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5" windowWidth="14280" windowHeight="12615" tabRatio="852" firstSheet="4" activeTab="4"/>
  </bookViews>
  <sheets>
    <sheet name="Current_Stocks_2012" sheetId="1" state="hidden" r:id="rId1"/>
    <sheet name="Current_Stocks_2012_100mBuffer" sheetId="21" state="hidden" r:id="rId2"/>
    <sheet name="Management data" sheetId="17" state="hidden" r:id="rId3"/>
    <sheet name="Forecast" sheetId="2" state="hidden" r:id="rId4"/>
    <sheet name="Notes" sheetId="20" r:id="rId5"/>
    <sheet name="Index" sheetId="16" r:id="rId6"/>
    <sheet name="Table1" sheetId="3" r:id="rId7"/>
    <sheet name="Figure 1" sheetId="14" r:id="rId8"/>
    <sheet name="Figure 2" sheetId="15" r:id="rId9"/>
    <sheet name="Table2" sheetId="5" r:id="rId10"/>
    <sheet name="Table3" sheetId="6" r:id="rId11"/>
    <sheet name="Table4" sheetId="7" r:id="rId12"/>
    <sheet name="Table5" sheetId="8" r:id="rId13"/>
    <sheet name="Figure 3" sheetId="18" r:id="rId14"/>
    <sheet name="Figure 4" sheetId="19" r:id="rId15"/>
    <sheet name="Table6" sheetId="9" r:id="rId16"/>
    <sheet name="Table7" sheetId="10" r:id="rId17"/>
    <sheet name="Table8" sheetId="11" r:id="rId18"/>
    <sheet name="Figure 5" sheetId="12" r:id="rId19"/>
    <sheet name="Figure 6" sheetId="13" r:id="rId20"/>
    <sheet name="Maps" sheetId="22" r:id="rId21"/>
  </sheets>
  <externalReferences>
    <externalReference r:id="rId22"/>
  </externalReferences>
  <definedNames>
    <definedName name="Table_2_area">'[1]Table 2 Summary'!$G$8:$G$21</definedName>
  </definedNames>
  <calcPr calcId="145621"/>
</workbook>
</file>

<file path=xl/calcChain.xml><?xml version="1.0" encoding="utf-8"?>
<calcChain xmlns="http://schemas.openxmlformats.org/spreadsheetml/2006/main">
  <c r="W31" i="21" l="1"/>
  <c r="V31" i="21"/>
  <c r="W30" i="21"/>
  <c r="V30" i="21"/>
  <c r="W29" i="21"/>
  <c r="V29" i="21"/>
  <c r="W28" i="21"/>
  <c r="V28" i="21"/>
  <c r="AI27" i="21"/>
  <c r="AH27" i="21"/>
  <c r="AF27" i="21"/>
  <c r="AE27" i="21"/>
  <c r="AC27" i="21"/>
  <c r="AB27" i="21"/>
  <c r="Z27" i="21"/>
  <c r="Y27" i="21"/>
  <c r="W27" i="21"/>
  <c r="V27" i="21"/>
  <c r="AI26" i="21"/>
  <c r="AH26" i="21"/>
  <c r="AF26" i="21"/>
  <c r="AE26" i="21"/>
  <c r="AC26" i="21"/>
  <c r="AB26" i="21"/>
  <c r="Z26" i="21"/>
  <c r="Y26" i="21"/>
  <c r="W26" i="21"/>
  <c r="V26" i="21"/>
  <c r="AI25" i="21"/>
  <c r="AH25" i="21"/>
  <c r="AF25" i="21"/>
  <c r="AE25" i="21"/>
  <c r="AC25" i="21"/>
  <c r="AB25" i="21"/>
  <c r="Z25" i="21"/>
  <c r="Y25" i="21"/>
  <c r="W25" i="21"/>
  <c r="V25" i="21"/>
  <c r="AI24" i="21"/>
  <c r="AH24" i="21"/>
  <c r="AF24" i="21"/>
  <c r="AE24" i="21"/>
  <c r="AC24" i="21"/>
  <c r="AB24" i="21"/>
  <c r="Z24" i="21"/>
  <c r="Y24" i="21"/>
  <c r="W24" i="21"/>
  <c r="V24" i="21"/>
  <c r="AI23" i="21"/>
  <c r="AH23" i="21"/>
  <c r="AF23" i="21"/>
  <c r="AE23" i="21"/>
  <c r="AC23" i="21"/>
  <c r="AB23" i="21"/>
  <c r="Z23" i="21"/>
  <c r="Y23" i="21"/>
  <c r="W23" i="21"/>
  <c r="V23" i="21"/>
  <c r="AI22" i="21"/>
  <c r="AH22" i="21"/>
  <c r="AF22" i="21"/>
  <c r="AE22" i="21"/>
  <c r="AC22" i="21"/>
  <c r="AB22" i="21"/>
  <c r="Z22" i="21"/>
  <c r="Y22" i="21"/>
  <c r="W22" i="21"/>
  <c r="V22" i="21"/>
  <c r="AI21" i="21"/>
  <c r="AH21" i="21"/>
  <c r="AF21" i="21"/>
  <c r="AE21" i="21"/>
  <c r="AC21" i="21"/>
  <c r="AB21" i="21"/>
  <c r="Z21" i="21"/>
  <c r="Y21" i="21"/>
  <c r="W21" i="21"/>
  <c r="V21" i="21"/>
  <c r="AI20" i="21"/>
  <c r="AH20" i="21"/>
  <c r="AF20" i="21"/>
  <c r="AE20" i="21"/>
  <c r="AC20" i="21"/>
  <c r="AB20" i="21"/>
  <c r="Z20" i="21"/>
  <c r="Y20" i="21"/>
  <c r="W20" i="21"/>
  <c r="V20" i="21"/>
  <c r="AI19" i="21"/>
  <c r="AH19" i="21"/>
  <c r="AF19" i="21"/>
  <c r="AE19" i="21"/>
  <c r="AC19" i="21"/>
  <c r="AB19" i="21"/>
  <c r="Z19" i="21"/>
  <c r="Y19" i="21"/>
  <c r="W19" i="21"/>
  <c r="V19" i="21"/>
  <c r="AI18" i="21"/>
  <c r="AH18" i="21"/>
  <c r="AF18" i="21"/>
  <c r="AE18" i="21"/>
  <c r="AC18" i="21"/>
  <c r="AB18" i="21"/>
  <c r="Z18" i="21"/>
  <c r="Y18" i="21"/>
  <c r="W18" i="21"/>
  <c r="V18" i="21"/>
  <c r="AI17" i="21"/>
  <c r="AH17" i="21"/>
  <c r="AF17" i="21"/>
  <c r="AE17" i="21"/>
  <c r="AC17" i="21"/>
  <c r="AB17" i="21"/>
  <c r="Z17" i="21"/>
  <c r="Y17" i="21"/>
  <c r="W17" i="21"/>
  <c r="V17" i="21"/>
  <c r="AI16" i="21"/>
  <c r="AH16" i="21"/>
  <c r="AF16" i="21"/>
  <c r="AE16" i="21"/>
  <c r="AC16" i="21"/>
  <c r="AB16" i="21"/>
  <c r="Z16" i="21"/>
  <c r="Y16" i="21"/>
  <c r="W16" i="21"/>
  <c r="V16" i="21"/>
  <c r="AI15" i="21"/>
  <c r="AH15" i="21"/>
  <c r="AF15" i="21"/>
  <c r="AE15" i="21"/>
  <c r="AC15" i="21"/>
  <c r="AB15" i="21"/>
  <c r="Z15" i="21"/>
  <c r="Y15" i="21"/>
  <c r="W15" i="21"/>
  <c r="V15" i="21"/>
  <c r="AI14" i="21"/>
  <c r="AH14" i="21"/>
  <c r="AF14" i="21"/>
  <c r="AE14" i="21"/>
  <c r="AC14" i="21"/>
  <c r="AB14" i="21"/>
  <c r="Z14" i="21"/>
  <c r="Y14" i="21"/>
  <c r="W14" i="21"/>
  <c r="V14" i="21"/>
  <c r="AI13" i="21"/>
  <c r="AH13" i="21"/>
  <c r="AF13" i="21"/>
  <c r="AE13" i="21"/>
  <c r="AC13" i="21"/>
  <c r="AB13" i="21"/>
  <c r="Z13" i="21"/>
  <c r="Y13" i="21"/>
  <c r="W13" i="21"/>
  <c r="V13" i="21"/>
  <c r="AI12" i="21"/>
  <c r="AH12" i="21"/>
  <c r="AF12" i="21"/>
  <c r="AE12" i="21"/>
  <c r="AC12" i="21"/>
  <c r="AB12" i="21"/>
  <c r="Z12" i="21"/>
  <c r="Y12" i="21"/>
  <c r="W12" i="21"/>
  <c r="V12" i="21"/>
  <c r="AI11" i="21"/>
  <c r="AH11" i="21"/>
  <c r="AF11" i="21"/>
  <c r="AE11" i="21"/>
  <c r="AC11" i="21"/>
  <c r="AB11" i="21"/>
  <c r="Z11" i="21"/>
  <c r="Y11" i="21"/>
  <c r="W11" i="21"/>
  <c r="V11" i="21"/>
  <c r="AI10" i="21"/>
  <c r="AH10" i="21"/>
  <c r="AF10" i="21"/>
  <c r="AE10" i="21"/>
  <c r="AC10" i="21"/>
  <c r="AB10" i="21"/>
  <c r="Z10" i="21"/>
  <c r="Y10" i="21"/>
  <c r="W10" i="21"/>
  <c r="V10" i="21"/>
  <c r="AI9" i="21"/>
  <c r="AH9" i="21"/>
  <c r="AF9" i="21"/>
  <c r="AE9" i="21"/>
  <c r="AC9" i="21"/>
  <c r="AB9" i="21"/>
  <c r="Z9" i="21"/>
  <c r="Y9" i="21"/>
  <c r="W9" i="21"/>
  <c r="V9" i="21"/>
  <c r="AI8" i="21"/>
  <c r="AH8" i="21"/>
  <c r="AF8" i="21"/>
  <c r="AE8" i="21"/>
  <c r="AC8" i="21"/>
  <c r="AB8" i="21"/>
  <c r="Z8" i="21"/>
  <c r="Y8" i="21"/>
  <c r="W8" i="21"/>
  <c r="V8" i="21"/>
  <c r="AI7" i="21"/>
  <c r="AH7" i="21"/>
  <c r="AF7" i="21"/>
  <c r="AE7" i="21"/>
  <c r="AC7" i="21"/>
  <c r="AB7" i="21"/>
  <c r="Z7" i="21"/>
  <c r="Y7" i="21"/>
  <c r="W7" i="21"/>
  <c r="V7" i="21"/>
  <c r="AI6" i="21"/>
  <c r="AH6" i="21"/>
  <c r="AF6" i="21"/>
  <c r="AE6" i="21"/>
  <c r="AC6" i="21"/>
  <c r="AB6" i="21"/>
  <c r="Z6" i="21"/>
  <c r="Y6" i="21"/>
  <c r="W6" i="21"/>
  <c r="V6" i="21"/>
  <c r="E19" i="16" l="1"/>
  <c r="C19" i="16"/>
  <c r="E18" i="16"/>
  <c r="C18" i="16"/>
  <c r="E17" i="16"/>
  <c r="C17" i="16"/>
  <c r="E12" i="16"/>
  <c r="C12" i="16"/>
  <c r="E11" i="16"/>
  <c r="C11" i="16"/>
  <c r="E10" i="16"/>
  <c r="C10" i="16"/>
  <c r="E9" i="16"/>
  <c r="C9" i="16"/>
  <c r="E7" i="16"/>
  <c r="C7" i="16"/>
  <c r="L477" i="17" l="1"/>
  <c r="L476" i="17"/>
  <c r="L475" i="17"/>
  <c r="L474" i="17"/>
  <c r="L473" i="17"/>
  <c r="L472" i="17"/>
  <c r="L471" i="17"/>
  <c r="L470" i="17"/>
  <c r="L469" i="17"/>
  <c r="L468" i="17"/>
  <c r="L467" i="17"/>
  <c r="L466" i="17"/>
  <c r="L465" i="17"/>
  <c r="L464" i="17"/>
  <c r="L463" i="17"/>
  <c r="L462" i="17"/>
  <c r="L461" i="17"/>
  <c r="L460" i="17"/>
  <c r="L459" i="17"/>
  <c r="L458" i="17"/>
  <c r="L457" i="17"/>
  <c r="L456" i="17"/>
  <c r="L455" i="17"/>
  <c r="L454" i="17"/>
  <c r="L453" i="17"/>
  <c r="L452" i="17"/>
  <c r="L451" i="17"/>
  <c r="L450" i="17"/>
  <c r="L449" i="17"/>
  <c r="L448" i="17"/>
  <c r="L447" i="17"/>
  <c r="L446" i="17"/>
  <c r="K477" i="17"/>
  <c r="K476" i="17"/>
  <c r="K475" i="17"/>
  <c r="K474" i="17"/>
  <c r="K473" i="17"/>
  <c r="K472" i="17"/>
  <c r="K471" i="17"/>
  <c r="K470" i="17"/>
  <c r="K469" i="17"/>
  <c r="K468" i="17"/>
  <c r="K467" i="17"/>
  <c r="K466" i="17"/>
  <c r="K465" i="17"/>
  <c r="K464" i="17"/>
  <c r="K463" i="17"/>
  <c r="K462" i="17"/>
  <c r="K461" i="17"/>
  <c r="K460" i="17"/>
  <c r="K459" i="17"/>
  <c r="K458" i="17"/>
  <c r="K457" i="17"/>
  <c r="K456" i="17"/>
  <c r="K455" i="17"/>
  <c r="K454" i="17"/>
  <c r="K453" i="17"/>
  <c r="K452" i="17"/>
  <c r="K451" i="17"/>
  <c r="K450" i="17"/>
  <c r="K449" i="17"/>
  <c r="K448" i="17"/>
  <c r="K447" i="17"/>
  <c r="K446" i="17"/>
  <c r="K28" i="17"/>
  <c r="K23" i="17"/>
  <c r="L23" i="17" s="1"/>
  <c r="K18" i="17"/>
  <c r="K29" i="17"/>
  <c r="L29" i="17" s="1"/>
  <c r="K24" i="17"/>
  <c r="K19" i="17"/>
  <c r="L28" i="17"/>
  <c r="L24" i="17"/>
  <c r="L19" i="17"/>
  <c r="L18" i="17"/>
  <c r="L14" i="17"/>
  <c r="L13" i="17"/>
  <c r="K13" i="17"/>
  <c r="K14" i="17"/>
  <c r="E20" i="17"/>
  <c r="E576" i="17" l="1"/>
  <c r="E575" i="17"/>
  <c r="E574" i="17"/>
  <c r="E573" i="17"/>
  <c r="E572" i="17"/>
  <c r="E571" i="17"/>
  <c r="E570" i="17"/>
  <c r="E569" i="17"/>
  <c r="E568" i="17"/>
  <c r="E567" i="17"/>
  <c r="E566" i="17"/>
  <c r="E565" i="17"/>
  <c r="E564" i="17"/>
  <c r="E563" i="17"/>
  <c r="E562" i="17"/>
  <c r="E561" i="17"/>
  <c r="E560" i="17"/>
  <c r="E559" i="17"/>
  <c r="E558" i="17"/>
  <c r="E557" i="17"/>
  <c r="E556" i="17"/>
  <c r="E555" i="17"/>
  <c r="E554" i="17"/>
  <c r="E553" i="17"/>
  <c r="E552" i="17"/>
  <c r="E551" i="17"/>
  <c r="E550" i="17"/>
  <c r="E549" i="17"/>
  <c r="E548" i="17"/>
  <c r="E547" i="17"/>
  <c r="E546" i="17"/>
  <c r="E545" i="17"/>
  <c r="E543" i="17"/>
  <c r="E542" i="17"/>
  <c r="E541" i="17"/>
  <c r="E540" i="17"/>
  <c r="E539" i="17"/>
  <c r="E538" i="17"/>
  <c r="E537" i="17"/>
  <c r="E536" i="17"/>
  <c r="E535" i="17"/>
  <c r="E534" i="17"/>
  <c r="E533" i="17"/>
  <c r="E532" i="17"/>
  <c r="E531" i="17"/>
  <c r="E530" i="17"/>
  <c r="E529" i="17"/>
  <c r="E528" i="17"/>
  <c r="E527" i="17"/>
  <c r="E526" i="17"/>
  <c r="E525" i="17"/>
  <c r="E524" i="17"/>
  <c r="E523" i="17"/>
  <c r="E522" i="17"/>
  <c r="E521" i="17"/>
  <c r="E520" i="17"/>
  <c r="E519" i="17"/>
  <c r="E518" i="17"/>
  <c r="E517" i="17"/>
  <c r="E516" i="17"/>
  <c r="E515" i="17"/>
  <c r="E514" i="17"/>
  <c r="E513" i="17"/>
  <c r="E512" i="17"/>
  <c r="E510" i="17"/>
  <c r="E509" i="17"/>
  <c r="E508" i="17"/>
  <c r="E507" i="17"/>
  <c r="E506" i="17"/>
  <c r="E505" i="17"/>
  <c r="E504" i="17"/>
  <c r="E503" i="17"/>
  <c r="E502" i="17"/>
  <c r="E501" i="17"/>
  <c r="E500" i="17"/>
  <c r="E499" i="17"/>
  <c r="E498" i="17"/>
  <c r="E497" i="17"/>
  <c r="E496" i="17"/>
  <c r="E495" i="17"/>
  <c r="E494" i="17"/>
  <c r="E493" i="17"/>
  <c r="E492" i="17"/>
  <c r="E491" i="17"/>
  <c r="E490" i="17"/>
  <c r="E489" i="17"/>
  <c r="E488" i="17"/>
  <c r="E487" i="17"/>
  <c r="E486" i="17"/>
  <c r="E485" i="17"/>
  <c r="E484" i="17"/>
  <c r="E483" i="17"/>
  <c r="E482" i="17"/>
  <c r="E481" i="17"/>
  <c r="E480" i="17"/>
  <c r="E479" i="17"/>
  <c r="E477" i="17"/>
  <c r="E476" i="17"/>
  <c r="E475" i="17"/>
  <c r="E474" i="17"/>
  <c r="E473" i="17"/>
  <c r="E472" i="17"/>
  <c r="E471" i="17"/>
  <c r="E470" i="17"/>
  <c r="E469" i="17"/>
  <c r="E468" i="17"/>
  <c r="E467" i="17"/>
  <c r="E466" i="17"/>
  <c r="E465" i="17"/>
  <c r="E464" i="17"/>
  <c r="E463" i="17"/>
  <c r="E462" i="17"/>
  <c r="E461" i="17"/>
  <c r="E460" i="17"/>
  <c r="E459" i="17"/>
  <c r="E458" i="17"/>
  <c r="E457" i="17"/>
  <c r="E456" i="17"/>
  <c r="E455" i="17"/>
  <c r="E454" i="17"/>
  <c r="E453" i="17"/>
  <c r="E452" i="17"/>
  <c r="E451" i="17"/>
  <c r="E450" i="17"/>
  <c r="E449" i="17"/>
  <c r="E448" i="17"/>
  <c r="E447" i="17"/>
  <c r="E446" i="17"/>
  <c r="G440" i="17"/>
  <c r="F440" i="17"/>
  <c r="E440" i="17"/>
  <c r="G439" i="17"/>
  <c r="F439" i="17"/>
  <c r="E439" i="17"/>
  <c r="G438" i="17"/>
  <c r="F438" i="17"/>
  <c r="E438" i="17"/>
  <c r="G437" i="17"/>
  <c r="F437" i="17"/>
  <c r="E437" i="17"/>
  <c r="G436" i="17"/>
  <c r="F436" i="17"/>
  <c r="E436" i="17"/>
  <c r="G435" i="17"/>
  <c r="F435" i="17"/>
  <c r="E435" i="17"/>
  <c r="G434" i="17"/>
  <c r="F434" i="17"/>
  <c r="E434" i="17"/>
  <c r="G433" i="17"/>
  <c r="F433" i="17"/>
  <c r="E433" i="17"/>
  <c r="G432" i="17"/>
  <c r="F432" i="17"/>
  <c r="E432" i="17"/>
  <c r="G431" i="17"/>
  <c r="F431" i="17"/>
  <c r="E431" i="17"/>
  <c r="G430" i="17"/>
  <c r="F430" i="17"/>
  <c r="E430" i="17"/>
  <c r="G429" i="17"/>
  <c r="F429" i="17"/>
  <c r="E429" i="17"/>
  <c r="G428" i="17"/>
  <c r="F428" i="17"/>
  <c r="E428" i="17"/>
  <c r="G427" i="17"/>
  <c r="F427" i="17"/>
  <c r="E427" i="17"/>
  <c r="G426" i="17"/>
  <c r="F426" i="17"/>
  <c r="E426" i="17"/>
  <c r="G425" i="17"/>
  <c r="F425" i="17"/>
  <c r="E425" i="17"/>
  <c r="G424" i="17"/>
  <c r="F424" i="17"/>
  <c r="E424" i="17"/>
  <c r="G423" i="17"/>
  <c r="F423" i="17"/>
  <c r="E423" i="17"/>
  <c r="G422" i="17"/>
  <c r="F422" i="17"/>
  <c r="E422" i="17"/>
  <c r="G421" i="17"/>
  <c r="F421" i="17"/>
  <c r="E421" i="17"/>
  <c r="G420" i="17"/>
  <c r="F420" i="17"/>
  <c r="E420" i="17"/>
  <c r="G419" i="17"/>
  <c r="F419" i="17"/>
  <c r="E419" i="17"/>
  <c r="G418" i="17"/>
  <c r="F418" i="17"/>
  <c r="E418" i="17"/>
  <c r="G417" i="17"/>
  <c r="F417" i="17"/>
  <c r="E417" i="17"/>
  <c r="G416" i="17"/>
  <c r="F416" i="17"/>
  <c r="E416" i="17"/>
  <c r="G415" i="17"/>
  <c r="F415" i="17"/>
  <c r="E415" i="17"/>
  <c r="G414" i="17"/>
  <c r="F414" i="17"/>
  <c r="E414" i="17"/>
  <c r="G413" i="17"/>
  <c r="F413" i="17"/>
  <c r="E413" i="17"/>
  <c r="G412" i="17"/>
  <c r="F412" i="17"/>
  <c r="E412" i="17"/>
  <c r="G411" i="17"/>
  <c r="F411" i="17"/>
  <c r="E411" i="17"/>
  <c r="G410" i="17"/>
  <c r="F410" i="17"/>
  <c r="E410" i="17"/>
  <c r="G409" i="17"/>
  <c r="F409" i="17"/>
  <c r="E409" i="17"/>
  <c r="G407" i="17"/>
  <c r="F407" i="17"/>
  <c r="E407" i="17"/>
  <c r="G406" i="17"/>
  <c r="F406" i="17"/>
  <c r="E406" i="17"/>
  <c r="G405" i="17"/>
  <c r="F405" i="17"/>
  <c r="E405" i="17"/>
  <c r="G404" i="17"/>
  <c r="F404" i="17"/>
  <c r="E404" i="17"/>
  <c r="G403" i="17"/>
  <c r="F403" i="17"/>
  <c r="E403" i="17"/>
  <c r="G402" i="17"/>
  <c r="F402" i="17"/>
  <c r="E402" i="17"/>
  <c r="G401" i="17"/>
  <c r="F401" i="17"/>
  <c r="E401" i="17"/>
  <c r="G400" i="17"/>
  <c r="F400" i="17"/>
  <c r="E400" i="17"/>
  <c r="G399" i="17"/>
  <c r="F399" i="17"/>
  <c r="E399" i="17"/>
  <c r="G398" i="17"/>
  <c r="F398" i="17"/>
  <c r="E398" i="17"/>
  <c r="G397" i="17"/>
  <c r="F397" i="17"/>
  <c r="E397" i="17"/>
  <c r="G396" i="17"/>
  <c r="F396" i="17"/>
  <c r="E396" i="17"/>
  <c r="G395" i="17"/>
  <c r="F395" i="17"/>
  <c r="E395" i="17"/>
  <c r="G394" i="17"/>
  <c r="F394" i="17"/>
  <c r="E394" i="17"/>
  <c r="G393" i="17"/>
  <c r="F393" i="17"/>
  <c r="E393" i="17"/>
  <c r="G392" i="17"/>
  <c r="F392" i="17"/>
  <c r="E392" i="17"/>
  <c r="G391" i="17"/>
  <c r="F391" i="17"/>
  <c r="E391" i="17"/>
  <c r="G390" i="17"/>
  <c r="F390" i="17"/>
  <c r="E390" i="17"/>
  <c r="G389" i="17"/>
  <c r="F389" i="17"/>
  <c r="E389" i="17"/>
  <c r="G388" i="17"/>
  <c r="F388" i="17"/>
  <c r="E388" i="17"/>
  <c r="G387" i="17"/>
  <c r="F387" i="17"/>
  <c r="E387" i="17"/>
  <c r="G386" i="17"/>
  <c r="F386" i="17"/>
  <c r="E386" i="17"/>
  <c r="G385" i="17"/>
  <c r="F385" i="17"/>
  <c r="E385" i="17"/>
  <c r="G384" i="17"/>
  <c r="F384" i="17"/>
  <c r="E384" i="17"/>
  <c r="G383" i="17"/>
  <c r="F383" i="17"/>
  <c r="E383" i="17"/>
  <c r="G382" i="17"/>
  <c r="F382" i="17"/>
  <c r="E382" i="17"/>
  <c r="G381" i="17"/>
  <c r="F381" i="17"/>
  <c r="E381" i="17"/>
  <c r="G380" i="17"/>
  <c r="F380" i="17"/>
  <c r="E380" i="17"/>
  <c r="G379" i="17"/>
  <c r="F379" i="17"/>
  <c r="E379" i="17"/>
  <c r="G378" i="17"/>
  <c r="F378" i="17"/>
  <c r="E378" i="17"/>
  <c r="G377" i="17"/>
  <c r="F377" i="17"/>
  <c r="E377" i="17"/>
  <c r="G376" i="17"/>
  <c r="F376" i="17"/>
  <c r="E376" i="17"/>
  <c r="G374" i="17"/>
  <c r="F374" i="17"/>
  <c r="E374" i="17"/>
  <c r="G373" i="17"/>
  <c r="F373" i="17"/>
  <c r="E373" i="17"/>
  <c r="G372" i="17"/>
  <c r="F372" i="17"/>
  <c r="E372" i="17"/>
  <c r="G371" i="17"/>
  <c r="F371" i="17"/>
  <c r="E371" i="17"/>
  <c r="G370" i="17"/>
  <c r="F370" i="17"/>
  <c r="E370" i="17"/>
  <c r="G369" i="17"/>
  <c r="F369" i="17"/>
  <c r="E369" i="17"/>
  <c r="G368" i="17"/>
  <c r="F368" i="17"/>
  <c r="E368" i="17"/>
  <c r="G367" i="17"/>
  <c r="F367" i="17"/>
  <c r="E367" i="17"/>
  <c r="G366" i="17"/>
  <c r="F366" i="17"/>
  <c r="E366" i="17"/>
  <c r="G365" i="17"/>
  <c r="F365" i="17"/>
  <c r="E365" i="17"/>
  <c r="G364" i="17"/>
  <c r="F364" i="17"/>
  <c r="E364" i="17"/>
  <c r="G363" i="17"/>
  <c r="F363" i="17"/>
  <c r="E363" i="17"/>
  <c r="G362" i="17"/>
  <c r="F362" i="17"/>
  <c r="E362" i="17"/>
  <c r="G361" i="17"/>
  <c r="F361" i="17"/>
  <c r="E361" i="17"/>
  <c r="G360" i="17"/>
  <c r="F360" i="17"/>
  <c r="E360" i="17"/>
  <c r="G359" i="17"/>
  <c r="F359" i="17"/>
  <c r="E359" i="17"/>
  <c r="G358" i="17"/>
  <c r="F358" i="17"/>
  <c r="E358" i="17"/>
  <c r="G357" i="17"/>
  <c r="F357" i="17"/>
  <c r="E357" i="17"/>
  <c r="G356" i="17"/>
  <c r="F356" i="17"/>
  <c r="E356" i="17"/>
  <c r="G355" i="17"/>
  <c r="F355" i="17"/>
  <c r="E355" i="17"/>
  <c r="G354" i="17"/>
  <c r="F354" i="17"/>
  <c r="E354" i="17"/>
  <c r="G353" i="17"/>
  <c r="F353" i="17"/>
  <c r="E353" i="17"/>
  <c r="G352" i="17"/>
  <c r="F352" i="17"/>
  <c r="E352" i="17"/>
  <c r="G351" i="17"/>
  <c r="F351" i="17"/>
  <c r="E351" i="17"/>
  <c r="G350" i="17"/>
  <c r="F350" i="17"/>
  <c r="E350" i="17"/>
  <c r="G349" i="17"/>
  <c r="F349" i="17"/>
  <c r="E349" i="17"/>
  <c r="G348" i="17"/>
  <c r="F348" i="17"/>
  <c r="E348" i="17"/>
  <c r="G347" i="17"/>
  <c r="F347" i="17"/>
  <c r="E347" i="17"/>
  <c r="G346" i="17"/>
  <c r="F346" i="17"/>
  <c r="E346" i="17"/>
  <c r="G345" i="17"/>
  <c r="F345" i="17"/>
  <c r="E345" i="17"/>
  <c r="G344" i="17"/>
  <c r="F344" i="17"/>
  <c r="E344" i="17"/>
  <c r="G343" i="17"/>
  <c r="F343" i="17"/>
  <c r="E343" i="17"/>
  <c r="G341" i="17"/>
  <c r="F341" i="17"/>
  <c r="E341" i="17"/>
  <c r="G340" i="17"/>
  <c r="F340" i="17"/>
  <c r="E340" i="17"/>
  <c r="G339" i="17"/>
  <c r="F339" i="17"/>
  <c r="E339" i="17"/>
  <c r="G338" i="17"/>
  <c r="F338" i="17"/>
  <c r="E338" i="17"/>
  <c r="G337" i="17"/>
  <c r="F337" i="17"/>
  <c r="E337" i="17"/>
  <c r="G336" i="17"/>
  <c r="F336" i="17"/>
  <c r="E336" i="17"/>
  <c r="G335" i="17"/>
  <c r="F335" i="17"/>
  <c r="E335" i="17"/>
  <c r="G334" i="17"/>
  <c r="F334" i="17"/>
  <c r="E334" i="17"/>
  <c r="G333" i="17"/>
  <c r="F333" i="17"/>
  <c r="E333" i="17"/>
  <c r="G332" i="17"/>
  <c r="F332" i="17"/>
  <c r="E332" i="17"/>
  <c r="G331" i="17"/>
  <c r="F331" i="17"/>
  <c r="E331" i="17"/>
  <c r="G330" i="17"/>
  <c r="F330" i="17"/>
  <c r="E330" i="17"/>
  <c r="G329" i="17"/>
  <c r="F329" i="17"/>
  <c r="E329" i="17"/>
  <c r="G328" i="17"/>
  <c r="F328" i="17"/>
  <c r="E328" i="17"/>
  <c r="G327" i="17"/>
  <c r="F327" i="17"/>
  <c r="E327" i="17"/>
  <c r="G326" i="17"/>
  <c r="F326" i="17"/>
  <c r="E326" i="17"/>
  <c r="G325" i="17"/>
  <c r="F325" i="17"/>
  <c r="E325" i="17"/>
  <c r="G324" i="17"/>
  <c r="F324" i="17"/>
  <c r="E324" i="17"/>
  <c r="G323" i="17"/>
  <c r="F323" i="17"/>
  <c r="E323" i="17"/>
  <c r="G322" i="17"/>
  <c r="F322" i="17"/>
  <c r="E322" i="17"/>
  <c r="G321" i="17"/>
  <c r="F321" i="17"/>
  <c r="E321" i="17"/>
  <c r="G320" i="17"/>
  <c r="F320" i="17"/>
  <c r="E320" i="17"/>
  <c r="G319" i="17"/>
  <c r="F319" i="17"/>
  <c r="E319" i="17"/>
  <c r="G318" i="17"/>
  <c r="F318" i="17"/>
  <c r="E318" i="17"/>
  <c r="G317" i="17"/>
  <c r="F317" i="17"/>
  <c r="E317" i="17"/>
  <c r="G316" i="17"/>
  <c r="F316" i="17"/>
  <c r="E316" i="17"/>
  <c r="G315" i="17"/>
  <c r="F315" i="17"/>
  <c r="E315" i="17"/>
  <c r="G314" i="17"/>
  <c r="F314" i="17"/>
  <c r="E314" i="17"/>
  <c r="G313" i="17"/>
  <c r="F313" i="17"/>
  <c r="E313" i="17"/>
  <c r="G312" i="17"/>
  <c r="F312" i="17"/>
  <c r="E312" i="17"/>
  <c r="G311" i="17"/>
  <c r="F311" i="17"/>
  <c r="E311" i="17"/>
  <c r="G310" i="17"/>
  <c r="F310" i="17"/>
  <c r="E310" i="17"/>
  <c r="G303" i="17"/>
  <c r="F303" i="17"/>
  <c r="E303" i="17"/>
  <c r="G302" i="17"/>
  <c r="F302" i="17"/>
  <c r="E302" i="17"/>
  <c r="G301" i="17"/>
  <c r="F301" i="17"/>
  <c r="E301" i="17"/>
  <c r="G300" i="17"/>
  <c r="F300" i="17"/>
  <c r="E300" i="17"/>
  <c r="G299" i="17"/>
  <c r="F299" i="17"/>
  <c r="E299" i="17"/>
  <c r="G298" i="17"/>
  <c r="F298" i="17"/>
  <c r="E298" i="17"/>
  <c r="G297" i="17"/>
  <c r="F297" i="17"/>
  <c r="E297" i="17"/>
  <c r="G296" i="17"/>
  <c r="F296" i="17"/>
  <c r="E296" i="17"/>
  <c r="G295" i="17"/>
  <c r="F295" i="17"/>
  <c r="E295" i="17"/>
  <c r="G294" i="17"/>
  <c r="F294" i="17"/>
  <c r="E294" i="17"/>
  <c r="G293" i="17"/>
  <c r="F293" i="17"/>
  <c r="E293" i="17"/>
  <c r="G292" i="17"/>
  <c r="F292" i="17"/>
  <c r="E292" i="17"/>
  <c r="G291" i="17"/>
  <c r="F291" i="17"/>
  <c r="E291" i="17"/>
  <c r="G290" i="17"/>
  <c r="F290" i="17"/>
  <c r="E290" i="17"/>
  <c r="G289" i="17"/>
  <c r="F289" i="17"/>
  <c r="E289" i="17"/>
  <c r="G288" i="17"/>
  <c r="F288" i="17"/>
  <c r="E288" i="17"/>
  <c r="G287" i="17"/>
  <c r="F287" i="17"/>
  <c r="E287" i="17"/>
  <c r="G286" i="17"/>
  <c r="F286" i="17"/>
  <c r="E286" i="17"/>
  <c r="G285" i="17"/>
  <c r="F285" i="17"/>
  <c r="E285" i="17"/>
  <c r="G284" i="17"/>
  <c r="F284" i="17"/>
  <c r="E284" i="17"/>
  <c r="G283" i="17"/>
  <c r="F283" i="17"/>
  <c r="E283" i="17"/>
  <c r="G282" i="17"/>
  <c r="F282" i="17"/>
  <c r="E282" i="17"/>
  <c r="G281" i="17"/>
  <c r="F281" i="17"/>
  <c r="E281" i="17"/>
  <c r="G280" i="17"/>
  <c r="F280" i="17"/>
  <c r="E280" i="17"/>
  <c r="G279" i="17"/>
  <c r="F279" i="17"/>
  <c r="E279" i="17"/>
  <c r="G278" i="17"/>
  <c r="F278" i="17"/>
  <c r="E278" i="17"/>
  <c r="G277" i="17"/>
  <c r="F277" i="17"/>
  <c r="E277" i="17"/>
  <c r="G276" i="17"/>
  <c r="F276" i="17"/>
  <c r="E276" i="17"/>
  <c r="G275" i="17"/>
  <c r="F275" i="17"/>
  <c r="E275" i="17"/>
  <c r="G274" i="17"/>
  <c r="F274" i="17"/>
  <c r="E274" i="17"/>
  <c r="G273" i="17"/>
  <c r="F273" i="17"/>
  <c r="E273" i="17"/>
  <c r="G272" i="17"/>
  <c r="F272" i="17"/>
  <c r="E272" i="17"/>
  <c r="G270" i="17"/>
  <c r="F270" i="17"/>
  <c r="E270" i="17"/>
  <c r="G269" i="17"/>
  <c r="F269" i="17"/>
  <c r="E269" i="17"/>
  <c r="G268" i="17"/>
  <c r="F268" i="17"/>
  <c r="E268" i="17"/>
  <c r="G267" i="17"/>
  <c r="F267" i="17"/>
  <c r="E267" i="17"/>
  <c r="G266" i="17"/>
  <c r="F266" i="17"/>
  <c r="E266" i="17"/>
  <c r="G265" i="17"/>
  <c r="F265" i="17"/>
  <c r="E265" i="17"/>
  <c r="G264" i="17"/>
  <c r="F264" i="17"/>
  <c r="E264" i="17"/>
  <c r="G263" i="17"/>
  <c r="F263" i="17"/>
  <c r="E263" i="17"/>
  <c r="G262" i="17"/>
  <c r="F262" i="17"/>
  <c r="E262" i="17"/>
  <c r="G261" i="17"/>
  <c r="F261" i="17"/>
  <c r="E261" i="17"/>
  <c r="G260" i="17"/>
  <c r="F260" i="17"/>
  <c r="E260" i="17"/>
  <c r="G259" i="17"/>
  <c r="F259" i="17"/>
  <c r="E259" i="17"/>
  <c r="G258" i="17"/>
  <c r="F258" i="17"/>
  <c r="E258" i="17"/>
  <c r="G257" i="17"/>
  <c r="F257" i="17"/>
  <c r="E257" i="17"/>
  <c r="G256" i="17"/>
  <c r="F256" i="17"/>
  <c r="E256" i="17"/>
  <c r="G255" i="17"/>
  <c r="F255" i="17"/>
  <c r="E255" i="17"/>
  <c r="G254" i="17"/>
  <c r="F254" i="17"/>
  <c r="E254" i="17"/>
  <c r="G253" i="17"/>
  <c r="F253" i="17"/>
  <c r="E253" i="17"/>
  <c r="G252" i="17"/>
  <c r="F252" i="17"/>
  <c r="E252" i="17"/>
  <c r="G251" i="17"/>
  <c r="F251" i="17"/>
  <c r="E251" i="17"/>
  <c r="G250" i="17"/>
  <c r="F250" i="17"/>
  <c r="E250" i="17"/>
  <c r="G249" i="17"/>
  <c r="F249" i="17"/>
  <c r="E249" i="17"/>
  <c r="G248" i="17"/>
  <c r="F248" i="17"/>
  <c r="E248" i="17"/>
  <c r="G247" i="17"/>
  <c r="F247" i="17"/>
  <c r="E247" i="17"/>
  <c r="G246" i="17"/>
  <c r="F246" i="17"/>
  <c r="E246" i="17"/>
  <c r="G245" i="17"/>
  <c r="F245" i="17"/>
  <c r="E245" i="17"/>
  <c r="G244" i="17"/>
  <c r="F244" i="17"/>
  <c r="E244" i="17"/>
  <c r="G243" i="17"/>
  <c r="F243" i="17"/>
  <c r="E243" i="17"/>
  <c r="G242" i="17"/>
  <c r="F242" i="17"/>
  <c r="E242" i="17"/>
  <c r="G241" i="17"/>
  <c r="F241" i="17"/>
  <c r="E241" i="17"/>
  <c r="G240" i="17"/>
  <c r="F240" i="17"/>
  <c r="E240" i="17"/>
  <c r="G239" i="17"/>
  <c r="F239" i="17"/>
  <c r="E239" i="17"/>
  <c r="G237" i="17"/>
  <c r="F237" i="17"/>
  <c r="E237" i="17"/>
  <c r="G236" i="17"/>
  <c r="F236" i="17"/>
  <c r="E236" i="17"/>
  <c r="G235" i="17"/>
  <c r="F235" i="17"/>
  <c r="E235" i="17"/>
  <c r="G234" i="17"/>
  <c r="F234" i="17"/>
  <c r="E234" i="17"/>
  <c r="G233" i="17"/>
  <c r="F233" i="17"/>
  <c r="E233" i="17"/>
  <c r="G232" i="17"/>
  <c r="F232" i="17"/>
  <c r="E232" i="17"/>
  <c r="G231" i="17"/>
  <c r="F231" i="17"/>
  <c r="E231" i="17"/>
  <c r="G230" i="17"/>
  <c r="F230" i="17"/>
  <c r="E230" i="17"/>
  <c r="G229" i="17"/>
  <c r="F229" i="17"/>
  <c r="E229" i="17"/>
  <c r="G228" i="17"/>
  <c r="F228" i="17"/>
  <c r="E228" i="17"/>
  <c r="G227" i="17"/>
  <c r="F227" i="17"/>
  <c r="E227" i="17"/>
  <c r="G226" i="17"/>
  <c r="F226" i="17"/>
  <c r="E226" i="17"/>
  <c r="G225" i="17"/>
  <c r="F225" i="17"/>
  <c r="E225" i="17"/>
  <c r="G224" i="17"/>
  <c r="F224" i="17"/>
  <c r="E224" i="17"/>
  <c r="G223" i="17"/>
  <c r="F223" i="17"/>
  <c r="E223" i="17"/>
  <c r="G222" i="17"/>
  <c r="F222" i="17"/>
  <c r="E222" i="17"/>
  <c r="G221" i="17"/>
  <c r="F221" i="17"/>
  <c r="E221" i="17"/>
  <c r="G220" i="17"/>
  <c r="F220" i="17"/>
  <c r="E220" i="17"/>
  <c r="G219" i="17"/>
  <c r="F219" i="17"/>
  <c r="E219" i="17"/>
  <c r="G218" i="17"/>
  <c r="F218" i="17"/>
  <c r="E218" i="17"/>
  <c r="G217" i="17"/>
  <c r="F217" i="17"/>
  <c r="E217" i="17"/>
  <c r="G216" i="17"/>
  <c r="F216" i="17"/>
  <c r="E216" i="17"/>
  <c r="G215" i="17"/>
  <c r="F215" i="17"/>
  <c r="E215" i="17"/>
  <c r="G214" i="17"/>
  <c r="F214" i="17"/>
  <c r="E214" i="17"/>
  <c r="G213" i="17"/>
  <c r="F213" i="17"/>
  <c r="E213" i="17"/>
  <c r="G212" i="17"/>
  <c r="F212" i="17"/>
  <c r="E212" i="17"/>
  <c r="G211" i="17"/>
  <c r="F211" i="17"/>
  <c r="E211" i="17"/>
  <c r="G210" i="17"/>
  <c r="F210" i="17"/>
  <c r="E210" i="17"/>
  <c r="G209" i="17"/>
  <c r="F209" i="17"/>
  <c r="E209" i="17"/>
  <c r="G208" i="17"/>
  <c r="F208" i="17"/>
  <c r="E208" i="17"/>
  <c r="G207" i="17"/>
  <c r="F207" i="17"/>
  <c r="E207" i="17"/>
  <c r="G206" i="17"/>
  <c r="F206" i="17"/>
  <c r="E206" i="17"/>
  <c r="G204" i="17"/>
  <c r="F204" i="17"/>
  <c r="E204" i="17"/>
  <c r="G203" i="17"/>
  <c r="F203" i="17"/>
  <c r="E203" i="17"/>
  <c r="G202" i="17"/>
  <c r="F202" i="17"/>
  <c r="E202" i="17"/>
  <c r="G201" i="17"/>
  <c r="F201" i="17"/>
  <c r="E201" i="17"/>
  <c r="G200" i="17"/>
  <c r="F200" i="17"/>
  <c r="E200" i="17"/>
  <c r="G199" i="17"/>
  <c r="F199" i="17"/>
  <c r="E199" i="17"/>
  <c r="G198" i="17"/>
  <c r="F198" i="17"/>
  <c r="E198" i="17"/>
  <c r="G197" i="17"/>
  <c r="F197" i="17"/>
  <c r="E197" i="17"/>
  <c r="G196" i="17"/>
  <c r="F196" i="17"/>
  <c r="E196" i="17"/>
  <c r="G195" i="17"/>
  <c r="F195" i="17"/>
  <c r="E195" i="17"/>
  <c r="G194" i="17"/>
  <c r="F194" i="17"/>
  <c r="E194" i="17"/>
  <c r="G193" i="17"/>
  <c r="F193" i="17"/>
  <c r="E193" i="17"/>
  <c r="G192" i="17"/>
  <c r="F192" i="17"/>
  <c r="E192" i="17"/>
  <c r="G191" i="17"/>
  <c r="F191" i="17"/>
  <c r="E191" i="17"/>
  <c r="G190" i="17"/>
  <c r="F190" i="17"/>
  <c r="E190" i="17"/>
  <c r="G189" i="17"/>
  <c r="F189" i="17"/>
  <c r="E189" i="17"/>
  <c r="G188" i="17"/>
  <c r="F188" i="17"/>
  <c r="E188" i="17"/>
  <c r="G187" i="17"/>
  <c r="F187" i="17"/>
  <c r="E187" i="17"/>
  <c r="G186" i="17"/>
  <c r="F186" i="17"/>
  <c r="E186" i="17"/>
  <c r="G185" i="17"/>
  <c r="F185" i="17"/>
  <c r="E185" i="17"/>
  <c r="G184" i="17"/>
  <c r="F184" i="17"/>
  <c r="E184" i="17"/>
  <c r="G183" i="17"/>
  <c r="F183" i="17"/>
  <c r="E183" i="17"/>
  <c r="G182" i="17"/>
  <c r="F182" i="17"/>
  <c r="E182" i="17"/>
  <c r="G181" i="17"/>
  <c r="F181" i="17"/>
  <c r="E181" i="17"/>
  <c r="G180" i="17"/>
  <c r="F180" i="17"/>
  <c r="E180" i="17"/>
  <c r="G179" i="17"/>
  <c r="F179" i="17"/>
  <c r="E179" i="17"/>
  <c r="G178" i="17"/>
  <c r="F178" i="17"/>
  <c r="E178" i="17"/>
  <c r="G177" i="17"/>
  <c r="F177" i="17"/>
  <c r="E177" i="17"/>
  <c r="G176" i="17"/>
  <c r="F176" i="17"/>
  <c r="E176" i="17"/>
  <c r="G175" i="17"/>
  <c r="F175" i="17"/>
  <c r="E175" i="17"/>
  <c r="G174" i="17"/>
  <c r="F174" i="17"/>
  <c r="E174" i="17"/>
  <c r="G173" i="17"/>
  <c r="F173" i="17"/>
  <c r="E173" i="17"/>
  <c r="G167" i="17"/>
  <c r="F167" i="17"/>
  <c r="E167" i="17"/>
  <c r="G166" i="17"/>
  <c r="F166" i="17"/>
  <c r="E166" i="17"/>
  <c r="G165" i="17"/>
  <c r="F165" i="17"/>
  <c r="E165" i="17"/>
  <c r="G164" i="17"/>
  <c r="F164" i="17"/>
  <c r="E164" i="17"/>
  <c r="G163" i="17"/>
  <c r="F163" i="17"/>
  <c r="E163" i="17"/>
  <c r="G162" i="17"/>
  <c r="F162" i="17"/>
  <c r="E162" i="17"/>
  <c r="G161" i="17"/>
  <c r="F161" i="17"/>
  <c r="E161" i="17"/>
  <c r="G160" i="17"/>
  <c r="F160" i="17"/>
  <c r="E160" i="17"/>
  <c r="G159" i="17"/>
  <c r="F159" i="17"/>
  <c r="E159" i="17"/>
  <c r="G158" i="17"/>
  <c r="F158" i="17"/>
  <c r="E158" i="17"/>
  <c r="G157" i="17"/>
  <c r="F157" i="17"/>
  <c r="E157" i="17"/>
  <c r="G156" i="17"/>
  <c r="F156" i="17"/>
  <c r="E156" i="17"/>
  <c r="G155" i="17"/>
  <c r="F155" i="17"/>
  <c r="E155" i="17"/>
  <c r="G154" i="17"/>
  <c r="F154" i="17"/>
  <c r="E154" i="17"/>
  <c r="G153" i="17"/>
  <c r="F153" i="17"/>
  <c r="E153" i="17"/>
  <c r="G152" i="17"/>
  <c r="F152" i="17"/>
  <c r="E152" i="17"/>
  <c r="G151" i="17"/>
  <c r="F151" i="17"/>
  <c r="E151" i="17"/>
  <c r="G150" i="17"/>
  <c r="F150" i="17"/>
  <c r="E150" i="17"/>
  <c r="G149" i="17"/>
  <c r="F149" i="17"/>
  <c r="E149" i="17"/>
  <c r="G148" i="17"/>
  <c r="F148" i="17"/>
  <c r="E148" i="17"/>
  <c r="G147" i="17"/>
  <c r="F147" i="17"/>
  <c r="E147" i="17"/>
  <c r="G146" i="17"/>
  <c r="F146" i="17"/>
  <c r="E146" i="17"/>
  <c r="G145" i="17"/>
  <c r="F145" i="17"/>
  <c r="E145" i="17"/>
  <c r="G144" i="17"/>
  <c r="F144" i="17"/>
  <c r="E144" i="17"/>
  <c r="G143" i="17"/>
  <c r="F143" i="17"/>
  <c r="E143" i="17"/>
  <c r="G142" i="17"/>
  <c r="F142" i="17"/>
  <c r="E142" i="17"/>
  <c r="G141" i="17"/>
  <c r="F141" i="17"/>
  <c r="E141" i="17"/>
  <c r="G140" i="17"/>
  <c r="F140" i="17"/>
  <c r="E140" i="17"/>
  <c r="G139" i="17"/>
  <c r="F139" i="17"/>
  <c r="E139" i="17"/>
  <c r="G138" i="17"/>
  <c r="F138" i="17"/>
  <c r="E138" i="17"/>
  <c r="G137" i="17"/>
  <c r="F137" i="17"/>
  <c r="E137" i="17"/>
  <c r="G136" i="17"/>
  <c r="F136" i="17"/>
  <c r="E136" i="17"/>
  <c r="G134" i="17"/>
  <c r="F134" i="17"/>
  <c r="E134" i="17"/>
  <c r="G133" i="17"/>
  <c r="F133" i="17"/>
  <c r="E133" i="17"/>
  <c r="G132" i="17"/>
  <c r="F132" i="17"/>
  <c r="E132" i="17"/>
  <c r="G131" i="17"/>
  <c r="F131" i="17"/>
  <c r="E131" i="17"/>
  <c r="G130" i="17"/>
  <c r="F130" i="17"/>
  <c r="E130" i="17"/>
  <c r="G129" i="17"/>
  <c r="F129" i="17"/>
  <c r="E129" i="17"/>
  <c r="G128" i="17"/>
  <c r="F128" i="17"/>
  <c r="E128" i="17"/>
  <c r="G127" i="17"/>
  <c r="F127" i="17"/>
  <c r="E127" i="17"/>
  <c r="G126" i="17"/>
  <c r="F126" i="17"/>
  <c r="E126" i="17"/>
  <c r="G125" i="17"/>
  <c r="F125" i="17"/>
  <c r="E125" i="17"/>
  <c r="G124" i="17"/>
  <c r="F124" i="17"/>
  <c r="E124" i="17"/>
  <c r="G123" i="17"/>
  <c r="F123" i="17"/>
  <c r="E123" i="17"/>
  <c r="G122" i="17"/>
  <c r="F122" i="17"/>
  <c r="E122" i="17"/>
  <c r="G121" i="17"/>
  <c r="F121" i="17"/>
  <c r="E121" i="17"/>
  <c r="G120" i="17"/>
  <c r="F120" i="17"/>
  <c r="E120" i="17"/>
  <c r="G119" i="17"/>
  <c r="F119" i="17"/>
  <c r="E119" i="17"/>
  <c r="G118" i="17"/>
  <c r="F118" i="17"/>
  <c r="E118" i="17"/>
  <c r="G117" i="17"/>
  <c r="F117" i="17"/>
  <c r="E117" i="17"/>
  <c r="G116" i="17"/>
  <c r="F116" i="17"/>
  <c r="E116" i="17"/>
  <c r="G115" i="17"/>
  <c r="F115" i="17"/>
  <c r="E115" i="17"/>
  <c r="G114" i="17"/>
  <c r="F114" i="17"/>
  <c r="E114" i="17"/>
  <c r="G113" i="17"/>
  <c r="F113" i="17"/>
  <c r="E113" i="17"/>
  <c r="G112" i="17"/>
  <c r="F112" i="17"/>
  <c r="E112" i="17"/>
  <c r="G111" i="17"/>
  <c r="F111" i="17"/>
  <c r="E111" i="17"/>
  <c r="G110" i="17"/>
  <c r="F110" i="17"/>
  <c r="E110" i="17"/>
  <c r="G109" i="17"/>
  <c r="F109" i="17"/>
  <c r="E109" i="17"/>
  <c r="G108" i="17"/>
  <c r="F108" i="17"/>
  <c r="E108" i="17"/>
  <c r="G107" i="17"/>
  <c r="F107" i="17"/>
  <c r="E107" i="17"/>
  <c r="G106" i="17"/>
  <c r="F106" i="17"/>
  <c r="E106" i="17"/>
  <c r="G105" i="17"/>
  <c r="F105" i="17"/>
  <c r="E105" i="17"/>
  <c r="G104" i="17"/>
  <c r="F104" i="17"/>
  <c r="E104" i="17"/>
  <c r="G103" i="17"/>
  <c r="F103" i="17"/>
  <c r="E103" i="17"/>
  <c r="G101" i="17"/>
  <c r="F101" i="17"/>
  <c r="E101" i="17"/>
  <c r="G100" i="17"/>
  <c r="F100" i="17"/>
  <c r="E100" i="17"/>
  <c r="G99" i="17"/>
  <c r="F99" i="17"/>
  <c r="E99" i="17"/>
  <c r="G98" i="17"/>
  <c r="F98" i="17"/>
  <c r="E98" i="17"/>
  <c r="G97" i="17"/>
  <c r="F97" i="17"/>
  <c r="E97" i="17"/>
  <c r="G96" i="17"/>
  <c r="F96" i="17"/>
  <c r="E96" i="17"/>
  <c r="G95" i="17"/>
  <c r="F95" i="17"/>
  <c r="E95" i="17"/>
  <c r="G94" i="17"/>
  <c r="F94" i="17"/>
  <c r="E94" i="17"/>
  <c r="G93" i="17"/>
  <c r="F93" i="17"/>
  <c r="E93" i="17"/>
  <c r="G92" i="17"/>
  <c r="F92" i="17"/>
  <c r="E92" i="17"/>
  <c r="G91" i="17"/>
  <c r="F91" i="17"/>
  <c r="E91" i="17"/>
  <c r="G90" i="17"/>
  <c r="F90" i="17"/>
  <c r="E90" i="17"/>
  <c r="G89" i="17"/>
  <c r="F89" i="17"/>
  <c r="E89" i="17"/>
  <c r="G88" i="17"/>
  <c r="F88" i="17"/>
  <c r="E88" i="17"/>
  <c r="G87" i="17"/>
  <c r="F87" i="17"/>
  <c r="E87" i="17"/>
  <c r="G86" i="17"/>
  <c r="F86" i="17"/>
  <c r="E86" i="17"/>
  <c r="G85" i="17"/>
  <c r="F85" i="17"/>
  <c r="E85" i="17"/>
  <c r="G84" i="17"/>
  <c r="F84" i="17"/>
  <c r="E84" i="17"/>
  <c r="G83" i="17"/>
  <c r="F83" i="17"/>
  <c r="E83" i="17"/>
  <c r="G82" i="17"/>
  <c r="F82" i="17"/>
  <c r="E82" i="17"/>
  <c r="G81" i="17"/>
  <c r="F81" i="17"/>
  <c r="E81" i="17"/>
  <c r="G80" i="17"/>
  <c r="F80" i="17"/>
  <c r="E80" i="17"/>
  <c r="G79" i="17"/>
  <c r="F79" i="17"/>
  <c r="E79" i="17"/>
  <c r="G78" i="17"/>
  <c r="F78" i="17"/>
  <c r="E78" i="17"/>
  <c r="G77" i="17"/>
  <c r="F77" i="17"/>
  <c r="E77" i="17"/>
  <c r="G76" i="17"/>
  <c r="F76" i="17"/>
  <c r="E76" i="17"/>
  <c r="G75" i="17"/>
  <c r="F75" i="17"/>
  <c r="E75" i="17"/>
  <c r="G74" i="17"/>
  <c r="F74" i="17"/>
  <c r="E74" i="17"/>
  <c r="G73" i="17"/>
  <c r="F73" i="17"/>
  <c r="E73" i="17"/>
  <c r="G72" i="17"/>
  <c r="F72" i="17"/>
  <c r="E72" i="17"/>
  <c r="G71" i="17"/>
  <c r="F71" i="17"/>
  <c r="E71" i="17"/>
  <c r="G70" i="17"/>
  <c r="F70" i="17"/>
  <c r="E70" i="17"/>
  <c r="G68" i="17"/>
  <c r="F68" i="17"/>
  <c r="E68" i="17"/>
  <c r="G67" i="17"/>
  <c r="F67" i="17"/>
  <c r="E67" i="17"/>
  <c r="G66" i="17"/>
  <c r="F66" i="17"/>
  <c r="E66" i="17"/>
  <c r="G65" i="17"/>
  <c r="F65" i="17"/>
  <c r="E65" i="17"/>
  <c r="G64" i="17"/>
  <c r="F64" i="17"/>
  <c r="E64" i="17"/>
  <c r="G63" i="17"/>
  <c r="F63" i="17"/>
  <c r="E63" i="17"/>
  <c r="G62" i="17"/>
  <c r="F62" i="17"/>
  <c r="E62" i="17"/>
  <c r="G61" i="17"/>
  <c r="F61" i="17"/>
  <c r="E61" i="17"/>
  <c r="G60" i="17"/>
  <c r="F60" i="17"/>
  <c r="E60" i="17"/>
  <c r="G59" i="17"/>
  <c r="F59" i="17"/>
  <c r="E59" i="17"/>
  <c r="G58" i="17"/>
  <c r="F58" i="17"/>
  <c r="E58" i="17"/>
  <c r="G57" i="17"/>
  <c r="F57" i="17"/>
  <c r="E57" i="17"/>
  <c r="G56" i="17"/>
  <c r="F56" i="17"/>
  <c r="E56" i="17"/>
  <c r="G55" i="17"/>
  <c r="F55" i="17"/>
  <c r="E55" i="17"/>
  <c r="G54" i="17"/>
  <c r="F54" i="17"/>
  <c r="E54" i="17"/>
  <c r="G53" i="17"/>
  <c r="F53" i="17"/>
  <c r="E53" i="17"/>
  <c r="G52" i="17"/>
  <c r="F52" i="17"/>
  <c r="E52" i="17"/>
  <c r="G51" i="17"/>
  <c r="F51" i="17"/>
  <c r="E51" i="17"/>
  <c r="G50" i="17"/>
  <c r="F50" i="17"/>
  <c r="E50" i="17"/>
  <c r="G49" i="17"/>
  <c r="F49" i="17"/>
  <c r="E49" i="17"/>
  <c r="G48" i="17"/>
  <c r="F48" i="17"/>
  <c r="E48" i="17"/>
  <c r="G47" i="17"/>
  <c r="F47" i="17"/>
  <c r="E47" i="17"/>
  <c r="G46" i="17"/>
  <c r="F46" i="17"/>
  <c r="E46" i="17"/>
  <c r="G45" i="17"/>
  <c r="F45" i="17"/>
  <c r="E45" i="17"/>
  <c r="G44" i="17"/>
  <c r="F44" i="17"/>
  <c r="E44" i="17"/>
  <c r="G43" i="17"/>
  <c r="F43" i="17"/>
  <c r="E43" i="17"/>
  <c r="G42" i="17"/>
  <c r="F42" i="17"/>
  <c r="E42" i="17"/>
  <c r="G41" i="17"/>
  <c r="F41" i="17"/>
  <c r="E41" i="17"/>
  <c r="G40" i="17"/>
  <c r="F40" i="17"/>
  <c r="E40" i="17"/>
  <c r="G39" i="17"/>
  <c r="F39" i="17"/>
  <c r="E39" i="17"/>
  <c r="G38" i="17"/>
  <c r="F38" i="17"/>
  <c r="E38" i="17"/>
  <c r="G37" i="17"/>
  <c r="F37" i="17"/>
  <c r="E37" i="17"/>
  <c r="E31" i="17"/>
  <c r="E30" i="17"/>
  <c r="E29" i="17"/>
  <c r="E28" i="17"/>
  <c r="E26" i="17"/>
  <c r="E25" i="17"/>
  <c r="E24" i="17"/>
  <c r="E23" i="17"/>
  <c r="E21" i="17"/>
  <c r="E19" i="17"/>
  <c r="E18" i="17"/>
  <c r="E16" i="17"/>
  <c r="E15" i="17"/>
  <c r="E14" i="17"/>
  <c r="E13" i="17"/>
  <c r="C3" i="17"/>
  <c r="D38" i="11" l="1"/>
  <c r="C38" i="11"/>
  <c r="D37" i="11"/>
  <c r="C37" i="11"/>
  <c r="D36" i="11"/>
  <c r="C36" i="11"/>
  <c r="D35" i="11"/>
  <c r="C35" i="11"/>
  <c r="D34" i="11"/>
  <c r="C34" i="11"/>
  <c r="D33" i="11"/>
  <c r="C33" i="11"/>
  <c r="D32" i="11"/>
  <c r="C32" i="11"/>
  <c r="D31" i="11"/>
  <c r="C31" i="11"/>
  <c r="D30" i="11"/>
  <c r="C30" i="11"/>
  <c r="D29" i="11"/>
  <c r="C29" i="11"/>
  <c r="D27" i="11"/>
  <c r="C27" i="11"/>
  <c r="D26" i="11"/>
  <c r="C26" i="11"/>
  <c r="D25" i="11"/>
  <c r="C25" i="11"/>
  <c r="D24" i="11"/>
  <c r="C24" i="11"/>
  <c r="D23" i="11"/>
  <c r="C23" i="11"/>
  <c r="D22" i="11"/>
  <c r="C22" i="11"/>
  <c r="D21" i="11"/>
  <c r="C21" i="11"/>
  <c r="D20" i="11"/>
  <c r="C20" i="11"/>
  <c r="D19" i="11"/>
  <c r="C19" i="11"/>
  <c r="D18" i="11"/>
  <c r="C18" i="11"/>
  <c r="D16" i="11"/>
  <c r="C16" i="11"/>
  <c r="D15" i="11"/>
  <c r="C15" i="11"/>
  <c r="D14" i="11"/>
  <c r="C14" i="11"/>
  <c r="D13" i="11"/>
  <c r="C13" i="11"/>
  <c r="D12" i="11"/>
  <c r="C12" i="11"/>
  <c r="D11" i="11"/>
  <c r="C11" i="11"/>
  <c r="D10" i="11"/>
  <c r="C10" i="11"/>
  <c r="D9" i="11"/>
  <c r="C9" i="11"/>
  <c r="D8" i="11"/>
  <c r="C8" i="11"/>
  <c r="D7" i="11"/>
  <c r="C7" i="11"/>
  <c r="D38" i="10"/>
  <c r="C38" i="10"/>
  <c r="D37" i="10"/>
  <c r="C37" i="10"/>
  <c r="D36" i="10"/>
  <c r="C36" i="10"/>
  <c r="D35" i="10"/>
  <c r="C35" i="10"/>
  <c r="D34" i="10"/>
  <c r="C34" i="10"/>
  <c r="D33" i="10"/>
  <c r="C33" i="10"/>
  <c r="D32" i="10"/>
  <c r="C32" i="10"/>
  <c r="D31" i="10"/>
  <c r="C31" i="10"/>
  <c r="D30" i="10"/>
  <c r="C30" i="10"/>
  <c r="D29" i="10"/>
  <c r="C29" i="10"/>
  <c r="D27" i="10"/>
  <c r="C27" i="10"/>
  <c r="D26" i="10"/>
  <c r="C26" i="10"/>
  <c r="D25" i="10"/>
  <c r="C25" i="10"/>
  <c r="D24" i="10"/>
  <c r="C24" i="10"/>
  <c r="D23" i="10"/>
  <c r="C23" i="10"/>
  <c r="D22" i="10"/>
  <c r="C22" i="10"/>
  <c r="D21" i="10"/>
  <c r="C21" i="10"/>
  <c r="D20" i="10"/>
  <c r="C20" i="10"/>
  <c r="D19" i="10"/>
  <c r="C19" i="10"/>
  <c r="D18" i="10"/>
  <c r="C18" i="10"/>
  <c r="D16" i="10"/>
  <c r="C16" i="10"/>
  <c r="D15" i="10"/>
  <c r="C15" i="10"/>
  <c r="D14" i="10"/>
  <c r="C14" i="10"/>
  <c r="D13" i="10"/>
  <c r="C13" i="10"/>
  <c r="D12" i="10"/>
  <c r="C12" i="10"/>
  <c r="D11" i="10"/>
  <c r="C11" i="10"/>
  <c r="D10" i="10"/>
  <c r="C10" i="10"/>
  <c r="D9" i="10"/>
  <c r="C9" i="10"/>
  <c r="D8" i="10"/>
  <c r="C8" i="10"/>
  <c r="C7" i="10"/>
  <c r="D7" i="10"/>
  <c r="D38" i="9"/>
  <c r="C38" i="9"/>
  <c r="D37" i="9"/>
  <c r="C37" i="9"/>
  <c r="D36" i="9"/>
  <c r="C36" i="9"/>
  <c r="D35" i="9"/>
  <c r="C35" i="9"/>
  <c r="D34" i="9"/>
  <c r="C34" i="9"/>
  <c r="D33" i="9"/>
  <c r="C33" i="9"/>
  <c r="D32" i="9"/>
  <c r="C32" i="9"/>
  <c r="D31" i="9"/>
  <c r="C31" i="9"/>
  <c r="D30" i="9"/>
  <c r="C30" i="9"/>
  <c r="D29" i="9"/>
  <c r="C29" i="9"/>
  <c r="D27" i="9"/>
  <c r="C27" i="9"/>
  <c r="D26" i="9"/>
  <c r="C26" i="9"/>
  <c r="D25" i="9"/>
  <c r="C25" i="9"/>
  <c r="D24" i="9"/>
  <c r="C24" i="9"/>
  <c r="D23" i="9"/>
  <c r="C23" i="9"/>
  <c r="D22" i="9"/>
  <c r="C22" i="9"/>
  <c r="D21" i="9"/>
  <c r="C21" i="9"/>
  <c r="D20" i="9"/>
  <c r="C20" i="9"/>
  <c r="D19" i="9"/>
  <c r="C19" i="9"/>
  <c r="D18" i="9"/>
  <c r="C18" i="9"/>
  <c r="D16" i="9"/>
  <c r="C16" i="9"/>
  <c r="D15" i="9"/>
  <c r="C15" i="9"/>
  <c r="D14" i="9"/>
  <c r="C14" i="9"/>
  <c r="D13" i="9"/>
  <c r="C13" i="9"/>
  <c r="D12" i="9"/>
  <c r="C12" i="9"/>
  <c r="D11" i="9"/>
  <c r="C11" i="9"/>
  <c r="D10" i="9"/>
  <c r="C10" i="9"/>
  <c r="D9" i="9"/>
  <c r="C9" i="9"/>
  <c r="D8" i="9"/>
  <c r="C8" i="9"/>
  <c r="D7" i="9"/>
  <c r="C7" i="9"/>
  <c r="EL101" i="2"/>
  <c r="EJ101" i="2"/>
  <c r="EH101" i="2"/>
  <c r="EF101" i="2"/>
  <c r="ED101" i="2"/>
  <c r="EB101" i="2"/>
  <c r="DZ101" i="2"/>
  <c r="DX101" i="2"/>
  <c r="DV101" i="2"/>
  <c r="DT101" i="2"/>
  <c r="DR101" i="2"/>
  <c r="DP101" i="2"/>
  <c r="DN101" i="2"/>
  <c r="DL101" i="2"/>
  <c r="DJ101" i="2"/>
  <c r="DH101" i="2"/>
  <c r="DF101" i="2"/>
  <c r="DD101" i="2"/>
  <c r="DB101" i="2"/>
  <c r="CZ101" i="2"/>
  <c r="CX101" i="2"/>
  <c r="CV101" i="2"/>
  <c r="EL100" i="2"/>
  <c r="EJ100" i="2"/>
  <c r="EH100" i="2"/>
  <c r="EF100" i="2"/>
  <c r="ED100" i="2"/>
  <c r="EB100" i="2"/>
  <c r="DZ100" i="2"/>
  <c r="DX100" i="2"/>
  <c r="DV100" i="2"/>
  <c r="DT100" i="2"/>
  <c r="DR100" i="2"/>
  <c r="DP100" i="2"/>
  <c r="DN100" i="2"/>
  <c r="DL100" i="2"/>
  <c r="DJ100" i="2"/>
  <c r="DH100" i="2"/>
  <c r="DF100" i="2"/>
  <c r="DD100" i="2"/>
  <c r="DB100" i="2"/>
  <c r="CZ100" i="2"/>
  <c r="CX100" i="2"/>
  <c r="CV100" i="2"/>
  <c r="EL99" i="2"/>
  <c r="EJ99" i="2"/>
  <c r="EH99" i="2"/>
  <c r="EF99" i="2"/>
  <c r="ED99" i="2"/>
  <c r="EB99" i="2"/>
  <c r="DZ99" i="2"/>
  <c r="DX99" i="2"/>
  <c r="DV99" i="2"/>
  <c r="DT99" i="2"/>
  <c r="DR99" i="2"/>
  <c r="DP99" i="2"/>
  <c r="DN99" i="2"/>
  <c r="DL99" i="2"/>
  <c r="DJ99" i="2"/>
  <c r="DH99" i="2"/>
  <c r="DF99" i="2"/>
  <c r="DD99" i="2"/>
  <c r="DB99" i="2"/>
  <c r="CZ99" i="2"/>
  <c r="CX99" i="2"/>
  <c r="CV99" i="2"/>
  <c r="EL98" i="2"/>
  <c r="EJ98" i="2"/>
  <c r="EH98" i="2"/>
  <c r="EF98" i="2"/>
  <c r="ED98" i="2"/>
  <c r="EB98" i="2"/>
  <c r="DZ98" i="2"/>
  <c r="DX98" i="2"/>
  <c r="DV98" i="2"/>
  <c r="DT98" i="2"/>
  <c r="DR98" i="2"/>
  <c r="DP98" i="2"/>
  <c r="DN98" i="2"/>
  <c r="DL98" i="2"/>
  <c r="DJ98" i="2"/>
  <c r="DH98" i="2"/>
  <c r="DF98" i="2"/>
  <c r="DD98" i="2"/>
  <c r="DB98" i="2"/>
  <c r="CZ98" i="2"/>
  <c r="CX98" i="2"/>
  <c r="CV98" i="2"/>
  <c r="EL97" i="2"/>
  <c r="EJ97" i="2"/>
  <c r="EH97" i="2"/>
  <c r="EF97" i="2"/>
  <c r="ED97" i="2"/>
  <c r="EB97" i="2"/>
  <c r="DZ97" i="2"/>
  <c r="DX97" i="2"/>
  <c r="DV97" i="2"/>
  <c r="DT97" i="2"/>
  <c r="DR97" i="2"/>
  <c r="DP97" i="2"/>
  <c r="DN97" i="2"/>
  <c r="DL97" i="2"/>
  <c r="DJ97" i="2"/>
  <c r="DH97" i="2"/>
  <c r="DF97" i="2"/>
  <c r="DD97" i="2"/>
  <c r="DB97" i="2"/>
  <c r="CZ97" i="2"/>
  <c r="CX97" i="2"/>
  <c r="CV97" i="2"/>
  <c r="EL96" i="2"/>
  <c r="EJ96" i="2"/>
  <c r="EH96" i="2"/>
  <c r="EF96" i="2"/>
  <c r="ED96" i="2"/>
  <c r="EB96" i="2"/>
  <c r="DZ96" i="2"/>
  <c r="DX96" i="2"/>
  <c r="DV96" i="2"/>
  <c r="DT96" i="2"/>
  <c r="DR96" i="2"/>
  <c r="DP96" i="2"/>
  <c r="DN96" i="2"/>
  <c r="DL96" i="2"/>
  <c r="DJ96" i="2"/>
  <c r="DH96" i="2"/>
  <c r="DF96" i="2"/>
  <c r="DD96" i="2"/>
  <c r="DB96" i="2"/>
  <c r="CZ96" i="2"/>
  <c r="CX96" i="2"/>
  <c r="CV96" i="2"/>
  <c r="EL95" i="2"/>
  <c r="EJ95" i="2"/>
  <c r="EH95" i="2"/>
  <c r="EF95" i="2"/>
  <c r="ED95" i="2"/>
  <c r="EB95" i="2"/>
  <c r="DZ95" i="2"/>
  <c r="DX95" i="2"/>
  <c r="DV95" i="2"/>
  <c r="DT95" i="2"/>
  <c r="DR95" i="2"/>
  <c r="DP95" i="2"/>
  <c r="DN95" i="2"/>
  <c r="DL95" i="2"/>
  <c r="DJ95" i="2"/>
  <c r="DH95" i="2"/>
  <c r="DF95" i="2"/>
  <c r="DD95" i="2"/>
  <c r="DB95" i="2"/>
  <c r="CZ95" i="2"/>
  <c r="CX95" i="2"/>
  <c r="CV95" i="2"/>
  <c r="EL94" i="2"/>
  <c r="EJ94" i="2"/>
  <c r="EH94" i="2"/>
  <c r="EF94" i="2"/>
  <c r="ED94" i="2"/>
  <c r="EB94" i="2"/>
  <c r="DZ94" i="2"/>
  <c r="DX94" i="2"/>
  <c r="DV94" i="2"/>
  <c r="DT94" i="2"/>
  <c r="DR94" i="2"/>
  <c r="DP94" i="2"/>
  <c r="DN94" i="2"/>
  <c r="DL94" i="2"/>
  <c r="DJ94" i="2"/>
  <c r="DH94" i="2"/>
  <c r="DF94" i="2"/>
  <c r="DD94" i="2"/>
  <c r="DB94" i="2"/>
  <c r="CZ94" i="2"/>
  <c r="CX94" i="2"/>
  <c r="CV94" i="2"/>
  <c r="EL93" i="2"/>
  <c r="EJ93" i="2"/>
  <c r="EH93" i="2"/>
  <c r="EF93" i="2"/>
  <c r="ED93" i="2"/>
  <c r="EB93" i="2"/>
  <c r="DZ93" i="2"/>
  <c r="DX93" i="2"/>
  <c r="DV93" i="2"/>
  <c r="DT93" i="2"/>
  <c r="DR93" i="2"/>
  <c r="DP93" i="2"/>
  <c r="DN93" i="2"/>
  <c r="DL93" i="2"/>
  <c r="DJ93" i="2"/>
  <c r="DH93" i="2"/>
  <c r="DF93" i="2"/>
  <c r="DD93" i="2"/>
  <c r="DB93" i="2"/>
  <c r="CZ93" i="2"/>
  <c r="CX93" i="2"/>
  <c r="CV93" i="2"/>
  <c r="EL92" i="2"/>
  <c r="EJ92" i="2"/>
  <c r="EH92" i="2"/>
  <c r="EF92" i="2"/>
  <c r="ED92" i="2"/>
  <c r="EB92" i="2"/>
  <c r="DZ92" i="2"/>
  <c r="DX92" i="2"/>
  <c r="DV92" i="2"/>
  <c r="DT92" i="2"/>
  <c r="DR92" i="2"/>
  <c r="DP92" i="2"/>
  <c r="DN92" i="2"/>
  <c r="DL92" i="2"/>
  <c r="DJ92" i="2"/>
  <c r="DH92" i="2"/>
  <c r="DF92" i="2"/>
  <c r="DD92" i="2"/>
  <c r="DB92" i="2"/>
  <c r="CZ92" i="2"/>
  <c r="CX92" i="2"/>
  <c r="CV92" i="2"/>
  <c r="EL91" i="2"/>
  <c r="EJ91" i="2"/>
  <c r="EH91" i="2"/>
  <c r="EF91" i="2"/>
  <c r="ED91" i="2"/>
  <c r="EB91" i="2"/>
  <c r="DZ91" i="2"/>
  <c r="DX91" i="2"/>
  <c r="DV91" i="2"/>
  <c r="DT91" i="2"/>
  <c r="DR91" i="2"/>
  <c r="DP91" i="2"/>
  <c r="DN91" i="2"/>
  <c r="DL91" i="2"/>
  <c r="DJ91" i="2"/>
  <c r="DH91" i="2"/>
  <c r="DF91" i="2"/>
  <c r="DD91" i="2"/>
  <c r="DB91" i="2"/>
  <c r="CZ91" i="2"/>
  <c r="CX91" i="2"/>
  <c r="CV91" i="2"/>
  <c r="EL90" i="2"/>
  <c r="EJ90" i="2"/>
  <c r="EH90" i="2"/>
  <c r="EF90" i="2"/>
  <c r="ED90" i="2"/>
  <c r="EB90" i="2"/>
  <c r="DZ90" i="2"/>
  <c r="DX90" i="2"/>
  <c r="DV90" i="2"/>
  <c r="DT90" i="2"/>
  <c r="DR90" i="2"/>
  <c r="DP90" i="2"/>
  <c r="DN90" i="2"/>
  <c r="DL90" i="2"/>
  <c r="DJ90" i="2"/>
  <c r="DH90" i="2"/>
  <c r="DF90" i="2"/>
  <c r="DD90" i="2"/>
  <c r="DB90" i="2"/>
  <c r="CZ90" i="2"/>
  <c r="CX90" i="2"/>
  <c r="CV90" i="2"/>
  <c r="EL89" i="2"/>
  <c r="EJ89" i="2"/>
  <c r="EH89" i="2"/>
  <c r="EF89" i="2"/>
  <c r="ED89" i="2"/>
  <c r="EB89" i="2"/>
  <c r="DZ89" i="2"/>
  <c r="DX89" i="2"/>
  <c r="DV89" i="2"/>
  <c r="DT89" i="2"/>
  <c r="DR89" i="2"/>
  <c r="DP89" i="2"/>
  <c r="DN89" i="2"/>
  <c r="DL89" i="2"/>
  <c r="DJ89" i="2"/>
  <c r="DH89" i="2"/>
  <c r="DF89" i="2"/>
  <c r="DD89" i="2"/>
  <c r="DB89" i="2"/>
  <c r="CZ89" i="2"/>
  <c r="CX89" i="2"/>
  <c r="CV89" i="2"/>
  <c r="EL88" i="2"/>
  <c r="EJ88" i="2"/>
  <c r="EH88" i="2"/>
  <c r="EF88" i="2"/>
  <c r="ED88" i="2"/>
  <c r="EB88" i="2"/>
  <c r="DZ88" i="2"/>
  <c r="DX88" i="2"/>
  <c r="DV88" i="2"/>
  <c r="DT88" i="2"/>
  <c r="DR88" i="2"/>
  <c r="DP88" i="2"/>
  <c r="DN88" i="2"/>
  <c r="DL88" i="2"/>
  <c r="DJ88" i="2"/>
  <c r="DH88" i="2"/>
  <c r="DF88" i="2"/>
  <c r="DD88" i="2"/>
  <c r="DB88" i="2"/>
  <c r="CZ88" i="2"/>
  <c r="CX88" i="2"/>
  <c r="CV88" i="2"/>
  <c r="EL87" i="2"/>
  <c r="EJ87" i="2"/>
  <c r="EH87" i="2"/>
  <c r="EF87" i="2"/>
  <c r="ED87" i="2"/>
  <c r="EB87" i="2"/>
  <c r="DZ87" i="2"/>
  <c r="DX87" i="2"/>
  <c r="DV87" i="2"/>
  <c r="DT87" i="2"/>
  <c r="DR87" i="2"/>
  <c r="DP87" i="2"/>
  <c r="DN87" i="2"/>
  <c r="DL87" i="2"/>
  <c r="DJ87" i="2"/>
  <c r="DH87" i="2"/>
  <c r="DF87" i="2"/>
  <c r="DD87" i="2"/>
  <c r="DB87" i="2"/>
  <c r="CZ87" i="2"/>
  <c r="CX87" i="2"/>
  <c r="CV87" i="2"/>
  <c r="EL86" i="2"/>
  <c r="EJ86" i="2"/>
  <c r="EH86" i="2"/>
  <c r="EF86" i="2"/>
  <c r="ED86" i="2"/>
  <c r="EB86" i="2"/>
  <c r="DZ86" i="2"/>
  <c r="DX86" i="2"/>
  <c r="DV86" i="2"/>
  <c r="DT86" i="2"/>
  <c r="DR86" i="2"/>
  <c r="DP86" i="2"/>
  <c r="DN86" i="2"/>
  <c r="DL86" i="2"/>
  <c r="DJ86" i="2"/>
  <c r="DH86" i="2"/>
  <c r="DF86" i="2"/>
  <c r="DD86" i="2"/>
  <c r="DB86" i="2"/>
  <c r="CZ86" i="2"/>
  <c r="CX86" i="2"/>
  <c r="CV86" i="2"/>
  <c r="EL85" i="2"/>
  <c r="EJ85" i="2"/>
  <c r="EH85" i="2"/>
  <c r="EF85" i="2"/>
  <c r="ED85" i="2"/>
  <c r="EB85" i="2"/>
  <c r="DZ85" i="2"/>
  <c r="DX85" i="2"/>
  <c r="DV85" i="2"/>
  <c r="DT85" i="2"/>
  <c r="DR85" i="2"/>
  <c r="DP85" i="2"/>
  <c r="DN85" i="2"/>
  <c r="DL85" i="2"/>
  <c r="DJ85" i="2"/>
  <c r="DH85" i="2"/>
  <c r="DF85" i="2"/>
  <c r="DD85" i="2"/>
  <c r="DB85" i="2"/>
  <c r="CZ85" i="2"/>
  <c r="CX85" i="2"/>
  <c r="CV85" i="2"/>
  <c r="EL84" i="2"/>
  <c r="EJ84" i="2"/>
  <c r="EH84" i="2"/>
  <c r="EF84" i="2"/>
  <c r="ED84" i="2"/>
  <c r="EB84" i="2"/>
  <c r="DZ84" i="2"/>
  <c r="DX84" i="2"/>
  <c r="DV84" i="2"/>
  <c r="DT84" i="2"/>
  <c r="DR84" i="2"/>
  <c r="DP84" i="2"/>
  <c r="DN84" i="2"/>
  <c r="DL84" i="2"/>
  <c r="DJ84" i="2"/>
  <c r="DH84" i="2"/>
  <c r="DF84" i="2"/>
  <c r="DD84" i="2"/>
  <c r="DB84" i="2"/>
  <c r="CZ84" i="2"/>
  <c r="CX84" i="2"/>
  <c r="CV84" i="2"/>
  <c r="EL83" i="2"/>
  <c r="EJ83" i="2"/>
  <c r="EH83" i="2"/>
  <c r="EF83" i="2"/>
  <c r="ED83" i="2"/>
  <c r="EB83" i="2"/>
  <c r="DZ83" i="2"/>
  <c r="DX83" i="2"/>
  <c r="DV83" i="2"/>
  <c r="DT83" i="2"/>
  <c r="DR83" i="2"/>
  <c r="DP83" i="2"/>
  <c r="DN83" i="2"/>
  <c r="DL83" i="2"/>
  <c r="DJ83" i="2"/>
  <c r="DH83" i="2"/>
  <c r="DF83" i="2"/>
  <c r="DD83" i="2"/>
  <c r="DB83" i="2"/>
  <c r="CZ83" i="2"/>
  <c r="CX83" i="2"/>
  <c r="CV83" i="2"/>
  <c r="EL82" i="2"/>
  <c r="EJ82" i="2"/>
  <c r="EH82" i="2"/>
  <c r="EF82" i="2"/>
  <c r="ED82" i="2"/>
  <c r="EB82" i="2"/>
  <c r="DZ82" i="2"/>
  <c r="DX82" i="2"/>
  <c r="DV82" i="2"/>
  <c r="DT82" i="2"/>
  <c r="DR82" i="2"/>
  <c r="DP82" i="2"/>
  <c r="DN82" i="2"/>
  <c r="DL82" i="2"/>
  <c r="DJ82" i="2"/>
  <c r="DH82" i="2"/>
  <c r="DF82" i="2"/>
  <c r="DD82" i="2"/>
  <c r="DB82" i="2"/>
  <c r="CZ82" i="2"/>
  <c r="CX82" i="2"/>
  <c r="CV82" i="2"/>
  <c r="EL51" i="2"/>
  <c r="EJ51" i="2"/>
  <c r="EH51" i="2"/>
  <c r="EF51" i="2"/>
  <c r="ED51" i="2"/>
  <c r="EB51" i="2"/>
  <c r="DZ51" i="2"/>
  <c r="DX51" i="2"/>
  <c r="DV51" i="2"/>
  <c r="DT51" i="2"/>
  <c r="DR51" i="2"/>
  <c r="DP51" i="2"/>
  <c r="DN51" i="2"/>
  <c r="DL51" i="2"/>
  <c r="DJ51" i="2"/>
  <c r="DH51" i="2"/>
  <c r="DF51" i="2"/>
  <c r="DD51" i="2"/>
  <c r="DB51" i="2"/>
  <c r="CZ51" i="2"/>
  <c r="CX51" i="2"/>
  <c r="CV51" i="2"/>
  <c r="EL50" i="2"/>
  <c r="EJ50" i="2"/>
  <c r="EH50" i="2"/>
  <c r="EF50" i="2"/>
  <c r="ED50" i="2"/>
  <c r="EB50" i="2"/>
  <c r="DZ50" i="2"/>
  <c r="DX50" i="2"/>
  <c r="DV50" i="2"/>
  <c r="DT50" i="2"/>
  <c r="DR50" i="2"/>
  <c r="DP50" i="2"/>
  <c r="DN50" i="2"/>
  <c r="DL50" i="2"/>
  <c r="DJ50" i="2"/>
  <c r="DH50" i="2"/>
  <c r="DF50" i="2"/>
  <c r="DD50" i="2"/>
  <c r="DB50" i="2"/>
  <c r="CZ50" i="2"/>
  <c r="CX50" i="2"/>
  <c r="CV50" i="2"/>
  <c r="EL49" i="2"/>
  <c r="EJ49" i="2"/>
  <c r="EH49" i="2"/>
  <c r="EF49" i="2"/>
  <c r="ED49" i="2"/>
  <c r="EB49" i="2"/>
  <c r="DZ49" i="2"/>
  <c r="DX49" i="2"/>
  <c r="DV49" i="2"/>
  <c r="DT49" i="2"/>
  <c r="DR49" i="2"/>
  <c r="DP49" i="2"/>
  <c r="DN49" i="2"/>
  <c r="DL49" i="2"/>
  <c r="DJ49" i="2"/>
  <c r="DH49" i="2"/>
  <c r="DF49" i="2"/>
  <c r="DD49" i="2"/>
  <c r="DB49" i="2"/>
  <c r="CZ49" i="2"/>
  <c r="CX49" i="2"/>
  <c r="CV49" i="2"/>
  <c r="EL48" i="2"/>
  <c r="EJ48" i="2"/>
  <c r="EH48" i="2"/>
  <c r="EF48" i="2"/>
  <c r="ED48" i="2"/>
  <c r="EB48" i="2"/>
  <c r="DZ48" i="2"/>
  <c r="DX48" i="2"/>
  <c r="DV48" i="2"/>
  <c r="DT48" i="2"/>
  <c r="DR48" i="2"/>
  <c r="DP48" i="2"/>
  <c r="DN48" i="2"/>
  <c r="DL48" i="2"/>
  <c r="DJ48" i="2"/>
  <c r="DH48" i="2"/>
  <c r="DF48" i="2"/>
  <c r="DD48" i="2"/>
  <c r="DB48" i="2"/>
  <c r="CZ48" i="2"/>
  <c r="CX48" i="2"/>
  <c r="CV48" i="2"/>
  <c r="EL47" i="2"/>
  <c r="EJ47" i="2"/>
  <c r="EH47" i="2"/>
  <c r="EF47" i="2"/>
  <c r="ED47" i="2"/>
  <c r="EB47" i="2"/>
  <c r="DZ47" i="2"/>
  <c r="DX47" i="2"/>
  <c r="DV47" i="2"/>
  <c r="DT47" i="2"/>
  <c r="DR47" i="2"/>
  <c r="DP47" i="2"/>
  <c r="DN47" i="2"/>
  <c r="DL47" i="2"/>
  <c r="DJ47" i="2"/>
  <c r="DH47" i="2"/>
  <c r="DF47" i="2"/>
  <c r="DD47" i="2"/>
  <c r="DB47" i="2"/>
  <c r="CZ47" i="2"/>
  <c r="CX47" i="2"/>
  <c r="CV47" i="2"/>
  <c r="EL46" i="2"/>
  <c r="EJ46" i="2"/>
  <c r="EH46" i="2"/>
  <c r="EF46" i="2"/>
  <c r="ED46" i="2"/>
  <c r="EB46" i="2"/>
  <c r="DZ46" i="2"/>
  <c r="DX46" i="2"/>
  <c r="DV46" i="2"/>
  <c r="DT46" i="2"/>
  <c r="DR46" i="2"/>
  <c r="DP46" i="2"/>
  <c r="DN46" i="2"/>
  <c r="DL46" i="2"/>
  <c r="DJ46" i="2"/>
  <c r="DH46" i="2"/>
  <c r="DF46" i="2"/>
  <c r="DD46" i="2"/>
  <c r="DB46" i="2"/>
  <c r="CZ46" i="2"/>
  <c r="CX46" i="2"/>
  <c r="CV46" i="2"/>
  <c r="EL45" i="2"/>
  <c r="EJ45" i="2"/>
  <c r="EH45" i="2"/>
  <c r="EF45" i="2"/>
  <c r="ED45" i="2"/>
  <c r="EB45" i="2"/>
  <c r="DZ45" i="2"/>
  <c r="DX45" i="2"/>
  <c r="DV45" i="2"/>
  <c r="DT45" i="2"/>
  <c r="DR45" i="2"/>
  <c r="DP45" i="2"/>
  <c r="DN45" i="2"/>
  <c r="DL45" i="2"/>
  <c r="DJ45" i="2"/>
  <c r="DH45" i="2"/>
  <c r="DF45" i="2"/>
  <c r="DD45" i="2"/>
  <c r="DB45" i="2"/>
  <c r="CZ45" i="2"/>
  <c r="CX45" i="2"/>
  <c r="CV45" i="2"/>
  <c r="EL44" i="2"/>
  <c r="EJ44" i="2"/>
  <c r="EH44" i="2"/>
  <c r="EF44" i="2"/>
  <c r="ED44" i="2"/>
  <c r="EB44" i="2"/>
  <c r="DZ44" i="2"/>
  <c r="DX44" i="2"/>
  <c r="DV44" i="2"/>
  <c r="DT44" i="2"/>
  <c r="DR44" i="2"/>
  <c r="DP44" i="2"/>
  <c r="DN44" i="2"/>
  <c r="DL44" i="2"/>
  <c r="DJ44" i="2"/>
  <c r="DH44" i="2"/>
  <c r="DF44" i="2"/>
  <c r="DD44" i="2"/>
  <c r="DB44" i="2"/>
  <c r="CZ44" i="2"/>
  <c r="CX44" i="2"/>
  <c r="CV44" i="2"/>
  <c r="EL43" i="2"/>
  <c r="EJ43" i="2"/>
  <c r="EH43" i="2"/>
  <c r="EF43" i="2"/>
  <c r="ED43" i="2"/>
  <c r="EB43" i="2"/>
  <c r="DZ43" i="2"/>
  <c r="DX43" i="2"/>
  <c r="DV43" i="2"/>
  <c r="DT43" i="2"/>
  <c r="DR43" i="2"/>
  <c r="DP43" i="2"/>
  <c r="DN43" i="2"/>
  <c r="DL43" i="2"/>
  <c r="DJ43" i="2"/>
  <c r="DH43" i="2"/>
  <c r="DF43" i="2"/>
  <c r="DD43" i="2"/>
  <c r="DB43" i="2"/>
  <c r="CZ43" i="2"/>
  <c r="CX43" i="2"/>
  <c r="CV43" i="2"/>
  <c r="EL42" i="2"/>
  <c r="EJ42" i="2"/>
  <c r="EH42" i="2"/>
  <c r="EF42" i="2"/>
  <c r="ED42" i="2"/>
  <c r="EB42" i="2"/>
  <c r="DZ42" i="2"/>
  <c r="DX42" i="2"/>
  <c r="DV42" i="2"/>
  <c r="DT42" i="2"/>
  <c r="DR42" i="2"/>
  <c r="DP42" i="2"/>
  <c r="DN42" i="2"/>
  <c r="DL42" i="2"/>
  <c r="DJ42" i="2"/>
  <c r="DH42" i="2"/>
  <c r="DF42" i="2"/>
  <c r="DD42" i="2"/>
  <c r="DB42" i="2"/>
  <c r="CZ42" i="2"/>
  <c r="CX42" i="2"/>
  <c r="CV42" i="2"/>
  <c r="EL41" i="2"/>
  <c r="EJ41" i="2"/>
  <c r="EH41" i="2"/>
  <c r="EF41" i="2"/>
  <c r="ED41" i="2"/>
  <c r="EB41" i="2"/>
  <c r="DZ41" i="2"/>
  <c r="DX41" i="2"/>
  <c r="DV41" i="2"/>
  <c r="DT41" i="2"/>
  <c r="DR41" i="2"/>
  <c r="DP41" i="2"/>
  <c r="DN41" i="2"/>
  <c r="DL41" i="2"/>
  <c r="DJ41" i="2"/>
  <c r="DH41" i="2"/>
  <c r="DF41" i="2"/>
  <c r="DD41" i="2"/>
  <c r="DB41" i="2"/>
  <c r="CZ41" i="2"/>
  <c r="CX41" i="2"/>
  <c r="CV41" i="2"/>
  <c r="EL40" i="2"/>
  <c r="EJ40" i="2"/>
  <c r="EH40" i="2"/>
  <c r="EF40" i="2"/>
  <c r="ED40" i="2"/>
  <c r="EB40" i="2"/>
  <c r="DZ40" i="2"/>
  <c r="DX40" i="2"/>
  <c r="DV40" i="2"/>
  <c r="DT40" i="2"/>
  <c r="DR40" i="2"/>
  <c r="DP40" i="2"/>
  <c r="DN40" i="2"/>
  <c r="DL40" i="2"/>
  <c r="DJ40" i="2"/>
  <c r="DH40" i="2"/>
  <c r="DF40" i="2"/>
  <c r="DD40" i="2"/>
  <c r="DB40" i="2"/>
  <c r="CZ40" i="2"/>
  <c r="CX40" i="2"/>
  <c r="CV40" i="2"/>
  <c r="EL39" i="2"/>
  <c r="EJ39" i="2"/>
  <c r="EH39" i="2"/>
  <c r="EF39" i="2"/>
  <c r="ED39" i="2"/>
  <c r="EB39" i="2"/>
  <c r="DZ39" i="2"/>
  <c r="DX39" i="2"/>
  <c r="DV39" i="2"/>
  <c r="DT39" i="2"/>
  <c r="DR39" i="2"/>
  <c r="DP39" i="2"/>
  <c r="DN39" i="2"/>
  <c r="DL39" i="2"/>
  <c r="DJ39" i="2"/>
  <c r="DH39" i="2"/>
  <c r="DF39" i="2"/>
  <c r="DD39" i="2"/>
  <c r="DB39" i="2"/>
  <c r="CZ39" i="2"/>
  <c r="CX39" i="2"/>
  <c r="CV39" i="2"/>
  <c r="EL38" i="2"/>
  <c r="EJ38" i="2"/>
  <c r="EH38" i="2"/>
  <c r="EF38" i="2"/>
  <c r="ED38" i="2"/>
  <c r="EB38" i="2"/>
  <c r="DZ38" i="2"/>
  <c r="DX38" i="2"/>
  <c r="DV38" i="2"/>
  <c r="DT38" i="2"/>
  <c r="DR38" i="2"/>
  <c r="DP38" i="2"/>
  <c r="DN38" i="2"/>
  <c r="DL38" i="2"/>
  <c r="DJ38" i="2"/>
  <c r="DH38" i="2"/>
  <c r="DF38" i="2"/>
  <c r="DD38" i="2"/>
  <c r="DB38" i="2"/>
  <c r="CZ38" i="2"/>
  <c r="CX38" i="2"/>
  <c r="CV38" i="2"/>
  <c r="EL37" i="2"/>
  <c r="EJ37" i="2"/>
  <c r="EH37" i="2"/>
  <c r="EF37" i="2"/>
  <c r="ED37" i="2"/>
  <c r="EB37" i="2"/>
  <c r="DZ37" i="2"/>
  <c r="DX37" i="2"/>
  <c r="DV37" i="2"/>
  <c r="DT37" i="2"/>
  <c r="DR37" i="2"/>
  <c r="DP37" i="2"/>
  <c r="DN37" i="2"/>
  <c r="DL37" i="2"/>
  <c r="DJ37" i="2"/>
  <c r="DH37" i="2"/>
  <c r="DF37" i="2"/>
  <c r="DD37" i="2"/>
  <c r="DB37" i="2"/>
  <c r="CZ37" i="2"/>
  <c r="CX37" i="2"/>
  <c r="CV37" i="2"/>
  <c r="EL36" i="2"/>
  <c r="EJ36" i="2"/>
  <c r="EH36" i="2"/>
  <c r="EF36" i="2"/>
  <c r="ED36" i="2"/>
  <c r="EB36" i="2"/>
  <c r="DZ36" i="2"/>
  <c r="DX36" i="2"/>
  <c r="DV36" i="2"/>
  <c r="DT36" i="2"/>
  <c r="DR36" i="2"/>
  <c r="DP36" i="2"/>
  <c r="DN36" i="2"/>
  <c r="DL36" i="2"/>
  <c r="DJ36" i="2"/>
  <c r="DH36" i="2"/>
  <c r="DF36" i="2"/>
  <c r="DD36" i="2"/>
  <c r="DB36" i="2"/>
  <c r="CZ36" i="2"/>
  <c r="CX36" i="2"/>
  <c r="CV36" i="2"/>
  <c r="EL35" i="2"/>
  <c r="EJ35" i="2"/>
  <c r="EH35" i="2"/>
  <c r="EF35" i="2"/>
  <c r="ED35" i="2"/>
  <c r="EB35" i="2"/>
  <c r="DZ35" i="2"/>
  <c r="DX35" i="2"/>
  <c r="DV35" i="2"/>
  <c r="DT35" i="2"/>
  <c r="DR35" i="2"/>
  <c r="DP35" i="2"/>
  <c r="DN35" i="2"/>
  <c r="DL35" i="2"/>
  <c r="DJ35" i="2"/>
  <c r="DH35" i="2"/>
  <c r="DF35" i="2"/>
  <c r="DD35" i="2"/>
  <c r="DB35" i="2"/>
  <c r="CZ35" i="2"/>
  <c r="CX35" i="2"/>
  <c r="CV35" i="2"/>
  <c r="EL34" i="2"/>
  <c r="EJ34" i="2"/>
  <c r="EH34" i="2"/>
  <c r="EF34" i="2"/>
  <c r="ED34" i="2"/>
  <c r="EB34" i="2"/>
  <c r="DZ34" i="2"/>
  <c r="DX34" i="2"/>
  <c r="DV34" i="2"/>
  <c r="DT34" i="2"/>
  <c r="DR34" i="2"/>
  <c r="DP34" i="2"/>
  <c r="DN34" i="2"/>
  <c r="DL34" i="2"/>
  <c r="DJ34" i="2"/>
  <c r="DH34" i="2"/>
  <c r="DF34" i="2"/>
  <c r="DD34" i="2"/>
  <c r="DB34" i="2"/>
  <c r="CZ34" i="2"/>
  <c r="CX34" i="2"/>
  <c r="CV34" i="2"/>
  <c r="EL33" i="2"/>
  <c r="EJ33" i="2"/>
  <c r="EH33" i="2"/>
  <c r="EF33" i="2"/>
  <c r="ED33" i="2"/>
  <c r="EB33" i="2"/>
  <c r="DZ33" i="2"/>
  <c r="DX33" i="2"/>
  <c r="DV33" i="2"/>
  <c r="DT33" i="2"/>
  <c r="DR33" i="2"/>
  <c r="DP33" i="2"/>
  <c r="DN33" i="2"/>
  <c r="DL33" i="2"/>
  <c r="DJ33" i="2"/>
  <c r="DH33" i="2"/>
  <c r="DF33" i="2"/>
  <c r="DD33" i="2"/>
  <c r="DB33" i="2"/>
  <c r="CZ33" i="2"/>
  <c r="CX33" i="2"/>
  <c r="CV33" i="2"/>
  <c r="EL32" i="2"/>
  <c r="EJ32" i="2"/>
  <c r="EH32" i="2"/>
  <c r="EF32" i="2"/>
  <c r="ED32" i="2"/>
  <c r="EB32" i="2"/>
  <c r="DZ32" i="2"/>
  <c r="DX32" i="2"/>
  <c r="DV32" i="2"/>
  <c r="DT32" i="2"/>
  <c r="DR32" i="2"/>
  <c r="DP32" i="2"/>
  <c r="DN32" i="2"/>
  <c r="DL32" i="2"/>
  <c r="DJ32" i="2"/>
  <c r="DH32" i="2"/>
  <c r="DF32" i="2"/>
  <c r="DD32" i="2"/>
  <c r="DB32" i="2"/>
  <c r="CZ32" i="2"/>
  <c r="CX32" i="2"/>
  <c r="CV32" i="2"/>
  <c r="EL26" i="2"/>
  <c r="EL25" i="2"/>
  <c r="EL24" i="2"/>
  <c r="EL23" i="2"/>
  <c r="EL22" i="2"/>
  <c r="EL21" i="2"/>
  <c r="EL20" i="2"/>
  <c r="EL19" i="2"/>
  <c r="EL18" i="2"/>
  <c r="EL17" i="2"/>
  <c r="EL16" i="2"/>
  <c r="EL15" i="2"/>
  <c r="EL14" i="2"/>
  <c r="EL13" i="2"/>
  <c r="EL12" i="2"/>
  <c r="EL11" i="2"/>
  <c r="EL10" i="2"/>
  <c r="EL9" i="2"/>
  <c r="EL8" i="2"/>
  <c r="EL7" i="2"/>
  <c r="EJ26" i="2"/>
  <c r="EJ25" i="2"/>
  <c r="EJ24" i="2"/>
  <c r="EJ23" i="2"/>
  <c r="EJ22" i="2"/>
  <c r="EJ21" i="2"/>
  <c r="EJ20" i="2"/>
  <c r="EJ19" i="2"/>
  <c r="EJ18" i="2"/>
  <c r="EJ17" i="2"/>
  <c r="EJ16" i="2"/>
  <c r="EJ15" i="2"/>
  <c r="EJ14" i="2"/>
  <c r="EJ13" i="2"/>
  <c r="EJ12" i="2"/>
  <c r="EJ11" i="2"/>
  <c r="EJ10" i="2"/>
  <c r="EJ9" i="2"/>
  <c r="EJ8" i="2"/>
  <c r="EJ7" i="2"/>
  <c r="EH26" i="2"/>
  <c r="EH25" i="2"/>
  <c r="EH24" i="2"/>
  <c r="EH23" i="2"/>
  <c r="EH22" i="2"/>
  <c r="EH21" i="2"/>
  <c r="EH20" i="2"/>
  <c r="EH19" i="2"/>
  <c r="EH18" i="2"/>
  <c r="EH17" i="2"/>
  <c r="EH16" i="2"/>
  <c r="EH15" i="2"/>
  <c r="EH14" i="2"/>
  <c r="EH13" i="2"/>
  <c r="EH12" i="2"/>
  <c r="EH11" i="2"/>
  <c r="EH10" i="2"/>
  <c r="EH9" i="2"/>
  <c r="EH8" i="2"/>
  <c r="EH7" i="2"/>
  <c r="EF26" i="2"/>
  <c r="EF25" i="2"/>
  <c r="EF24" i="2"/>
  <c r="EF23" i="2"/>
  <c r="EF22" i="2"/>
  <c r="EF21" i="2"/>
  <c r="EF20" i="2"/>
  <c r="EF19" i="2"/>
  <c r="EF18" i="2"/>
  <c r="EF17" i="2"/>
  <c r="EF16" i="2"/>
  <c r="EF15" i="2"/>
  <c r="EF14" i="2"/>
  <c r="EF13" i="2"/>
  <c r="EF12" i="2"/>
  <c r="EF11" i="2"/>
  <c r="EF10" i="2"/>
  <c r="EF9" i="2"/>
  <c r="EF8" i="2"/>
  <c r="EF7" i="2"/>
  <c r="ED26" i="2"/>
  <c r="ED25" i="2"/>
  <c r="ED24" i="2"/>
  <c r="ED23" i="2"/>
  <c r="ED22" i="2"/>
  <c r="ED21" i="2"/>
  <c r="ED20" i="2"/>
  <c r="ED19" i="2"/>
  <c r="ED18" i="2"/>
  <c r="ED17" i="2"/>
  <c r="ED16" i="2"/>
  <c r="ED15" i="2"/>
  <c r="ED14" i="2"/>
  <c r="ED13" i="2"/>
  <c r="ED12" i="2"/>
  <c r="ED11" i="2"/>
  <c r="ED10" i="2"/>
  <c r="ED9" i="2"/>
  <c r="ED8" i="2"/>
  <c r="ED7" i="2"/>
  <c r="EB26" i="2"/>
  <c r="EB25" i="2"/>
  <c r="EB24" i="2"/>
  <c r="EB23" i="2"/>
  <c r="EB22" i="2"/>
  <c r="EB21" i="2"/>
  <c r="EB20" i="2"/>
  <c r="EB19" i="2"/>
  <c r="EB18" i="2"/>
  <c r="EB17" i="2"/>
  <c r="EB16" i="2"/>
  <c r="EB15" i="2"/>
  <c r="EB14" i="2"/>
  <c r="EB13" i="2"/>
  <c r="EB12" i="2"/>
  <c r="EB11" i="2"/>
  <c r="EB10" i="2"/>
  <c r="EB9" i="2"/>
  <c r="EB8" i="2"/>
  <c r="EB7" i="2"/>
  <c r="DZ26" i="2"/>
  <c r="DZ25" i="2"/>
  <c r="DZ24" i="2"/>
  <c r="DZ23" i="2"/>
  <c r="DZ22" i="2"/>
  <c r="DZ21" i="2"/>
  <c r="DZ20" i="2"/>
  <c r="DZ19" i="2"/>
  <c r="DZ18" i="2"/>
  <c r="DZ17" i="2"/>
  <c r="DZ16" i="2"/>
  <c r="DZ15" i="2"/>
  <c r="DZ14" i="2"/>
  <c r="DZ13" i="2"/>
  <c r="DZ12" i="2"/>
  <c r="DZ11" i="2"/>
  <c r="DZ10" i="2"/>
  <c r="DZ9" i="2"/>
  <c r="DZ8" i="2"/>
  <c r="DZ7" i="2"/>
  <c r="DX26" i="2"/>
  <c r="DX25" i="2"/>
  <c r="DX24" i="2"/>
  <c r="DX23" i="2"/>
  <c r="DX22" i="2"/>
  <c r="DX21" i="2"/>
  <c r="DX20" i="2"/>
  <c r="DX19" i="2"/>
  <c r="DX18" i="2"/>
  <c r="DX17" i="2"/>
  <c r="DX16" i="2"/>
  <c r="DX15" i="2"/>
  <c r="DX14" i="2"/>
  <c r="DX13" i="2"/>
  <c r="DX12" i="2"/>
  <c r="DX11" i="2"/>
  <c r="DX10" i="2"/>
  <c r="DX9" i="2"/>
  <c r="DX8" i="2"/>
  <c r="DX7" i="2"/>
  <c r="DV26" i="2"/>
  <c r="DV25" i="2"/>
  <c r="DV24" i="2"/>
  <c r="DV23" i="2"/>
  <c r="DV22" i="2"/>
  <c r="DV21" i="2"/>
  <c r="DV20" i="2"/>
  <c r="DV19" i="2"/>
  <c r="DV18" i="2"/>
  <c r="DV17" i="2"/>
  <c r="DV16" i="2"/>
  <c r="DV15" i="2"/>
  <c r="DV14" i="2"/>
  <c r="DV13" i="2"/>
  <c r="DV12" i="2"/>
  <c r="DV11" i="2"/>
  <c r="DV10" i="2"/>
  <c r="DV9" i="2"/>
  <c r="DV8" i="2"/>
  <c r="DV7" i="2"/>
  <c r="DT26" i="2"/>
  <c r="DT25" i="2"/>
  <c r="DT24" i="2"/>
  <c r="DT23" i="2"/>
  <c r="DT22" i="2"/>
  <c r="DT21" i="2"/>
  <c r="DT20" i="2"/>
  <c r="DT19" i="2"/>
  <c r="DT18" i="2"/>
  <c r="DT17" i="2"/>
  <c r="DT16" i="2"/>
  <c r="DT15" i="2"/>
  <c r="DT14" i="2"/>
  <c r="DT13" i="2"/>
  <c r="DT12" i="2"/>
  <c r="DT11" i="2"/>
  <c r="DT10" i="2"/>
  <c r="DT9" i="2"/>
  <c r="DT8" i="2"/>
  <c r="DT7" i="2"/>
  <c r="DR26" i="2"/>
  <c r="DR25" i="2"/>
  <c r="DR24" i="2"/>
  <c r="DR23" i="2"/>
  <c r="DR22" i="2"/>
  <c r="DR21" i="2"/>
  <c r="DR20" i="2"/>
  <c r="DR19" i="2"/>
  <c r="DR18" i="2"/>
  <c r="DR17" i="2"/>
  <c r="DR16" i="2"/>
  <c r="DR15" i="2"/>
  <c r="DR14" i="2"/>
  <c r="DR13" i="2"/>
  <c r="DR12" i="2"/>
  <c r="DR11" i="2"/>
  <c r="DR10" i="2"/>
  <c r="DR9" i="2"/>
  <c r="DR8" i="2"/>
  <c r="DR7" i="2"/>
  <c r="DP26" i="2"/>
  <c r="DP25" i="2"/>
  <c r="DP24" i="2"/>
  <c r="DP23" i="2"/>
  <c r="DP22" i="2"/>
  <c r="DP21" i="2"/>
  <c r="DP20" i="2"/>
  <c r="DP19" i="2"/>
  <c r="DP18" i="2"/>
  <c r="DP17" i="2"/>
  <c r="DP16" i="2"/>
  <c r="DP15" i="2"/>
  <c r="DP14" i="2"/>
  <c r="DP13" i="2"/>
  <c r="DP12" i="2"/>
  <c r="DP11" i="2"/>
  <c r="DP10" i="2"/>
  <c r="DP9" i="2"/>
  <c r="DP8" i="2"/>
  <c r="DP7" i="2"/>
  <c r="DN26" i="2"/>
  <c r="DN25" i="2"/>
  <c r="DN24" i="2"/>
  <c r="DN23" i="2"/>
  <c r="DN22" i="2"/>
  <c r="DN21" i="2"/>
  <c r="DN20" i="2"/>
  <c r="DN19" i="2"/>
  <c r="DN18" i="2"/>
  <c r="DN17" i="2"/>
  <c r="DN16" i="2"/>
  <c r="DN15" i="2"/>
  <c r="DN14" i="2"/>
  <c r="DN13" i="2"/>
  <c r="DN12" i="2"/>
  <c r="DN11" i="2"/>
  <c r="DN10" i="2"/>
  <c r="DN9" i="2"/>
  <c r="DN8" i="2"/>
  <c r="DN7" i="2"/>
  <c r="DL26" i="2"/>
  <c r="DL25" i="2"/>
  <c r="DL24" i="2"/>
  <c r="DL23" i="2"/>
  <c r="DL22" i="2"/>
  <c r="DL21" i="2"/>
  <c r="DL20" i="2"/>
  <c r="DL19" i="2"/>
  <c r="DL18" i="2"/>
  <c r="DL17" i="2"/>
  <c r="DL16" i="2"/>
  <c r="DL15" i="2"/>
  <c r="DL14" i="2"/>
  <c r="DL13" i="2"/>
  <c r="DL12" i="2"/>
  <c r="DL11" i="2"/>
  <c r="DL10" i="2"/>
  <c r="DL9" i="2"/>
  <c r="DL8" i="2"/>
  <c r="DL7" i="2"/>
  <c r="DJ26" i="2"/>
  <c r="DJ25" i="2"/>
  <c r="DJ24" i="2"/>
  <c r="DJ23" i="2"/>
  <c r="DJ22" i="2"/>
  <c r="DJ21" i="2"/>
  <c r="DJ20" i="2"/>
  <c r="DJ19" i="2"/>
  <c r="DJ18" i="2"/>
  <c r="DJ17" i="2"/>
  <c r="DJ16" i="2"/>
  <c r="DJ15" i="2"/>
  <c r="DJ14" i="2"/>
  <c r="DJ13" i="2"/>
  <c r="DJ12" i="2"/>
  <c r="DJ11" i="2"/>
  <c r="DJ10" i="2"/>
  <c r="DJ9" i="2"/>
  <c r="DJ8" i="2"/>
  <c r="DJ7" i="2"/>
  <c r="DH26" i="2"/>
  <c r="DH25" i="2"/>
  <c r="DH24" i="2"/>
  <c r="DH23" i="2"/>
  <c r="DH22" i="2"/>
  <c r="DH21" i="2"/>
  <c r="DH20" i="2"/>
  <c r="DH19" i="2"/>
  <c r="DH18" i="2"/>
  <c r="DH17" i="2"/>
  <c r="DH16" i="2"/>
  <c r="DH15" i="2"/>
  <c r="DH14" i="2"/>
  <c r="DH13" i="2"/>
  <c r="DH12" i="2"/>
  <c r="DH11" i="2"/>
  <c r="DH10" i="2"/>
  <c r="DH9" i="2"/>
  <c r="DH8" i="2"/>
  <c r="DH7" i="2"/>
  <c r="DF26" i="2"/>
  <c r="DF25" i="2"/>
  <c r="DF24" i="2"/>
  <c r="DF23" i="2"/>
  <c r="DF22" i="2"/>
  <c r="DF21" i="2"/>
  <c r="DF20" i="2"/>
  <c r="DF19" i="2"/>
  <c r="DF18" i="2"/>
  <c r="DF17" i="2"/>
  <c r="DF16" i="2"/>
  <c r="DF15" i="2"/>
  <c r="DF14" i="2"/>
  <c r="DF13" i="2"/>
  <c r="DF12" i="2"/>
  <c r="DF11" i="2"/>
  <c r="DF10" i="2"/>
  <c r="DF9" i="2"/>
  <c r="DF8" i="2"/>
  <c r="DF7" i="2"/>
  <c r="DD26" i="2"/>
  <c r="DD25" i="2"/>
  <c r="DD24" i="2"/>
  <c r="DD23" i="2"/>
  <c r="DD22" i="2"/>
  <c r="DD21" i="2"/>
  <c r="DD20" i="2"/>
  <c r="DD19" i="2"/>
  <c r="DD18" i="2"/>
  <c r="DD17" i="2"/>
  <c r="DD16" i="2"/>
  <c r="DD15" i="2"/>
  <c r="DD14" i="2"/>
  <c r="DD13" i="2"/>
  <c r="DD12" i="2"/>
  <c r="DD11" i="2"/>
  <c r="DD10" i="2"/>
  <c r="DD9" i="2"/>
  <c r="DD8" i="2"/>
  <c r="DD7" i="2"/>
  <c r="DB26" i="2"/>
  <c r="DB25" i="2"/>
  <c r="DB24" i="2"/>
  <c r="DB23" i="2"/>
  <c r="DB22" i="2"/>
  <c r="DB21" i="2"/>
  <c r="DB20" i="2"/>
  <c r="DB19" i="2"/>
  <c r="DB18" i="2"/>
  <c r="DB17" i="2"/>
  <c r="DB16" i="2"/>
  <c r="DB15" i="2"/>
  <c r="DB14" i="2"/>
  <c r="DB13" i="2"/>
  <c r="DB12" i="2"/>
  <c r="DB11" i="2"/>
  <c r="DB10" i="2"/>
  <c r="DB9" i="2"/>
  <c r="DB8" i="2"/>
  <c r="DB7" i="2"/>
  <c r="CZ26" i="2"/>
  <c r="CZ25" i="2"/>
  <c r="CZ24" i="2"/>
  <c r="CZ23" i="2"/>
  <c r="CZ22" i="2"/>
  <c r="CZ21" i="2"/>
  <c r="CZ20" i="2"/>
  <c r="CZ19" i="2"/>
  <c r="CZ18" i="2"/>
  <c r="CZ17" i="2"/>
  <c r="CZ16" i="2"/>
  <c r="CZ15" i="2"/>
  <c r="CZ14" i="2"/>
  <c r="CZ13" i="2"/>
  <c r="CZ12" i="2"/>
  <c r="CZ11" i="2"/>
  <c r="CZ10" i="2"/>
  <c r="CZ9" i="2"/>
  <c r="CZ8" i="2"/>
  <c r="CZ7" i="2"/>
  <c r="CX26" i="2"/>
  <c r="CX25" i="2"/>
  <c r="CX24" i="2"/>
  <c r="CX23" i="2"/>
  <c r="CX22" i="2"/>
  <c r="CX21" i="2"/>
  <c r="CX20" i="2"/>
  <c r="CX19" i="2"/>
  <c r="CX18" i="2"/>
  <c r="CX17" i="2"/>
  <c r="CX16" i="2"/>
  <c r="CX15" i="2"/>
  <c r="CX14" i="2"/>
  <c r="CX13" i="2"/>
  <c r="CX12" i="2"/>
  <c r="CX11" i="2"/>
  <c r="CX10" i="2"/>
  <c r="CX9" i="2"/>
  <c r="CX8" i="2"/>
  <c r="CX7" i="2"/>
  <c r="CV26" i="2"/>
  <c r="CV25" i="2"/>
  <c r="CV24" i="2"/>
  <c r="CV23" i="2"/>
  <c r="CV22" i="2"/>
  <c r="CV21" i="2"/>
  <c r="CV20" i="2"/>
  <c r="CV19" i="2"/>
  <c r="CV18" i="2"/>
  <c r="CV17" i="2"/>
  <c r="CV16" i="2"/>
  <c r="CV15" i="2"/>
  <c r="CV14" i="2"/>
  <c r="CV13" i="2"/>
  <c r="CV12" i="2"/>
  <c r="CV11" i="2"/>
  <c r="CV10" i="2"/>
  <c r="CV9" i="2"/>
  <c r="CV8" i="2"/>
  <c r="CV7" i="2"/>
  <c r="CQ76" i="2"/>
  <c r="CP76" i="2"/>
  <c r="CO76" i="2"/>
  <c r="CN76" i="2"/>
  <c r="CM76" i="2"/>
  <c r="CL76" i="2"/>
  <c r="CK76" i="2"/>
  <c r="CJ76" i="2"/>
  <c r="CI76" i="2"/>
  <c r="CH76" i="2"/>
  <c r="CG76" i="2"/>
  <c r="CF76" i="2"/>
  <c r="CE76" i="2"/>
  <c r="CD76" i="2"/>
  <c r="CC76" i="2"/>
  <c r="CB76" i="2"/>
  <c r="CA76" i="2"/>
  <c r="BZ76" i="2"/>
  <c r="BY76" i="2"/>
  <c r="BX76" i="2"/>
  <c r="BW76" i="2"/>
  <c r="BV76" i="2"/>
  <c r="BU76" i="2"/>
  <c r="BT76" i="2"/>
  <c r="BS76" i="2"/>
  <c r="BR76" i="2"/>
  <c r="BQ76" i="2"/>
  <c r="BP76" i="2"/>
  <c r="BO76" i="2"/>
  <c r="BN76" i="2"/>
  <c r="BM76" i="2"/>
  <c r="BL76" i="2"/>
  <c r="BK76" i="2"/>
  <c r="BJ76" i="2"/>
  <c r="BI76" i="2"/>
  <c r="BH76" i="2"/>
  <c r="BG76" i="2"/>
  <c r="BF76" i="2"/>
  <c r="BE76" i="2"/>
  <c r="BD76" i="2"/>
  <c r="BC76" i="2"/>
  <c r="BB76" i="2"/>
  <c r="BA76" i="2"/>
  <c r="AZ76" i="2"/>
  <c r="CQ75" i="2"/>
  <c r="CP75" i="2"/>
  <c r="CO75" i="2"/>
  <c r="CN75" i="2"/>
  <c r="CM75" i="2"/>
  <c r="CL75" i="2"/>
  <c r="CK75" i="2"/>
  <c r="CJ75" i="2"/>
  <c r="CI75" i="2"/>
  <c r="CH75" i="2"/>
  <c r="CG75" i="2"/>
  <c r="CF75" i="2"/>
  <c r="CE75" i="2"/>
  <c r="CD75" i="2"/>
  <c r="CC75" i="2"/>
  <c r="CB75" i="2"/>
  <c r="CA75" i="2"/>
  <c r="BZ75" i="2"/>
  <c r="BY75" i="2"/>
  <c r="BX75" i="2"/>
  <c r="BW75" i="2"/>
  <c r="BV75" i="2"/>
  <c r="BU75" i="2"/>
  <c r="BT75" i="2"/>
  <c r="BS75" i="2"/>
  <c r="BR75" i="2"/>
  <c r="BQ75" i="2"/>
  <c r="BP75" i="2"/>
  <c r="BO75" i="2"/>
  <c r="BN75" i="2"/>
  <c r="BM75" i="2"/>
  <c r="BL75" i="2"/>
  <c r="BK75" i="2"/>
  <c r="BJ75" i="2"/>
  <c r="BI75" i="2"/>
  <c r="BH75" i="2"/>
  <c r="BG75" i="2"/>
  <c r="BF75" i="2"/>
  <c r="BE75" i="2"/>
  <c r="BD75" i="2"/>
  <c r="BC75" i="2"/>
  <c r="BB75" i="2"/>
  <c r="BA75" i="2"/>
  <c r="AZ75" i="2"/>
  <c r="CQ74" i="2"/>
  <c r="CP74" i="2"/>
  <c r="CO74" i="2"/>
  <c r="CN74" i="2"/>
  <c r="CM74" i="2"/>
  <c r="CL74" i="2"/>
  <c r="CK74" i="2"/>
  <c r="CJ74" i="2"/>
  <c r="CI74" i="2"/>
  <c r="CH74" i="2"/>
  <c r="CG74" i="2"/>
  <c r="CF74" i="2"/>
  <c r="CE74" i="2"/>
  <c r="CD74" i="2"/>
  <c r="CC74" i="2"/>
  <c r="CB74" i="2"/>
  <c r="CA74" i="2"/>
  <c r="BZ74" i="2"/>
  <c r="BY74" i="2"/>
  <c r="BX74" i="2"/>
  <c r="BW74" i="2"/>
  <c r="BV74" i="2"/>
  <c r="BU74" i="2"/>
  <c r="BT74" i="2"/>
  <c r="BS74" i="2"/>
  <c r="BR74" i="2"/>
  <c r="BQ74" i="2"/>
  <c r="BP74" i="2"/>
  <c r="BO74" i="2"/>
  <c r="BN74" i="2"/>
  <c r="BM74" i="2"/>
  <c r="BL74" i="2"/>
  <c r="BK74" i="2"/>
  <c r="BJ74" i="2"/>
  <c r="BI74" i="2"/>
  <c r="BH74" i="2"/>
  <c r="BG74" i="2"/>
  <c r="BF74" i="2"/>
  <c r="BE74" i="2"/>
  <c r="BD74" i="2"/>
  <c r="BC74" i="2"/>
  <c r="BB74" i="2"/>
  <c r="BA74" i="2"/>
  <c r="AZ74" i="2"/>
  <c r="CQ73" i="2"/>
  <c r="CP73" i="2"/>
  <c r="CO73" i="2"/>
  <c r="CN73" i="2"/>
  <c r="CM73" i="2"/>
  <c r="CL73" i="2"/>
  <c r="CK73" i="2"/>
  <c r="CJ73" i="2"/>
  <c r="CI73" i="2"/>
  <c r="CH73" i="2"/>
  <c r="CG73" i="2"/>
  <c r="CF73" i="2"/>
  <c r="CE73" i="2"/>
  <c r="CD73" i="2"/>
  <c r="CC73" i="2"/>
  <c r="CB73" i="2"/>
  <c r="CA73" i="2"/>
  <c r="BZ73" i="2"/>
  <c r="BY73" i="2"/>
  <c r="BX73" i="2"/>
  <c r="BW73" i="2"/>
  <c r="BV73" i="2"/>
  <c r="BU73" i="2"/>
  <c r="BT73" i="2"/>
  <c r="BS73" i="2"/>
  <c r="BR73" i="2"/>
  <c r="BQ73" i="2"/>
  <c r="BP73" i="2"/>
  <c r="BO73" i="2"/>
  <c r="BN73" i="2"/>
  <c r="BM73" i="2"/>
  <c r="BL73" i="2"/>
  <c r="BK73" i="2"/>
  <c r="BJ73" i="2"/>
  <c r="BI73" i="2"/>
  <c r="BH73" i="2"/>
  <c r="BG73" i="2"/>
  <c r="BF73" i="2"/>
  <c r="BE73" i="2"/>
  <c r="BD73" i="2"/>
  <c r="BC73" i="2"/>
  <c r="BB73" i="2"/>
  <c r="BA73" i="2"/>
  <c r="AZ73" i="2"/>
  <c r="CQ72" i="2"/>
  <c r="CP72" i="2"/>
  <c r="CO72" i="2"/>
  <c r="CN72" i="2"/>
  <c r="CM72" i="2"/>
  <c r="CL72" i="2"/>
  <c r="CK72" i="2"/>
  <c r="CJ72" i="2"/>
  <c r="CI72" i="2"/>
  <c r="CH72" i="2"/>
  <c r="CG72" i="2"/>
  <c r="CF72" i="2"/>
  <c r="CE72" i="2"/>
  <c r="CD72" i="2"/>
  <c r="CC72" i="2"/>
  <c r="CB72" i="2"/>
  <c r="CA72" i="2"/>
  <c r="BZ72" i="2"/>
  <c r="BY72" i="2"/>
  <c r="BX72" i="2"/>
  <c r="BW72" i="2"/>
  <c r="BV72" i="2"/>
  <c r="BU72" i="2"/>
  <c r="BT72" i="2"/>
  <c r="BS72" i="2"/>
  <c r="BR72" i="2"/>
  <c r="BQ72" i="2"/>
  <c r="BP72" i="2"/>
  <c r="BO72" i="2"/>
  <c r="BN72" i="2"/>
  <c r="BM72" i="2"/>
  <c r="BL72" i="2"/>
  <c r="BK72" i="2"/>
  <c r="BJ72" i="2"/>
  <c r="BI72" i="2"/>
  <c r="BH72" i="2"/>
  <c r="BG72" i="2"/>
  <c r="BF72" i="2"/>
  <c r="BE72" i="2"/>
  <c r="BD72" i="2"/>
  <c r="BC72" i="2"/>
  <c r="BB72" i="2"/>
  <c r="BA72" i="2"/>
  <c r="AZ72" i="2"/>
  <c r="CQ71" i="2"/>
  <c r="CP71" i="2"/>
  <c r="CO71" i="2"/>
  <c r="CN71" i="2"/>
  <c r="CM71" i="2"/>
  <c r="CL71" i="2"/>
  <c r="CK71" i="2"/>
  <c r="CJ71" i="2"/>
  <c r="CI71" i="2"/>
  <c r="CH71" i="2"/>
  <c r="CG71" i="2"/>
  <c r="CF71" i="2"/>
  <c r="CE71" i="2"/>
  <c r="CD71" i="2"/>
  <c r="CC71" i="2"/>
  <c r="CB71" i="2"/>
  <c r="CA71" i="2"/>
  <c r="BZ71" i="2"/>
  <c r="BY71" i="2"/>
  <c r="BX71" i="2"/>
  <c r="BW71" i="2"/>
  <c r="BV71" i="2"/>
  <c r="BU71" i="2"/>
  <c r="BT71" i="2"/>
  <c r="BS71" i="2"/>
  <c r="BR71" i="2"/>
  <c r="BQ71" i="2"/>
  <c r="BP71" i="2"/>
  <c r="BO71" i="2"/>
  <c r="BN71" i="2"/>
  <c r="BM71" i="2"/>
  <c r="BL71" i="2"/>
  <c r="BK71" i="2"/>
  <c r="BJ71" i="2"/>
  <c r="BI71" i="2"/>
  <c r="BH71" i="2"/>
  <c r="BG71" i="2"/>
  <c r="BF71" i="2"/>
  <c r="BE71" i="2"/>
  <c r="BD71" i="2"/>
  <c r="BC71" i="2"/>
  <c r="BB71" i="2"/>
  <c r="BA71" i="2"/>
  <c r="AZ71" i="2"/>
  <c r="CQ70" i="2"/>
  <c r="CP70" i="2"/>
  <c r="CO70" i="2"/>
  <c r="CN70" i="2"/>
  <c r="CM70" i="2"/>
  <c r="CL70" i="2"/>
  <c r="CK70" i="2"/>
  <c r="CJ70" i="2"/>
  <c r="CI70" i="2"/>
  <c r="CH70" i="2"/>
  <c r="CG70" i="2"/>
  <c r="CF70" i="2"/>
  <c r="CE70" i="2"/>
  <c r="CD70" i="2"/>
  <c r="CC70" i="2"/>
  <c r="CB70" i="2"/>
  <c r="CA70" i="2"/>
  <c r="BZ70" i="2"/>
  <c r="BY70" i="2"/>
  <c r="BX70" i="2"/>
  <c r="BW70" i="2"/>
  <c r="BV70" i="2"/>
  <c r="BU70" i="2"/>
  <c r="BT70" i="2"/>
  <c r="BS70" i="2"/>
  <c r="BR70" i="2"/>
  <c r="BQ70" i="2"/>
  <c r="BP70" i="2"/>
  <c r="BO70" i="2"/>
  <c r="BN70" i="2"/>
  <c r="BM70" i="2"/>
  <c r="BL70" i="2"/>
  <c r="BK70" i="2"/>
  <c r="BJ70" i="2"/>
  <c r="BI70" i="2"/>
  <c r="BH70" i="2"/>
  <c r="BG70" i="2"/>
  <c r="BF70" i="2"/>
  <c r="BE70" i="2"/>
  <c r="BD70" i="2"/>
  <c r="BC70" i="2"/>
  <c r="BB70" i="2"/>
  <c r="BA70" i="2"/>
  <c r="AZ70" i="2"/>
  <c r="CQ69" i="2"/>
  <c r="CP69" i="2"/>
  <c r="CO69" i="2"/>
  <c r="CN69" i="2"/>
  <c r="CM69" i="2"/>
  <c r="CL69" i="2"/>
  <c r="CK69" i="2"/>
  <c r="CJ69" i="2"/>
  <c r="CI69" i="2"/>
  <c r="CH69" i="2"/>
  <c r="CG69" i="2"/>
  <c r="CF69" i="2"/>
  <c r="CE69" i="2"/>
  <c r="CD69" i="2"/>
  <c r="CC69" i="2"/>
  <c r="CB69" i="2"/>
  <c r="CA69" i="2"/>
  <c r="BZ69" i="2"/>
  <c r="BY69" i="2"/>
  <c r="BX69" i="2"/>
  <c r="BW69" i="2"/>
  <c r="BV69" i="2"/>
  <c r="BU69" i="2"/>
  <c r="BT69" i="2"/>
  <c r="BS69" i="2"/>
  <c r="BR69" i="2"/>
  <c r="BQ69" i="2"/>
  <c r="BP69" i="2"/>
  <c r="BO69" i="2"/>
  <c r="BN69" i="2"/>
  <c r="BM69" i="2"/>
  <c r="BL69" i="2"/>
  <c r="BK69" i="2"/>
  <c r="BJ69" i="2"/>
  <c r="BI69" i="2"/>
  <c r="BH69" i="2"/>
  <c r="BG69" i="2"/>
  <c r="BF69" i="2"/>
  <c r="BE69" i="2"/>
  <c r="BD69" i="2"/>
  <c r="BC69" i="2"/>
  <c r="BB69" i="2"/>
  <c r="BA69" i="2"/>
  <c r="AZ69" i="2"/>
  <c r="CQ68" i="2"/>
  <c r="CP68" i="2"/>
  <c r="CO68" i="2"/>
  <c r="CN68" i="2"/>
  <c r="CM68" i="2"/>
  <c r="CL68" i="2"/>
  <c r="CK68" i="2"/>
  <c r="CJ68" i="2"/>
  <c r="CI68" i="2"/>
  <c r="CH68" i="2"/>
  <c r="CG68" i="2"/>
  <c r="CF68" i="2"/>
  <c r="CE68" i="2"/>
  <c r="CD68" i="2"/>
  <c r="CC68" i="2"/>
  <c r="CB68" i="2"/>
  <c r="CA68" i="2"/>
  <c r="BZ68" i="2"/>
  <c r="BY68" i="2"/>
  <c r="BX68" i="2"/>
  <c r="BW68" i="2"/>
  <c r="BV68" i="2"/>
  <c r="BU68" i="2"/>
  <c r="BT68" i="2"/>
  <c r="BS68" i="2"/>
  <c r="BR68" i="2"/>
  <c r="BQ68" i="2"/>
  <c r="BP68" i="2"/>
  <c r="BO68" i="2"/>
  <c r="BN68" i="2"/>
  <c r="BM68" i="2"/>
  <c r="BL68" i="2"/>
  <c r="BK68" i="2"/>
  <c r="BJ68" i="2"/>
  <c r="BI68" i="2"/>
  <c r="BH68" i="2"/>
  <c r="BG68" i="2"/>
  <c r="BF68" i="2"/>
  <c r="BE68" i="2"/>
  <c r="BD68" i="2"/>
  <c r="BC68" i="2"/>
  <c r="BB68" i="2"/>
  <c r="BA68" i="2"/>
  <c r="AZ68" i="2"/>
  <c r="CQ67" i="2"/>
  <c r="CP67" i="2"/>
  <c r="CO67" i="2"/>
  <c r="CN67" i="2"/>
  <c r="CM67" i="2"/>
  <c r="CL67" i="2"/>
  <c r="CK67" i="2"/>
  <c r="CJ67" i="2"/>
  <c r="CI67" i="2"/>
  <c r="CH67" i="2"/>
  <c r="CG67" i="2"/>
  <c r="CF67" i="2"/>
  <c r="CE67" i="2"/>
  <c r="CD67" i="2"/>
  <c r="CC67" i="2"/>
  <c r="CB67" i="2"/>
  <c r="CA67" i="2"/>
  <c r="BZ67" i="2"/>
  <c r="BY67" i="2"/>
  <c r="BX67" i="2"/>
  <c r="BW67" i="2"/>
  <c r="BV67" i="2"/>
  <c r="BU67" i="2"/>
  <c r="BT67" i="2"/>
  <c r="BS67" i="2"/>
  <c r="BR67" i="2"/>
  <c r="BQ67" i="2"/>
  <c r="BP67" i="2"/>
  <c r="BO67" i="2"/>
  <c r="BN67" i="2"/>
  <c r="BM67" i="2"/>
  <c r="BL67" i="2"/>
  <c r="BK67" i="2"/>
  <c r="BJ67" i="2"/>
  <c r="BI67" i="2"/>
  <c r="BH67" i="2"/>
  <c r="BG67" i="2"/>
  <c r="BF67" i="2"/>
  <c r="BE67" i="2"/>
  <c r="BD67" i="2"/>
  <c r="BC67" i="2"/>
  <c r="BB67" i="2"/>
  <c r="BA67" i="2"/>
  <c r="AZ67" i="2"/>
  <c r="CQ66" i="2"/>
  <c r="CP66" i="2"/>
  <c r="CO66" i="2"/>
  <c r="CN66" i="2"/>
  <c r="CM66" i="2"/>
  <c r="CL66" i="2"/>
  <c r="CK66" i="2"/>
  <c r="CJ66" i="2"/>
  <c r="CI66" i="2"/>
  <c r="CH66" i="2"/>
  <c r="CG66" i="2"/>
  <c r="CF66" i="2"/>
  <c r="CE66" i="2"/>
  <c r="CD66" i="2"/>
  <c r="CC66" i="2"/>
  <c r="CB66" i="2"/>
  <c r="CA66" i="2"/>
  <c r="BZ66" i="2"/>
  <c r="BY66" i="2"/>
  <c r="BX66" i="2"/>
  <c r="BW66" i="2"/>
  <c r="BV66" i="2"/>
  <c r="BU66" i="2"/>
  <c r="BT66" i="2"/>
  <c r="BS66" i="2"/>
  <c r="BR66" i="2"/>
  <c r="BQ66" i="2"/>
  <c r="BP66" i="2"/>
  <c r="BO66" i="2"/>
  <c r="BN66" i="2"/>
  <c r="BM66" i="2"/>
  <c r="BL66" i="2"/>
  <c r="BK66" i="2"/>
  <c r="BJ66" i="2"/>
  <c r="BI66" i="2"/>
  <c r="BH66" i="2"/>
  <c r="BG66" i="2"/>
  <c r="BF66" i="2"/>
  <c r="BE66" i="2"/>
  <c r="BD66" i="2"/>
  <c r="BC66" i="2"/>
  <c r="BB66" i="2"/>
  <c r="BA66" i="2"/>
  <c r="AZ66" i="2"/>
  <c r="CQ65" i="2"/>
  <c r="CP65" i="2"/>
  <c r="CO65" i="2"/>
  <c r="CN65" i="2"/>
  <c r="CM65" i="2"/>
  <c r="CL65" i="2"/>
  <c r="CK65" i="2"/>
  <c r="CJ65" i="2"/>
  <c r="CI65" i="2"/>
  <c r="CH65" i="2"/>
  <c r="CG65" i="2"/>
  <c r="CF65" i="2"/>
  <c r="CE65" i="2"/>
  <c r="CD65" i="2"/>
  <c r="CC65" i="2"/>
  <c r="CB65" i="2"/>
  <c r="CA65" i="2"/>
  <c r="BZ65" i="2"/>
  <c r="BY65" i="2"/>
  <c r="BX65" i="2"/>
  <c r="BW65" i="2"/>
  <c r="BV65" i="2"/>
  <c r="BU65" i="2"/>
  <c r="BT65" i="2"/>
  <c r="BS65" i="2"/>
  <c r="BR65" i="2"/>
  <c r="BQ65" i="2"/>
  <c r="BP65" i="2"/>
  <c r="BO65" i="2"/>
  <c r="BN65" i="2"/>
  <c r="BM65" i="2"/>
  <c r="BL65" i="2"/>
  <c r="BK65" i="2"/>
  <c r="BJ65" i="2"/>
  <c r="BI65" i="2"/>
  <c r="BH65" i="2"/>
  <c r="BG65" i="2"/>
  <c r="BF65" i="2"/>
  <c r="BE65" i="2"/>
  <c r="BD65" i="2"/>
  <c r="BC65" i="2"/>
  <c r="BB65" i="2"/>
  <c r="BA65" i="2"/>
  <c r="AZ65" i="2"/>
  <c r="CQ64" i="2"/>
  <c r="CP64" i="2"/>
  <c r="CO64" i="2"/>
  <c r="CN64" i="2"/>
  <c r="CM64" i="2"/>
  <c r="CL64" i="2"/>
  <c r="CK64" i="2"/>
  <c r="CJ64" i="2"/>
  <c r="CI64" i="2"/>
  <c r="CH64" i="2"/>
  <c r="CG64" i="2"/>
  <c r="CF64" i="2"/>
  <c r="CE64" i="2"/>
  <c r="CD64" i="2"/>
  <c r="CC64" i="2"/>
  <c r="CB64" i="2"/>
  <c r="CA64" i="2"/>
  <c r="BZ64" i="2"/>
  <c r="BY64" i="2"/>
  <c r="BX64" i="2"/>
  <c r="BW64" i="2"/>
  <c r="BV64" i="2"/>
  <c r="BU64" i="2"/>
  <c r="BT64" i="2"/>
  <c r="BS64" i="2"/>
  <c r="BR64" i="2"/>
  <c r="BQ64" i="2"/>
  <c r="BP64" i="2"/>
  <c r="BO64" i="2"/>
  <c r="BN64" i="2"/>
  <c r="BM64" i="2"/>
  <c r="BL64" i="2"/>
  <c r="BK64" i="2"/>
  <c r="BJ64" i="2"/>
  <c r="BI64" i="2"/>
  <c r="BH64" i="2"/>
  <c r="BG64" i="2"/>
  <c r="BF64" i="2"/>
  <c r="BE64" i="2"/>
  <c r="BD64" i="2"/>
  <c r="BC64" i="2"/>
  <c r="BB64" i="2"/>
  <c r="BA64" i="2"/>
  <c r="AZ64" i="2"/>
  <c r="CQ63" i="2"/>
  <c r="CP63" i="2"/>
  <c r="CO63" i="2"/>
  <c r="CN63" i="2"/>
  <c r="CM63" i="2"/>
  <c r="CL63" i="2"/>
  <c r="CK63" i="2"/>
  <c r="CJ63" i="2"/>
  <c r="CI63" i="2"/>
  <c r="CH63" i="2"/>
  <c r="CG63" i="2"/>
  <c r="CF63" i="2"/>
  <c r="CE63" i="2"/>
  <c r="CD63" i="2"/>
  <c r="CC63" i="2"/>
  <c r="CB63" i="2"/>
  <c r="CA63" i="2"/>
  <c r="BZ63" i="2"/>
  <c r="BY63" i="2"/>
  <c r="BX63" i="2"/>
  <c r="BW63" i="2"/>
  <c r="BV63" i="2"/>
  <c r="BU63" i="2"/>
  <c r="BT63" i="2"/>
  <c r="BS63" i="2"/>
  <c r="BR63" i="2"/>
  <c r="BQ63" i="2"/>
  <c r="BP63" i="2"/>
  <c r="BO63" i="2"/>
  <c r="BN63" i="2"/>
  <c r="BM63" i="2"/>
  <c r="BL63" i="2"/>
  <c r="BK63" i="2"/>
  <c r="BJ63" i="2"/>
  <c r="BI63" i="2"/>
  <c r="BH63" i="2"/>
  <c r="BG63" i="2"/>
  <c r="BF63" i="2"/>
  <c r="BE63" i="2"/>
  <c r="BD63" i="2"/>
  <c r="BC63" i="2"/>
  <c r="BB63" i="2"/>
  <c r="BA63" i="2"/>
  <c r="AZ63" i="2"/>
  <c r="CQ62" i="2"/>
  <c r="CP62" i="2"/>
  <c r="CO62" i="2"/>
  <c r="CN62" i="2"/>
  <c r="CM62" i="2"/>
  <c r="CL62" i="2"/>
  <c r="CK62" i="2"/>
  <c r="CJ62" i="2"/>
  <c r="CI62" i="2"/>
  <c r="CH62" i="2"/>
  <c r="CG62" i="2"/>
  <c r="CF62" i="2"/>
  <c r="CE62" i="2"/>
  <c r="CD62" i="2"/>
  <c r="CC62" i="2"/>
  <c r="CB62" i="2"/>
  <c r="CA62" i="2"/>
  <c r="BZ62" i="2"/>
  <c r="BY62" i="2"/>
  <c r="BX62" i="2"/>
  <c r="BW62" i="2"/>
  <c r="BV62" i="2"/>
  <c r="BU62" i="2"/>
  <c r="BT62" i="2"/>
  <c r="BS62" i="2"/>
  <c r="BR62" i="2"/>
  <c r="BQ62" i="2"/>
  <c r="BP62" i="2"/>
  <c r="BO62" i="2"/>
  <c r="BN62" i="2"/>
  <c r="BM62" i="2"/>
  <c r="BL62" i="2"/>
  <c r="BK62" i="2"/>
  <c r="BJ62" i="2"/>
  <c r="BI62" i="2"/>
  <c r="BH62" i="2"/>
  <c r="BG62" i="2"/>
  <c r="BF62" i="2"/>
  <c r="BE62" i="2"/>
  <c r="BD62" i="2"/>
  <c r="BC62" i="2"/>
  <c r="BB62" i="2"/>
  <c r="BA62" i="2"/>
  <c r="AZ62" i="2"/>
  <c r="CQ61" i="2"/>
  <c r="CP61" i="2"/>
  <c r="CO61" i="2"/>
  <c r="CN61" i="2"/>
  <c r="CM61" i="2"/>
  <c r="CL61" i="2"/>
  <c r="CK61" i="2"/>
  <c r="CJ61" i="2"/>
  <c r="CI61" i="2"/>
  <c r="CH61" i="2"/>
  <c r="CG61" i="2"/>
  <c r="CF61" i="2"/>
  <c r="CE61" i="2"/>
  <c r="CD61" i="2"/>
  <c r="CC61" i="2"/>
  <c r="CB61" i="2"/>
  <c r="CA61" i="2"/>
  <c r="BZ61" i="2"/>
  <c r="BY61" i="2"/>
  <c r="BX61" i="2"/>
  <c r="BW61" i="2"/>
  <c r="BV61" i="2"/>
  <c r="BU61" i="2"/>
  <c r="BT61" i="2"/>
  <c r="BS61" i="2"/>
  <c r="BR61" i="2"/>
  <c r="BQ61" i="2"/>
  <c r="BP61" i="2"/>
  <c r="BO61" i="2"/>
  <c r="BN61" i="2"/>
  <c r="BM61" i="2"/>
  <c r="BL61" i="2"/>
  <c r="BK61" i="2"/>
  <c r="BJ61" i="2"/>
  <c r="BI61" i="2"/>
  <c r="BH61" i="2"/>
  <c r="BG61" i="2"/>
  <c r="BF61" i="2"/>
  <c r="BE61" i="2"/>
  <c r="BD61" i="2"/>
  <c r="BC61" i="2"/>
  <c r="BB61" i="2"/>
  <c r="BA61" i="2"/>
  <c r="AZ61" i="2"/>
  <c r="CQ60" i="2"/>
  <c r="CP60" i="2"/>
  <c r="CO60" i="2"/>
  <c r="CN60" i="2"/>
  <c r="CM60" i="2"/>
  <c r="CL60" i="2"/>
  <c r="CK60" i="2"/>
  <c r="CJ60" i="2"/>
  <c r="CI60" i="2"/>
  <c r="CH60" i="2"/>
  <c r="CG60" i="2"/>
  <c r="CF60" i="2"/>
  <c r="CE60" i="2"/>
  <c r="CD60" i="2"/>
  <c r="CC60" i="2"/>
  <c r="CB60" i="2"/>
  <c r="CA60" i="2"/>
  <c r="BZ60" i="2"/>
  <c r="BY60" i="2"/>
  <c r="BX60" i="2"/>
  <c r="BW60" i="2"/>
  <c r="BV60" i="2"/>
  <c r="BU60" i="2"/>
  <c r="BT60" i="2"/>
  <c r="BS60" i="2"/>
  <c r="BR60" i="2"/>
  <c r="BQ60" i="2"/>
  <c r="BP60" i="2"/>
  <c r="BO60" i="2"/>
  <c r="BN60" i="2"/>
  <c r="BM60" i="2"/>
  <c r="BL60" i="2"/>
  <c r="BK60" i="2"/>
  <c r="BJ60" i="2"/>
  <c r="BI60" i="2"/>
  <c r="BH60" i="2"/>
  <c r="BG60" i="2"/>
  <c r="BF60" i="2"/>
  <c r="BE60" i="2"/>
  <c r="BD60" i="2"/>
  <c r="BC60" i="2"/>
  <c r="BB60" i="2"/>
  <c r="BA60" i="2"/>
  <c r="AZ60" i="2"/>
  <c r="CQ59" i="2"/>
  <c r="CP59" i="2"/>
  <c r="CO59" i="2"/>
  <c r="CN59" i="2"/>
  <c r="CM59" i="2"/>
  <c r="CL59" i="2"/>
  <c r="CK59" i="2"/>
  <c r="CJ59" i="2"/>
  <c r="CI59" i="2"/>
  <c r="CH59" i="2"/>
  <c r="CG59" i="2"/>
  <c r="CF59" i="2"/>
  <c r="CE59" i="2"/>
  <c r="CD59" i="2"/>
  <c r="CC59" i="2"/>
  <c r="CB59" i="2"/>
  <c r="CA59" i="2"/>
  <c r="BZ59" i="2"/>
  <c r="BY59" i="2"/>
  <c r="BX59" i="2"/>
  <c r="BW59" i="2"/>
  <c r="BV59" i="2"/>
  <c r="BU59" i="2"/>
  <c r="BT59" i="2"/>
  <c r="BS59" i="2"/>
  <c r="BR59" i="2"/>
  <c r="BQ59" i="2"/>
  <c r="BP59" i="2"/>
  <c r="BO59" i="2"/>
  <c r="BN59" i="2"/>
  <c r="BM59" i="2"/>
  <c r="BL59" i="2"/>
  <c r="BK59" i="2"/>
  <c r="BJ59" i="2"/>
  <c r="BI59" i="2"/>
  <c r="BH59" i="2"/>
  <c r="BG59" i="2"/>
  <c r="BF59" i="2"/>
  <c r="BE59" i="2"/>
  <c r="BD59" i="2"/>
  <c r="BC59" i="2"/>
  <c r="BB59" i="2"/>
  <c r="BA59" i="2"/>
  <c r="AZ59" i="2"/>
  <c r="CQ58" i="2"/>
  <c r="CP58" i="2"/>
  <c r="CO58" i="2"/>
  <c r="CN58" i="2"/>
  <c r="CM58" i="2"/>
  <c r="CL58" i="2"/>
  <c r="CK58" i="2"/>
  <c r="CJ58" i="2"/>
  <c r="CI58" i="2"/>
  <c r="CH58" i="2"/>
  <c r="CG58" i="2"/>
  <c r="CF58" i="2"/>
  <c r="CE58" i="2"/>
  <c r="CD58" i="2"/>
  <c r="CC58" i="2"/>
  <c r="CB58" i="2"/>
  <c r="CA58" i="2"/>
  <c r="BZ58" i="2"/>
  <c r="BY58" i="2"/>
  <c r="BX58" i="2"/>
  <c r="BW58" i="2"/>
  <c r="BV58" i="2"/>
  <c r="BU58" i="2"/>
  <c r="BT58" i="2"/>
  <c r="BS58" i="2"/>
  <c r="BR58" i="2"/>
  <c r="BQ58" i="2"/>
  <c r="BP58" i="2"/>
  <c r="BO58" i="2"/>
  <c r="BN58" i="2"/>
  <c r="BM58" i="2"/>
  <c r="BL58" i="2"/>
  <c r="BK58" i="2"/>
  <c r="BJ58" i="2"/>
  <c r="BI58" i="2"/>
  <c r="BH58" i="2"/>
  <c r="BG58" i="2"/>
  <c r="BF58" i="2"/>
  <c r="BE58" i="2"/>
  <c r="BD58" i="2"/>
  <c r="BC58" i="2"/>
  <c r="BB58" i="2"/>
  <c r="BA58" i="2"/>
  <c r="AZ58" i="2"/>
  <c r="CQ57" i="2"/>
  <c r="CP57" i="2"/>
  <c r="CO57" i="2"/>
  <c r="CN57" i="2"/>
  <c r="CM57" i="2"/>
  <c r="CL57" i="2"/>
  <c r="CK57" i="2"/>
  <c r="CJ57" i="2"/>
  <c r="CI57" i="2"/>
  <c r="CH57" i="2"/>
  <c r="CG57" i="2"/>
  <c r="CF57" i="2"/>
  <c r="CE57" i="2"/>
  <c r="CD57" i="2"/>
  <c r="CC57" i="2"/>
  <c r="CB57" i="2"/>
  <c r="CA57" i="2"/>
  <c r="BZ57" i="2"/>
  <c r="BY57" i="2"/>
  <c r="BX57" i="2"/>
  <c r="BW57" i="2"/>
  <c r="BV57" i="2"/>
  <c r="BU57" i="2"/>
  <c r="BT57" i="2"/>
  <c r="BS57" i="2"/>
  <c r="BR57" i="2"/>
  <c r="BQ57" i="2"/>
  <c r="BP57" i="2"/>
  <c r="BO57" i="2"/>
  <c r="BN57" i="2"/>
  <c r="BM57" i="2"/>
  <c r="BL57" i="2"/>
  <c r="BK57" i="2"/>
  <c r="BJ57" i="2"/>
  <c r="BI57" i="2"/>
  <c r="BH57" i="2"/>
  <c r="BG57" i="2"/>
  <c r="BF57" i="2"/>
  <c r="BE57" i="2"/>
  <c r="BD57" i="2"/>
  <c r="BC57" i="2"/>
  <c r="BB57" i="2"/>
  <c r="BA57" i="2"/>
  <c r="AZ57" i="2"/>
  <c r="CQ101" i="2"/>
  <c r="CP101" i="2"/>
  <c r="CO101" i="2"/>
  <c r="CN101" i="2"/>
  <c r="CM101" i="2"/>
  <c r="CL101" i="2"/>
  <c r="CK101" i="2"/>
  <c r="CJ101" i="2"/>
  <c r="CI101" i="2"/>
  <c r="CH101" i="2"/>
  <c r="CG101" i="2"/>
  <c r="CF101" i="2"/>
  <c r="CE101" i="2"/>
  <c r="CD101" i="2"/>
  <c r="CC101" i="2"/>
  <c r="CB101" i="2"/>
  <c r="CA101" i="2"/>
  <c r="BZ101" i="2"/>
  <c r="BY101" i="2"/>
  <c r="BX101" i="2"/>
  <c r="BW101" i="2"/>
  <c r="BV101" i="2"/>
  <c r="BU101" i="2"/>
  <c r="BT101" i="2"/>
  <c r="BS101" i="2"/>
  <c r="BR101" i="2"/>
  <c r="BQ101" i="2"/>
  <c r="BP101" i="2"/>
  <c r="BO101" i="2"/>
  <c r="BN101" i="2"/>
  <c r="BM101" i="2"/>
  <c r="BL101" i="2"/>
  <c r="BK101" i="2"/>
  <c r="BJ101" i="2"/>
  <c r="BI101" i="2"/>
  <c r="BH101" i="2"/>
  <c r="BG101" i="2"/>
  <c r="BF101" i="2"/>
  <c r="BE101" i="2"/>
  <c r="BD101" i="2"/>
  <c r="BC101" i="2"/>
  <c r="BB101" i="2"/>
  <c r="BA101" i="2"/>
  <c r="AZ101" i="2"/>
  <c r="CQ100" i="2"/>
  <c r="CP100" i="2"/>
  <c r="CO100" i="2"/>
  <c r="CN100" i="2"/>
  <c r="CM100" i="2"/>
  <c r="CL100" i="2"/>
  <c r="CK100" i="2"/>
  <c r="CJ100" i="2"/>
  <c r="CI100" i="2"/>
  <c r="CH100" i="2"/>
  <c r="CG100" i="2"/>
  <c r="CF100" i="2"/>
  <c r="CE100" i="2"/>
  <c r="CD100" i="2"/>
  <c r="CC100" i="2"/>
  <c r="CB100" i="2"/>
  <c r="CA100" i="2"/>
  <c r="BZ100" i="2"/>
  <c r="BY100" i="2"/>
  <c r="BX100" i="2"/>
  <c r="BW100" i="2"/>
  <c r="BV100" i="2"/>
  <c r="BU100" i="2"/>
  <c r="BT100" i="2"/>
  <c r="BS100" i="2"/>
  <c r="BR100" i="2"/>
  <c r="BQ100" i="2"/>
  <c r="BP100" i="2"/>
  <c r="BO100" i="2"/>
  <c r="BN100" i="2"/>
  <c r="BM100" i="2"/>
  <c r="BL100" i="2"/>
  <c r="BK100" i="2"/>
  <c r="BJ100" i="2"/>
  <c r="BI100" i="2"/>
  <c r="BH100" i="2"/>
  <c r="BG100" i="2"/>
  <c r="BF100" i="2"/>
  <c r="BE100" i="2"/>
  <c r="BD100" i="2"/>
  <c r="BC100" i="2"/>
  <c r="BB100" i="2"/>
  <c r="BA100" i="2"/>
  <c r="AZ100" i="2"/>
  <c r="CQ99" i="2"/>
  <c r="CP99" i="2"/>
  <c r="CO99" i="2"/>
  <c r="CN99" i="2"/>
  <c r="CM99" i="2"/>
  <c r="CL99" i="2"/>
  <c r="CK99" i="2"/>
  <c r="CJ99" i="2"/>
  <c r="CI99" i="2"/>
  <c r="CH99" i="2"/>
  <c r="CG99" i="2"/>
  <c r="CF99" i="2"/>
  <c r="CE99" i="2"/>
  <c r="CD99" i="2"/>
  <c r="CC99" i="2"/>
  <c r="CB99" i="2"/>
  <c r="CA99" i="2"/>
  <c r="BZ99" i="2"/>
  <c r="BY99" i="2"/>
  <c r="BX99" i="2"/>
  <c r="BW99" i="2"/>
  <c r="BV99" i="2"/>
  <c r="BU99" i="2"/>
  <c r="BT99" i="2"/>
  <c r="BS99" i="2"/>
  <c r="BR99" i="2"/>
  <c r="BQ99" i="2"/>
  <c r="BP99" i="2"/>
  <c r="BO99" i="2"/>
  <c r="BN99" i="2"/>
  <c r="BM99" i="2"/>
  <c r="BL99" i="2"/>
  <c r="BK99" i="2"/>
  <c r="BJ99" i="2"/>
  <c r="BI99" i="2"/>
  <c r="BH99" i="2"/>
  <c r="BG99" i="2"/>
  <c r="BF99" i="2"/>
  <c r="BE99" i="2"/>
  <c r="BD99" i="2"/>
  <c r="BC99" i="2"/>
  <c r="BB99" i="2"/>
  <c r="BA99" i="2"/>
  <c r="AZ99" i="2"/>
  <c r="CQ98" i="2"/>
  <c r="CP98" i="2"/>
  <c r="CO98" i="2"/>
  <c r="CN98" i="2"/>
  <c r="CM98" i="2"/>
  <c r="CL98" i="2"/>
  <c r="CK98" i="2"/>
  <c r="CJ98" i="2"/>
  <c r="CI98" i="2"/>
  <c r="CH98" i="2"/>
  <c r="CG98" i="2"/>
  <c r="CF98" i="2"/>
  <c r="CE98" i="2"/>
  <c r="CD98" i="2"/>
  <c r="CC98" i="2"/>
  <c r="CB98" i="2"/>
  <c r="CA98" i="2"/>
  <c r="BZ98" i="2"/>
  <c r="BY98" i="2"/>
  <c r="BX98" i="2"/>
  <c r="BW98" i="2"/>
  <c r="BV98" i="2"/>
  <c r="BU98" i="2"/>
  <c r="BT98" i="2"/>
  <c r="BS98" i="2"/>
  <c r="BR98" i="2"/>
  <c r="BQ98" i="2"/>
  <c r="BP98" i="2"/>
  <c r="BO98" i="2"/>
  <c r="BN98" i="2"/>
  <c r="BM98" i="2"/>
  <c r="BL98" i="2"/>
  <c r="BK98" i="2"/>
  <c r="BJ98" i="2"/>
  <c r="BI98" i="2"/>
  <c r="BH98" i="2"/>
  <c r="BG98" i="2"/>
  <c r="BF98" i="2"/>
  <c r="BE98" i="2"/>
  <c r="BD98" i="2"/>
  <c r="BC98" i="2"/>
  <c r="BB98" i="2"/>
  <c r="BA98" i="2"/>
  <c r="AZ98" i="2"/>
  <c r="CQ97" i="2"/>
  <c r="CP97" i="2"/>
  <c r="CO97" i="2"/>
  <c r="CN97" i="2"/>
  <c r="CM97" i="2"/>
  <c r="CL97" i="2"/>
  <c r="CK97" i="2"/>
  <c r="CJ97" i="2"/>
  <c r="CI97" i="2"/>
  <c r="CH97" i="2"/>
  <c r="CG97" i="2"/>
  <c r="CF97" i="2"/>
  <c r="CE97" i="2"/>
  <c r="CD97" i="2"/>
  <c r="CC97" i="2"/>
  <c r="CB97" i="2"/>
  <c r="CA97" i="2"/>
  <c r="BZ97" i="2"/>
  <c r="BY97" i="2"/>
  <c r="BX97" i="2"/>
  <c r="BW97" i="2"/>
  <c r="BV97" i="2"/>
  <c r="BU97" i="2"/>
  <c r="BT97" i="2"/>
  <c r="BS97" i="2"/>
  <c r="BR97" i="2"/>
  <c r="BQ97" i="2"/>
  <c r="BP97" i="2"/>
  <c r="BO97" i="2"/>
  <c r="BN97" i="2"/>
  <c r="BM97" i="2"/>
  <c r="BL97" i="2"/>
  <c r="BK97" i="2"/>
  <c r="BJ97" i="2"/>
  <c r="BI97" i="2"/>
  <c r="BH97" i="2"/>
  <c r="BG97" i="2"/>
  <c r="BF97" i="2"/>
  <c r="BE97" i="2"/>
  <c r="BD97" i="2"/>
  <c r="BC97" i="2"/>
  <c r="BB97" i="2"/>
  <c r="BA97" i="2"/>
  <c r="AZ97" i="2"/>
  <c r="CQ96" i="2"/>
  <c r="CP96" i="2"/>
  <c r="CO96" i="2"/>
  <c r="CN96" i="2"/>
  <c r="CM96" i="2"/>
  <c r="CL96" i="2"/>
  <c r="CK96" i="2"/>
  <c r="CJ96" i="2"/>
  <c r="CI96" i="2"/>
  <c r="CH96" i="2"/>
  <c r="CG96" i="2"/>
  <c r="CF96" i="2"/>
  <c r="CE96" i="2"/>
  <c r="CD96" i="2"/>
  <c r="CC96" i="2"/>
  <c r="CB96" i="2"/>
  <c r="CA96" i="2"/>
  <c r="BZ96" i="2"/>
  <c r="BY96" i="2"/>
  <c r="BX96" i="2"/>
  <c r="BW96" i="2"/>
  <c r="BV96" i="2"/>
  <c r="BU96" i="2"/>
  <c r="BT96" i="2"/>
  <c r="BS96" i="2"/>
  <c r="BR96" i="2"/>
  <c r="BQ96" i="2"/>
  <c r="BP96" i="2"/>
  <c r="BO96" i="2"/>
  <c r="BN96" i="2"/>
  <c r="BM96" i="2"/>
  <c r="BL96" i="2"/>
  <c r="BK96" i="2"/>
  <c r="BJ96" i="2"/>
  <c r="BI96" i="2"/>
  <c r="BH96" i="2"/>
  <c r="BG96" i="2"/>
  <c r="BF96" i="2"/>
  <c r="BE96" i="2"/>
  <c r="BD96" i="2"/>
  <c r="BC96" i="2"/>
  <c r="BB96" i="2"/>
  <c r="BA96" i="2"/>
  <c r="AZ96" i="2"/>
  <c r="CQ95" i="2"/>
  <c r="CP95" i="2"/>
  <c r="CO95" i="2"/>
  <c r="CN95" i="2"/>
  <c r="CM95" i="2"/>
  <c r="CL95" i="2"/>
  <c r="CK95" i="2"/>
  <c r="CJ95" i="2"/>
  <c r="CI95" i="2"/>
  <c r="CH95" i="2"/>
  <c r="CG95" i="2"/>
  <c r="CF95" i="2"/>
  <c r="CE95" i="2"/>
  <c r="CD95" i="2"/>
  <c r="CC95" i="2"/>
  <c r="CB95" i="2"/>
  <c r="CA95" i="2"/>
  <c r="BZ95" i="2"/>
  <c r="BY95" i="2"/>
  <c r="BX95" i="2"/>
  <c r="BW95" i="2"/>
  <c r="BV95" i="2"/>
  <c r="BU95" i="2"/>
  <c r="BT95" i="2"/>
  <c r="BS95" i="2"/>
  <c r="BR95" i="2"/>
  <c r="BQ95" i="2"/>
  <c r="BP95" i="2"/>
  <c r="BO95" i="2"/>
  <c r="BN95" i="2"/>
  <c r="BM95" i="2"/>
  <c r="BL95" i="2"/>
  <c r="BK95" i="2"/>
  <c r="BJ95" i="2"/>
  <c r="BI95" i="2"/>
  <c r="BH95" i="2"/>
  <c r="BG95" i="2"/>
  <c r="BF95" i="2"/>
  <c r="BE95" i="2"/>
  <c r="BD95" i="2"/>
  <c r="BC95" i="2"/>
  <c r="BB95" i="2"/>
  <c r="BA95" i="2"/>
  <c r="AZ95" i="2"/>
  <c r="CQ94" i="2"/>
  <c r="CP94" i="2"/>
  <c r="CO94" i="2"/>
  <c r="CN94" i="2"/>
  <c r="CM94" i="2"/>
  <c r="CL94" i="2"/>
  <c r="CK94" i="2"/>
  <c r="CJ94" i="2"/>
  <c r="CI94" i="2"/>
  <c r="CH94" i="2"/>
  <c r="CG94" i="2"/>
  <c r="CF94" i="2"/>
  <c r="CE94" i="2"/>
  <c r="CD94" i="2"/>
  <c r="CC94" i="2"/>
  <c r="CB94" i="2"/>
  <c r="CA94" i="2"/>
  <c r="BZ94" i="2"/>
  <c r="BY94" i="2"/>
  <c r="BX94" i="2"/>
  <c r="BW94" i="2"/>
  <c r="BV94" i="2"/>
  <c r="BU94" i="2"/>
  <c r="BT94" i="2"/>
  <c r="BS94" i="2"/>
  <c r="BR94" i="2"/>
  <c r="BQ94" i="2"/>
  <c r="BP94" i="2"/>
  <c r="BO94" i="2"/>
  <c r="BN94" i="2"/>
  <c r="BM94" i="2"/>
  <c r="BL94" i="2"/>
  <c r="BK94" i="2"/>
  <c r="BJ94" i="2"/>
  <c r="BI94" i="2"/>
  <c r="BH94" i="2"/>
  <c r="BG94" i="2"/>
  <c r="BF94" i="2"/>
  <c r="BE94" i="2"/>
  <c r="BD94" i="2"/>
  <c r="BC94" i="2"/>
  <c r="BB94" i="2"/>
  <c r="BA94" i="2"/>
  <c r="AZ94" i="2"/>
  <c r="CQ93" i="2"/>
  <c r="CP93" i="2"/>
  <c r="CO93" i="2"/>
  <c r="CN93" i="2"/>
  <c r="CM93" i="2"/>
  <c r="CL93" i="2"/>
  <c r="CK93" i="2"/>
  <c r="CJ93" i="2"/>
  <c r="CI93" i="2"/>
  <c r="CH93" i="2"/>
  <c r="CG93" i="2"/>
  <c r="CF93" i="2"/>
  <c r="CE93" i="2"/>
  <c r="CD93" i="2"/>
  <c r="CC93" i="2"/>
  <c r="CB93" i="2"/>
  <c r="CA93" i="2"/>
  <c r="BZ93" i="2"/>
  <c r="BY93" i="2"/>
  <c r="BX93" i="2"/>
  <c r="BW93" i="2"/>
  <c r="BV93" i="2"/>
  <c r="BU93" i="2"/>
  <c r="BT93" i="2"/>
  <c r="BS93" i="2"/>
  <c r="BR93" i="2"/>
  <c r="BQ93" i="2"/>
  <c r="BP93" i="2"/>
  <c r="BO93" i="2"/>
  <c r="BN93" i="2"/>
  <c r="BM93" i="2"/>
  <c r="BL93" i="2"/>
  <c r="BK93" i="2"/>
  <c r="BJ93" i="2"/>
  <c r="BI93" i="2"/>
  <c r="BH93" i="2"/>
  <c r="BG93" i="2"/>
  <c r="BF93" i="2"/>
  <c r="BE93" i="2"/>
  <c r="BD93" i="2"/>
  <c r="BC93" i="2"/>
  <c r="BB93" i="2"/>
  <c r="BA93" i="2"/>
  <c r="AZ93" i="2"/>
  <c r="CQ92" i="2"/>
  <c r="CP92" i="2"/>
  <c r="CO92" i="2"/>
  <c r="CN92" i="2"/>
  <c r="CM92" i="2"/>
  <c r="CL92" i="2"/>
  <c r="CK92" i="2"/>
  <c r="CJ92" i="2"/>
  <c r="CI92" i="2"/>
  <c r="CH92" i="2"/>
  <c r="CG92" i="2"/>
  <c r="CF92" i="2"/>
  <c r="CE92" i="2"/>
  <c r="CD92" i="2"/>
  <c r="CC92" i="2"/>
  <c r="CB92" i="2"/>
  <c r="CA92" i="2"/>
  <c r="BZ92" i="2"/>
  <c r="BY92" i="2"/>
  <c r="BX92" i="2"/>
  <c r="BW92" i="2"/>
  <c r="BV92" i="2"/>
  <c r="BU92" i="2"/>
  <c r="BT92" i="2"/>
  <c r="BS92" i="2"/>
  <c r="BR92" i="2"/>
  <c r="BQ92" i="2"/>
  <c r="BP92" i="2"/>
  <c r="BO92" i="2"/>
  <c r="BN92" i="2"/>
  <c r="BM92" i="2"/>
  <c r="BL92" i="2"/>
  <c r="BK92" i="2"/>
  <c r="BJ92" i="2"/>
  <c r="BI92" i="2"/>
  <c r="BH92" i="2"/>
  <c r="BG92" i="2"/>
  <c r="BF92" i="2"/>
  <c r="BE92" i="2"/>
  <c r="BD92" i="2"/>
  <c r="BC92" i="2"/>
  <c r="BB92" i="2"/>
  <c r="BA92" i="2"/>
  <c r="AZ92" i="2"/>
  <c r="CQ91" i="2"/>
  <c r="CP91" i="2"/>
  <c r="CO91" i="2"/>
  <c r="CN91" i="2"/>
  <c r="CM91" i="2"/>
  <c r="CL91" i="2"/>
  <c r="CK91" i="2"/>
  <c r="CJ91" i="2"/>
  <c r="CI91" i="2"/>
  <c r="CH91" i="2"/>
  <c r="CG91" i="2"/>
  <c r="CF91" i="2"/>
  <c r="CE91" i="2"/>
  <c r="CD91" i="2"/>
  <c r="CC91" i="2"/>
  <c r="CB91" i="2"/>
  <c r="CA91" i="2"/>
  <c r="BZ91" i="2"/>
  <c r="BY91" i="2"/>
  <c r="BX91" i="2"/>
  <c r="BW91" i="2"/>
  <c r="BV91" i="2"/>
  <c r="BU91" i="2"/>
  <c r="BT91" i="2"/>
  <c r="BS91" i="2"/>
  <c r="BR91" i="2"/>
  <c r="BQ91" i="2"/>
  <c r="BP91" i="2"/>
  <c r="BO91" i="2"/>
  <c r="BN91" i="2"/>
  <c r="BM91" i="2"/>
  <c r="BL91" i="2"/>
  <c r="BK91" i="2"/>
  <c r="BJ91" i="2"/>
  <c r="BI91" i="2"/>
  <c r="BH91" i="2"/>
  <c r="BG91" i="2"/>
  <c r="BF91" i="2"/>
  <c r="BE91" i="2"/>
  <c r="BD91" i="2"/>
  <c r="BC91" i="2"/>
  <c r="BB91" i="2"/>
  <c r="BA91" i="2"/>
  <c r="AZ91" i="2"/>
  <c r="CQ90" i="2"/>
  <c r="CP90" i="2"/>
  <c r="CO90" i="2"/>
  <c r="CN90" i="2"/>
  <c r="CM90" i="2"/>
  <c r="CL90" i="2"/>
  <c r="CK90" i="2"/>
  <c r="CJ90" i="2"/>
  <c r="CI90" i="2"/>
  <c r="CH90" i="2"/>
  <c r="CG90" i="2"/>
  <c r="CF90" i="2"/>
  <c r="CE90" i="2"/>
  <c r="CD90" i="2"/>
  <c r="CC90" i="2"/>
  <c r="CB90" i="2"/>
  <c r="CA90" i="2"/>
  <c r="BZ90" i="2"/>
  <c r="BY90" i="2"/>
  <c r="BX90" i="2"/>
  <c r="BW90" i="2"/>
  <c r="BV90" i="2"/>
  <c r="BU90" i="2"/>
  <c r="BT90" i="2"/>
  <c r="BS90" i="2"/>
  <c r="BR90" i="2"/>
  <c r="BQ90" i="2"/>
  <c r="BP90" i="2"/>
  <c r="BO90" i="2"/>
  <c r="BN90" i="2"/>
  <c r="BM90" i="2"/>
  <c r="BL90" i="2"/>
  <c r="BK90" i="2"/>
  <c r="BJ90" i="2"/>
  <c r="BI90" i="2"/>
  <c r="BH90" i="2"/>
  <c r="BG90" i="2"/>
  <c r="BF90" i="2"/>
  <c r="BE90" i="2"/>
  <c r="BD90" i="2"/>
  <c r="BC90" i="2"/>
  <c r="BB90" i="2"/>
  <c r="BA90" i="2"/>
  <c r="AZ90" i="2"/>
  <c r="CQ89" i="2"/>
  <c r="CP89" i="2"/>
  <c r="CO89" i="2"/>
  <c r="CN89" i="2"/>
  <c r="CM89" i="2"/>
  <c r="CL89" i="2"/>
  <c r="CK89" i="2"/>
  <c r="CJ89" i="2"/>
  <c r="CI89" i="2"/>
  <c r="CH89" i="2"/>
  <c r="CG89" i="2"/>
  <c r="CF89" i="2"/>
  <c r="CE89" i="2"/>
  <c r="CD89" i="2"/>
  <c r="CC89" i="2"/>
  <c r="CB89" i="2"/>
  <c r="CA89" i="2"/>
  <c r="BZ89" i="2"/>
  <c r="BY89" i="2"/>
  <c r="BX89" i="2"/>
  <c r="BW89" i="2"/>
  <c r="BV89" i="2"/>
  <c r="BU89" i="2"/>
  <c r="BT89" i="2"/>
  <c r="BS89" i="2"/>
  <c r="BR89" i="2"/>
  <c r="BQ89" i="2"/>
  <c r="BP89" i="2"/>
  <c r="BO89" i="2"/>
  <c r="BN89" i="2"/>
  <c r="BM89" i="2"/>
  <c r="BL89" i="2"/>
  <c r="BK89" i="2"/>
  <c r="BJ89" i="2"/>
  <c r="BI89" i="2"/>
  <c r="BH89" i="2"/>
  <c r="BG89" i="2"/>
  <c r="BF89" i="2"/>
  <c r="BE89" i="2"/>
  <c r="BD89" i="2"/>
  <c r="BC89" i="2"/>
  <c r="BB89" i="2"/>
  <c r="BA89" i="2"/>
  <c r="AZ89" i="2"/>
  <c r="CQ88" i="2"/>
  <c r="CP88" i="2"/>
  <c r="CO88" i="2"/>
  <c r="CN88" i="2"/>
  <c r="CM88" i="2"/>
  <c r="CL88" i="2"/>
  <c r="CK88" i="2"/>
  <c r="CJ88" i="2"/>
  <c r="CI88" i="2"/>
  <c r="CH88" i="2"/>
  <c r="CG88" i="2"/>
  <c r="CF88" i="2"/>
  <c r="CE88" i="2"/>
  <c r="CD88" i="2"/>
  <c r="CC88" i="2"/>
  <c r="CB88" i="2"/>
  <c r="CA88" i="2"/>
  <c r="BZ88" i="2"/>
  <c r="BY88" i="2"/>
  <c r="BX88" i="2"/>
  <c r="BW88" i="2"/>
  <c r="BV88" i="2"/>
  <c r="BU88" i="2"/>
  <c r="BT88" i="2"/>
  <c r="BS88" i="2"/>
  <c r="BR88" i="2"/>
  <c r="BQ88" i="2"/>
  <c r="BP88" i="2"/>
  <c r="BO88" i="2"/>
  <c r="BN88" i="2"/>
  <c r="BM88" i="2"/>
  <c r="BL88" i="2"/>
  <c r="BK88" i="2"/>
  <c r="BJ88" i="2"/>
  <c r="BI88" i="2"/>
  <c r="BH88" i="2"/>
  <c r="BG88" i="2"/>
  <c r="BF88" i="2"/>
  <c r="BE88" i="2"/>
  <c r="BD88" i="2"/>
  <c r="BC88" i="2"/>
  <c r="BB88" i="2"/>
  <c r="BA88" i="2"/>
  <c r="AZ88" i="2"/>
  <c r="CQ87" i="2"/>
  <c r="CP87" i="2"/>
  <c r="CO87" i="2"/>
  <c r="CN87" i="2"/>
  <c r="CM87" i="2"/>
  <c r="CL87" i="2"/>
  <c r="CK87" i="2"/>
  <c r="CJ87" i="2"/>
  <c r="CI87" i="2"/>
  <c r="CH87" i="2"/>
  <c r="CG87" i="2"/>
  <c r="CF87" i="2"/>
  <c r="CE87" i="2"/>
  <c r="CD87" i="2"/>
  <c r="CC87" i="2"/>
  <c r="CB87" i="2"/>
  <c r="CA87" i="2"/>
  <c r="BZ87" i="2"/>
  <c r="BY87" i="2"/>
  <c r="BX87" i="2"/>
  <c r="BW87" i="2"/>
  <c r="BV87" i="2"/>
  <c r="BU87" i="2"/>
  <c r="BT87" i="2"/>
  <c r="BS87" i="2"/>
  <c r="BR87" i="2"/>
  <c r="BQ87" i="2"/>
  <c r="BP87" i="2"/>
  <c r="BO87" i="2"/>
  <c r="BN87" i="2"/>
  <c r="BM87" i="2"/>
  <c r="BL87" i="2"/>
  <c r="BK87" i="2"/>
  <c r="BJ87" i="2"/>
  <c r="BI87" i="2"/>
  <c r="BH87" i="2"/>
  <c r="BG87" i="2"/>
  <c r="BF87" i="2"/>
  <c r="BE87" i="2"/>
  <c r="BD87" i="2"/>
  <c r="BC87" i="2"/>
  <c r="BB87" i="2"/>
  <c r="BA87" i="2"/>
  <c r="AZ87" i="2"/>
  <c r="CQ86" i="2"/>
  <c r="CP86" i="2"/>
  <c r="CO86" i="2"/>
  <c r="CN86" i="2"/>
  <c r="CM86" i="2"/>
  <c r="CL86" i="2"/>
  <c r="CK86" i="2"/>
  <c r="CJ86" i="2"/>
  <c r="CI86" i="2"/>
  <c r="CH86" i="2"/>
  <c r="CG86" i="2"/>
  <c r="CF86" i="2"/>
  <c r="CE86" i="2"/>
  <c r="CD86" i="2"/>
  <c r="CC86" i="2"/>
  <c r="CB86" i="2"/>
  <c r="CA86" i="2"/>
  <c r="BZ86" i="2"/>
  <c r="BY86" i="2"/>
  <c r="BX86" i="2"/>
  <c r="BW86" i="2"/>
  <c r="BV86" i="2"/>
  <c r="BU86" i="2"/>
  <c r="BT86" i="2"/>
  <c r="BS86" i="2"/>
  <c r="BR86" i="2"/>
  <c r="BQ86" i="2"/>
  <c r="BP86" i="2"/>
  <c r="BO86" i="2"/>
  <c r="BN86" i="2"/>
  <c r="BM86" i="2"/>
  <c r="BL86" i="2"/>
  <c r="BK86" i="2"/>
  <c r="BJ86" i="2"/>
  <c r="BI86" i="2"/>
  <c r="BH86" i="2"/>
  <c r="BG86" i="2"/>
  <c r="BF86" i="2"/>
  <c r="BE86" i="2"/>
  <c r="BD86" i="2"/>
  <c r="BC86" i="2"/>
  <c r="BB86" i="2"/>
  <c r="BA86" i="2"/>
  <c r="AZ86" i="2"/>
  <c r="CQ85" i="2"/>
  <c r="CP85" i="2"/>
  <c r="CO85" i="2"/>
  <c r="CN85" i="2"/>
  <c r="CM85" i="2"/>
  <c r="CL85" i="2"/>
  <c r="CK85" i="2"/>
  <c r="CJ85" i="2"/>
  <c r="CI85" i="2"/>
  <c r="CH85" i="2"/>
  <c r="CG85" i="2"/>
  <c r="CF85" i="2"/>
  <c r="CE85" i="2"/>
  <c r="CD85" i="2"/>
  <c r="CC85" i="2"/>
  <c r="CB85" i="2"/>
  <c r="CA85" i="2"/>
  <c r="BZ85" i="2"/>
  <c r="BY85" i="2"/>
  <c r="BX85" i="2"/>
  <c r="BW85" i="2"/>
  <c r="BV85" i="2"/>
  <c r="BU85" i="2"/>
  <c r="BT85" i="2"/>
  <c r="BS85" i="2"/>
  <c r="BR85" i="2"/>
  <c r="BQ85" i="2"/>
  <c r="BP85" i="2"/>
  <c r="BO85" i="2"/>
  <c r="BN85" i="2"/>
  <c r="BM85" i="2"/>
  <c r="BL85" i="2"/>
  <c r="BK85" i="2"/>
  <c r="BJ85" i="2"/>
  <c r="BI85" i="2"/>
  <c r="BH85" i="2"/>
  <c r="BG85" i="2"/>
  <c r="BF85" i="2"/>
  <c r="BE85" i="2"/>
  <c r="BD85" i="2"/>
  <c r="BC85" i="2"/>
  <c r="BB85" i="2"/>
  <c r="BA85" i="2"/>
  <c r="AZ85" i="2"/>
  <c r="CQ84" i="2"/>
  <c r="CP84" i="2"/>
  <c r="CO84" i="2"/>
  <c r="CN84" i="2"/>
  <c r="CM84" i="2"/>
  <c r="CL84" i="2"/>
  <c r="CK84" i="2"/>
  <c r="CJ84" i="2"/>
  <c r="CI84" i="2"/>
  <c r="CH84" i="2"/>
  <c r="CG84" i="2"/>
  <c r="CF84" i="2"/>
  <c r="CE84" i="2"/>
  <c r="CD84" i="2"/>
  <c r="CC84" i="2"/>
  <c r="CB84" i="2"/>
  <c r="CA84" i="2"/>
  <c r="BZ84" i="2"/>
  <c r="BY84" i="2"/>
  <c r="BX84" i="2"/>
  <c r="BW84" i="2"/>
  <c r="BV84" i="2"/>
  <c r="BU84" i="2"/>
  <c r="BT84" i="2"/>
  <c r="BS84" i="2"/>
  <c r="BR84" i="2"/>
  <c r="BQ84" i="2"/>
  <c r="BP84" i="2"/>
  <c r="BO84" i="2"/>
  <c r="BN84" i="2"/>
  <c r="BM84" i="2"/>
  <c r="BL84" i="2"/>
  <c r="BK84" i="2"/>
  <c r="BJ84" i="2"/>
  <c r="BI84" i="2"/>
  <c r="BH84" i="2"/>
  <c r="BG84" i="2"/>
  <c r="BF84" i="2"/>
  <c r="BE84" i="2"/>
  <c r="BD84" i="2"/>
  <c r="BC84" i="2"/>
  <c r="BB84" i="2"/>
  <c r="BA84" i="2"/>
  <c r="AZ84" i="2"/>
  <c r="CQ83" i="2"/>
  <c r="CP83" i="2"/>
  <c r="CO83" i="2"/>
  <c r="CN83" i="2"/>
  <c r="CM83" i="2"/>
  <c r="CL83" i="2"/>
  <c r="CK83" i="2"/>
  <c r="CJ83" i="2"/>
  <c r="CI83" i="2"/>
  <c r="CH83" i="2"/>
  <c r="CG83" i="2"/>
  <c r="CF83" i="2"/>
  <c r="CE83" i="2"/>
  <c r="CD83" i="2"/>
  <c r="CC83" i="2"/>
  <c r="CB83" i="2"/>
  <c r="CA83" i="2"/>
  <c r="BZ83" i="2"/>
  <c r="BY83" i="2"/>
  <c r="BX83" i="2"/>
  <c r="BW83" i="2"/>
  <c r="BV83" i="2"/>
  <c r="BU83" i="2"/>
  <c r="BT83" i="2"/>
  <c r="BS83" i="2"/>
  <c r="BR83" i="2"/>
  <c r="BQ83" i="2"/>
  <c r="BP83" i="2"/>
  <c r="BO83" i="2"/>
  <c r="BN83" i="2"/>
  <c r="BM83" i="2"/>
  <c r="BL83" i="2"/>
  <c r="BK83" i="2"/>
  <c r="BJ83" i="2"/>
  <c r="BI83" i="2"/>
  <c r="BH83" i="2"/>
  <c r="BG83" i="2"/>
  <c r="BF83" i="2"/>
  <c r="BE83" i="2"/>
  <c r="BD83" i="2"/>
  <c r="BC83" i="2"/>
  <c r="BB83" i="2"/>
  <c r="BA83" i="2"/>
  <c r="AZ83" i="2"/>
  <c r="CQ82" i="2"/>
  <c r="CP82" i="2"/>
  <c r="CO82" i="2"/>
  <c r="CN82" i="2"/>
  <c r="CM82" i="2"/>
  <c r="CL82" i="2"/>
  <c r="CK82" i="2"/>
  <c r="CJ82" i="2"/>
  <c r="CI82" i="2"/>
  <c r="CH82" i="2"/>
  <c r="CG82" i="2"/>
  <c r="CF82" i="2"/>
  <c r="CE82" i="2"/>
  <c r="CD82" i="2"/>
  <c r="CC82" i="2"/>
  <c r="CB82" i="2"/>
  <c r="CA82" i="2"/>
  <c r="BZ82" i="2"/>
  <c r="BY82" i="2"/>
  <c r="BX82" i="2"/>
  <c r="BW82" i="2"/>
  <c r="BV82" i="2"/>
  <c r="BU82" i="2"/>
  <c r="BT82" i="2"/>
  <c r="BS82" i="2"/>
  <c r="BR82" i="2"/>
  <c r="BQ82" i="2"/>
  <c r="BP82" i="2"/>
  <c r="BO82" i="2"/>
  <c r="BN82" i="2"/>
  <c r="BM82" i="2"/>
  <c r="BL82" i="2"/>
  <c r="BK82" i="2"/>
  <c r="BJ82" i="2"/>
  <c r="BI82" i="2"/>
  <c r="BH82" i="2"/>
  <c r="BG82" i="2"/>
  <c r="BF82" i="2"/>
  <c r="BE82" i="2"/>
  <c r="BD82" i="2"/>
  <c r="BC82" i="2"/>
  <c r="BB82" i="2"/>
  <c r="BA82" i="2"/>
  <c r="AZ82" i="2"/>
  <c r="CQ51" i="2"/>
  <c r="CP51" i="2"/>
  <c r="CO51" i="2"/>
  <c r="CN51" i="2"/>
  <c r="CM51" i="2"/>
  <c r="CL51" i="2"/>
  <c r="CK51" i="2"/>
  <c r="CJ51" i="2"/>
  <c r="CI51" i="2"/>
  <c r="CH51" i="2"/>
  <c r="CG51" i="2"/>
  <c r="CF51" i="2"/>
  <c r="CE51" i="2"/>
  <c r="CD51" i="2"/>
  <c r="CC51" i="2"/>
  <c r="CB51" i="2"/>
  <c r="CA51" i="2"/>
  <c r="BZ51" i="2"/>
  <c r="BY51" i="2"/>
  <c r="BX51" i="2"/>
  <c r="BW51" i="2"/>
  <c r="BV51" i="2"/>
  <c r="BU51" i="2"/>
  <c r="BT51" i="2"/>
  <c r="BS51" i="2"/>
  <c r="BR51" i="2"/>
  <c r="BQ51" i="2"/>
  <c r="BP51" i="2"/>
  <c r="BO51" i="2"/>
  <c r="BN51" i="2"/>
  <c r="BM51" i="2"/>
  <c r="BL51" i="2"/>
  <c r="BK51" i="2"/>
  <c r="BJ51" i="2"/>
  <c r="BI51" i="2"/>
  <c r="BH51" i="2"/>
  <c r="BG51" i="2"/>
  <c r="BF51" i="2"/>
  <c r="BE51" i="2"/>
  <c r="BD51" i="2"/>
  <c r="BC51" i="2"/>
  <c r="BB51" i="2"/>
  <c r="BA51" i="2"/>
  <c r="AZ51" i="2"/>
  <c r="CQ50" i="2"/>
  <c r="CP50" i="2"/>
  <c r="CO50" i="2"/>
  <c r="CN50" i="2"/>
  <c r="CM50" i="2"/>
  <c r="CL50" i="2"/>
  <c r="CK50" i="2"/>
  <c r="CJ50" i="2"/>
  <c r="CI50" i="2"/>
  <c r="CH50" i="2"/>
  <c r="CG50" i="2"/>
  <c r="CF50" i="2"/>
  <c r="CE50" i="2"/>
  <c r="CD50" i="2"/>
  <c r="CC50" i="2"/>
  <c r="CB50" i="2"/>
  <c r="CA50" i="2"/>
  <c r="BZ50" i="2"/>
  <c r="BY50" i="2"/>
  <c r="BX50" i="2"/>
  <c r="BW50" i="2"/>
  <c r="BV50" i="2"/>
  <c r="BU50" i="2"/>
  <c r="BT50" i="2"/>
  <c r="BS50" i="2"/>
  <c r="BR50" i="2"/>
  <c r="BQ50" i="2"/>
  <c r="BP50" i="2"/>
  <c r="BO50" i="2"/>
  <c r="BN50" i="2"/>
  <c r="BM50" i="2"/>
  <c r="BL50" i="2"/>
  <c r="BK50" i="2"/>
  <c r="BJ50" i="2"/>
  <c r="BI50" i="2"/>
  <c r="BH50" i="2"/>
  <c r="BG50" i="2"/>
  <c r="BF50" i="2"/>
  <c r="BE50" i="2"/>
  <c r="BD50" i="2"/>
  <c r="BC50" i="2"/>
  <c r="BB50" i="2"/>
  <c r="BA50" i="2"/>
  <c r="AZ50" i="2"/>
  <c r="CQ49" i="2"/>
  <c r="CP49" i="2"/>
  <c r="CO49" i="2"/>
  <c r="CN49" i="2"/>
  <c r="CM49" i="2"/>
  <c r="CL49" i="2"/>
  <c r="CK49" i="2"/>
  <c r="CJ49" i="2"/>
  <c r="CI49" i="2"/>
  <c r="CH49" i="2"/>
  <c r="CG49" i="2"/>
  <c r="CF49" i="2"/>
  <c r="CE49" i="2"/>
  <c r="CD49" i="2"/>
  <c r="CC49" i="2"/>
  <c r="CB49" i="2"/>
  <c r="CA49" i="2"/>
  <c r="BZ49" i="2"/>
  <c r="BY49" i="2"/>
  <c r="BX49" i="2"/>
  <c r="BW49" i="2"/>
  <c r="BV49" i="2"/>
  <c r="BU49" i="2"/>
  <c r="BT49" i="2"/>
  <c r="BS49" i="2"/>
  <c r="BR49" i="2"/>
  <c r="BQ49" i="2"/>
  <c r="BP49" i="2"/>
  <c r="BO49" i="2"/>
  <c r="BN49" i="2"/>
  <c r="BM49" i="2"/>
  <c r="BL49" i="2"/>
  <c r="BK49" i="2"/>
  <c r="BJ49" i="2"/>
  <c r="BI49" i="2"/>
  <c r="BH49" i="2"/>
  <c r="BG49" i="2"/>
  <c r="BF49" i="2"/>
  <c r="BE49" i="2"/>
  <c r="BD49" i="2"/>
  <c r="BC49" i="2"/>
  <c r="BB49" i="2"/>
  <c r="BA49" i="2"/>
  <c r="AZ49" i="2"/>
  <c r="CQ48" i="2"/>
  <c r="CP48" i="2"/>
  <c r="CO48" i="2"/>
  <c r="CN48" i="2"/>
  <c r="CM48" i="2"/>
  <c r="CL48" i="2"/>
  <c r="CK48" i="2"/>
  <c r="CJ48" i="2"/>
  <c r="CI48" i="2"/>
  <c r="CH48" i="2"/>
  <c r="CG48" i="2"/>
  <c r="CF48" i="2"/>
  <c r="CE48" i="2"/>
  <c r="CD48" i="2"/>
  <c r="CC48" i="2"/>
  <c r="CB48" i="2"/>
  <c r="CA48" i="2"/>
  <c r="BZ48" i="2"/>
  <c r="BY48" i="2"/>
  <c r="BX48" i="2"/>
  <c r="BW48" i="2"/>
  <c r="BV48" i="2"/>
  <c r="BU48" i="2"/>
  <c r="BT48" i="2"/>
  <c r="BS48" i="2"/>
  <c r="BR48" i="2"/>
  <c r="BQ48" i="2"/>
  <c r="BP48" i="2"/>
  <c r="BO48" i="2"/>
  <c r="BN48" i="2"/>
  <c r="BM48" i="2"/>
  <c r="BL48" i="2"/>
  <c r="BK48" i="2"/>
  <c r="BJ48" i="2"/>
  <c r="BI48" i="2"/>
  <c r="BH48" i="2"/>
  <c r="BG48" i="2"/>
  <c r="BF48" i="2"/>
  <c r="BE48" i="2"/>
  <c r="BD48" i="2"/>
  <c r="BC48" i="2"/>
  <c r="BB48" i="2"/>
  <c r="BA48" i="2"/>
  <c r="AZ48" i="2"/>
  <c r="CQ47" i="2"/>
  <c r="CP47" i="2"/>
  <c r="CO47" i="2"/>
  <c r="CN47" i="2"/>
  <c r="CM47" i="2"/>
  <c r="CL47" i="2"/>
  <c r="CK47" i="2"/>
  <c r="CJ47" i="2"/>
  <c r="CI47" i="2"/>
  <c r="CH47" i="2"/>
  <c r="CG47" i="2"/>
  <c r="CF47" i="2"/>
  <c r="CE47" i="2"/>
  <c r="CD47" i="2"/>
  <c r="CC47" i="2"/>
  <c r="CB47" i="2"/>
  <c r="CA47" i="2"/>
  <c r="BZ47" i="2"/>
  <c r="BY47" i="2"/>
  <c r="BX47" i="2"/>
  <c r="BW47" i="2"/>
  <c r="BV47" i="2"/>
  <c r="BU47" i="2"/>
  <c r="BT47" i="2"/>
  <c r="BS47" i="2"/>
  <c r="BR47" i="2"/>
  <c r="BQ47" i="2"/>
  <c r="BP47" i="2"/>
  <c r="BO47" i="2"/>
  <c r="BN47" i="2"/>
  <c r="BM47" i="2"/>
  <c r="BL47" i="2"/>
  <c r="BK47" i="2"/>
  <c r="BJ47" i="2"/>
  <c r="BI47" i="2"/>
  <c r="BH47" i="2"/>
  <c r="BG47" i="2"/>
  <c r="BF47" i="2"/>
  <c r="BE47" i="2"/>
  <c r="BD47" i="2"/>
  <c r="BC47" i="2"/>
  <c r="BB47" i="2"/>
  <c r="BA47" i="2"/>
  <c r="AZ47" i="2"/>
  <c r="CQ46" i="2"/>
  <c r="CP46" i="2"/>
  <c r="CO46" i="2"/>
  <c r="CN46" i="2"/>
  <c r="CM46" i="2"/>
  <c r="CL46" i="2"/>
  <c r="CK46" i="2"/>
  <c r="CJ46" i="2"/>
  <c r="CI46" i="2"/>
  <c r="CH46" i="2"/>
  <c r="CG46" i="2"/>
  <c r="CF46" i="2"/>
  <c r="CE46" i="2"/>
  <c r="CD46" i="2"/>
  <c r="CC46" i="2"/>
  <c r="CB46" i="2"/>
  <c r="CA46" i="2"/>
  <c r="BZ46" i="2"/>
  <c r="BY46" i="2"/>
  <c r="BX46" i="2"/>
  <c r="BW46" i="2"/>
  <c r="BV46" i="2"/>
  <c r="BU46" i="2"/>
  <c r="BT46" i="2"/>
  <c r="BS46" i="2"/>
  <c r="BR46" i="2"/>
  <c r="BQ46" i="2"/>
  <c r="BP46" i="2"/>
  <c r="BO46" i="2"/>
  <c r="BN46" i="2"/>
  <c r="BM46" i="2"/>
  <c r="BL46" i="2"/>
  <c r="BK46" i="2"/>
  <c r="BJ46" i="2"/>
  <c r="BI46" i="2"/>
  <c r="BH46" i="2"/>
  <c r="BG46" i="2"/>
  <c r="BF46" i="2"/>
  <c r="BE46" i="2"/>
  <c r="BD46" i="2"/>
  <c r="BC46" i="2"/>
  <c r="BB46" i="2"/>
  <c r="BA46" i="2"/>
  <c r="AZ46" i="2"/>
  <c r="CQ45" i="2"/>
  <c r="CP45" i="2"/>
  <c r="CO45" i="2"/>
  <c r="CN45" i="2"/>
  <c r="CM45" i="2"/>
  <c r="CL45" i="2"/>
  <c r="CK45" i="2"/>
  <c r="CJ45" i="2"/>
  <c r="CI45" i="2"/>
  <c r="CH45" i="2"/>
  <c r="CG45" i="2"/>
  <c r="CF45" i="2"/>
  <c r="CE45" i="2"/>
  <c r="CD45" i="2"/>
  <c r="CC45" i="2"/>
  <c r="CB45" i="2"/>
  <c r="CA45" i="2"/>
  <c r="BZ45" i="2"/>
  <c r="BY45" i="2"/>
  <c r="BX45" i="2"/>
  <c r="BW45" i="2"/>
  <c r="BV45" i="2"/>
  <c r="BU45" i="2"/>
  <c r="BT45" i="2"/>
  <c r="BS45" i="2"/>
  <c r="BR45" i="2"/>
  <c r="BQ45" i="2"/>
  <c r="BP45" i="2"/>
  <c r="BO45" i="2"/>
  <c r="BN45" i="2"/>
  <c r="BM45" i="2"/>
  <c r="BL45" i="2"/>
  <c r="BK45" i="2"/>
  <c r="BJ45" i="2"/>
  <c r="BI45" i="2"/>
  <c r="BH45" i="2"/>
  <c r="BG45" i="2"/>
  <c r="BF45" i="2"/>
  <c r="BE45" i="2"/>
  <c r="BD45" i="2"/>
  <c r="BC45" i="2"/>
  <c r="BB45" i="2"/>
  <c r="BA45" i="2"/>
  <c r="AZ45" i="2"/>
  <c r="CQ44" i="2"/>
  <c r="CP44" i="2"/>
  <c r="CO44" i="2"/>
  <c r="CN44" i="2"/>
  <c r="CM44" i="2"/>
  <c r="CL44" i="2"/>
  <c r="CK44" i="2"/>
  <c r="CJ44" i="2"/>
  <c r="CI44" i="2"/>
  <c r="CH44" i="2"/>
  <c r="CG44" i="2"/>
  <c r="CF44" i="2"/>
  <c r="CE44" i="2"/>
  <c r="CD44" i="2"/>
  <c r="CC44" i="2"/>
  <c r="CB44" i="2"/>
  <c r="CA44" i="2"/>
  <c r="BZ44" i="2"/>
  <c r="BY44" i="2"/>
  <c r="BX44" i="2"/>
  <c r="BW44" i="2"/>
  <c r="BV44" i="2"/>
  <c r="BU44" i="2"/>
  <c r="BT44" i="2"/>
  <c r="BS44" i="2"/>
  <c r="BR44" i="2"/>
  <c r="BQ44" i="2"/>
  <c r="BP44" i="2"/>
  <c r="BO44" i="2"/>
  <c r="BN44" i="2"/>
  <c r="BM44" i="2"/>
  <c r="BL44" i="2"/>
  <c r="BK44" i="2"/>
  <c r="BJ44" i="2"/>
  <c r="BI44" i="2"/>
  <c r="BH44" i="2"/>
  <c r="BG44" i="2"/>
  <c r="BF44" i="2"/>
  <c r="BE44" i="2"/>
  <c r="BD44" i="2"/>
  <c r="BC44" i="2"/>
  <c r="BB44" i="2"/>
  <c r="BA44" i="2"/>
  <c r="AZ44" i="2"/>
  <c r="CQ43" i="2"/>
  <c r="CP43" i="2"/>
  <c r="CO43" i="2"/>
  <c r="CN43" i="2"/>
  <c r="CM43" i="2"/>
  <c r="CL43" i="2"/>
  <c r="CK43" i="2"/>
  <c r="CJ43" i="2"/>
  <c r="CI43" i="2"/>
  <c r="CH43" i="2"/>
  <c r="CG43" i="2"/>
  <c r="CF43" i="2"/>
  <c r="CE43" i="2"/>
  <c r="CD43" i="2"/>
  <c r="CC43" i="2"/>
  <c r="CB43" i="2"/>
  <c r="CA43" i="2"/>
  <c r="BZ43" i="2"/>
  <c r="BY43" i="2"/>
  <c r="BX43" i="2"/>
  <c r="BW43" i="2"/>
  <c r="BV43" i="2"/>
  <c r="BU43" i="2"/>
  <c r="BT43" i="2"/>
  <c r="BS43" i="2"/>
  <c r="BR43" i="2"/>
  <c r="BQ43" i="2"/>
  <c r="BP43" i="2"/>
  <c r="BO43" i="2"/>
  <c r="BN43" i="2"/>
  <c r="BM43" i="2"/>
  <c r="BL43" i="2"/>
  <c r="BK43" i="2"/>
  <c r="BJ43" i="2"/>
  <c r="BI43" i="2"/>
  <c r="BH43" i="2"/>
  <c r="BG43" i="2"/>
  <c r="BF43" i="2"/>
  <c r="BE43" i="2"/>
  <c r="BD43" i="2"/>
  <c r="BC43" i="2"/>
  <c r="BB43" i="2"/>
  <c r="BA43" i="2"/>
  <c r="AZ43" i="2"/>
  <c r="CQ42" i="2"/>
  <c r="CP42" i="2"/>
  <c r="CO42" i="2"/>
  <c r="CN42" i="2"/>
  <c r="CM42" i="2"/>
  <c r="CL42" i="2"/>
  <c r="CK42" i="2"/>
  <c r="CJ42" i="2"/>
  <c r="CI42" i="2"/>
  <c r="CH42" i="2"/>
  <c r="CG42" i="2"/>
  <c r="CF42" i="2"/>
  <c r="CE42" i="2"/>
  <c r="CD42" i="2"/>
  <c r="CC42" i="2"/>
  <c r="CB42" i="2"/>
  <c r="CA42" i="2"/>
  <c r="BZ42" i="2"/>
  <c r="BY42" i="2"/>
  <c r="BX42" i="2"/>
  <c r="BW42" i="2"/>
  <c r="BV42" i="2"/>
  <c r="BU42" i="2"/>
  <c r="BT42" i="2"/>
  <c r="BS42" i="2"/>
  <c r="BR42" i="2"/>
  <c r="BQ42" i="2"/>
  <c r="BP42" i="2"/>
  <c r="BO42" i="2"/>
  <c r="BN42" i="2"/>
  <c r="BM42" i="2"/>
  <c r="BL42" i="2"/>
  <c r="BK42" i="2"/>
  <c r="BJ42" i="2"/>
  <c r="BI42" i="2"/>
  <c r="BH42" i="2"/>
  <c r="BG42" i="2"/>
  <c r="BF42" i="2"/>
  <c r="BE42" i="2"/>
  <c r="BD42" i="2"/>
  <c r="BC42" i="2"/>
  <c r="BB42" i="2"/>
  <c r="BA42" i="2"/>
  <c r="AZ42" i="2"/>
  <c r="CQ41" i="2"/>
  <c r="CP41" i="2"/>
  <c r="CO41" i="2"/>
  <c r="CN41" i="2"/>
  <c r="CM41" i="2"/>
  <c r="CL41" i="2"/>
  <c r="CK41" i="2"/>
  <c r="CJ41" i="2"/>
  <c r="CI41" i="2"/>
  <c r="CH41" i="2"/>
  <c r="CG41" i="2"/>
  <c r="CF41" i="2"/>
  <c r="CE41" i="2"/>
  <c r="CD41" i="2"/>
  <c r="CC41" i="2"/>
  <c r="CB41" i="2"/>
  <c r="CA41" i="2"/>
  <c r="BZ41" i="2"/>
  <c r="BY41" i="2"/>
  <c r="BX41" i="2"/>
  <c r="BW41" i="2"/>
  <c r="BV41" i="2"/>
  <c r="BU41" i="2"/>
  <c r="BT41" i="2"/>
  <c r="BS41" i="2"/>
  <c r="BR41" i="2"/>
  <c r="BQ41" i="2"/>
  <c r="BP41" i="2"/>
  <c r="BO41" i="2"/>
  <c r="BN41" i="2"/>
  <c r="BM41" i="2"/>
  <c r="BL41" i="2"/>
  <c r="BK41" i="2"/>
  <c r="BJ41" i="2"/>
  <c r="BI41" i="2"/>
  <c r="BH41" i="2"/>
  <c r="BG41" i="2"/>
  <c r="BF41" i="2"/>
  <c r="BE41" i="2"/>
  <c r="BD41" i="2"/>
  <c r="BC41" i="2"/>
  <c r="BB41" i="2"/>
  <c r="BA41" i="2"/>
  <c r="AZ41" i="2"/>
  <c r="CQ40" i="2"/>
  <c r="CP40" i="2"/>
  <c r="CO40" i="2"/>
  <c r="CN40" i="2"/>
  <c r="CM40" i="2"/>
  <c r="CL40" i="2"/>
  <c r="CK40" i="2"/>
  <c r="CJ40" i="2"/>
  <c r="CI40" i="2"/>
  <c r="CH40" i="2"/>
  <c r="CG40" i="2"/>
  <c r="CF40" i="2"/>
  <c r="CE40" i="2"/>
  <c r="CD40" i="2"/>
  <c r="CC40" i="2"/>
  <c r="CB40" i="2"/>
  <c r="CA40" i="2"/>
  <c r="BZ40" i="2"/>
  <c r="BY40" i="2"/>
  <c r="BX40" i="2"/>
  <c r="BW40" i="2"/>
  <c r="BV40" i="2"/>
  <c r="BU40" i="2"/>
  <c r="BT40" i="2"/>
  <c r="BS40" i="2"/>
  <c r="BR40" i="2"/>
  <c r="BQ40" i="2"/>
  <c r="BP40" i="2"/>
  <c r="BO40" i="2"/>
  <c r="BN40" i="2"/>
  <c r="BM40" i="2"/>
  <c r="BL40" i="2"/>
  <c r="BK40" i="2"/>
  <c r="BJ40" i="2"/>
  <c r="BI40" i="2"/>
  <c r="BH40" i="2"/>
  <c r="BG40" i="2"/>
  <c r="BF40" i="2"/>
  <c r="BE40" i="2"/>
  <c r="BD40" i="2"/>
  <c r="BC40" i="2"/>
  <c r="BB40" i="2"/>
  <c r="BA40" i="2"/>
  <c r="AZ40" i="2"/>
  <c r="CQ39" i="2"/>
  <c r="CP39" i="2"/>
  <c r="CO39" i="2"/>
  <c r="CN39" i="2"/>
  <c r="CM39" i="2"/>
  <c r="CL39" i="2"/>
  <c r="CK39" i="2"/>
  <c r="CJ39" i="2"/>
  <c r="CI39" i="2"/>
  <c r="CH39" i="2"/>
  <c r="CG39" i="2"/>
  <c r="CF39" i="2"/>
  <c r="CE39" i="2"/>
  <c r="CD39" i="2"/>
  <c r="CC39" i="2"/>
  <c r="CB39" i="2"/>
  <c r="CA39" i="2"/>
  <c r="BZ39" i="2"/>
  <c r="BY39" i="2"/>
  <c r="BX39" i="2"/>
  <c r="BW39" i="2"/>
  <c r="BV39" i="2"/>
  <c r="BU39" i="2"/>
  <c r="BT39" i="2"/>
  <c r="BS39" i="2"/>
  <c r="BR39" i="2"/>
  <c r="BQ39" i="2"/>
  <c r="BP39" i="2"/>
  <c r="BO39" i="2"/>
  <c r="BN39" i="2"/>
  <c r="BM39" i="2"/>
  <c r="BL39" i="2"/>
  <c r="BK39" i="2"/>
  <c r="BJ39" i="2"/>
  <c r="BI39" i="2"/>
  <c r="BH39" i="2"/>
  <c r="BG39" i="2"/>
  <c r="BF39" i="2"/>
  <c r="BE39" i="2"/>
  <c r="BD39" i="2"/>
  <c r="BC39" i="2"/>
  <c r="BB39" i="2"/>
  <c r="BA39" i="2"/>
  <c r="AZ39" i="2"/>
  <c r="CQ38" i="2"/>
  <c r="CP38" i="2"/>
  <c r="CO38" i="2"/>
  <c r="CN38" i="2"/>
  <c r="CM38" i="2"/>
  <c r="CL38" i="2"/>
  <c r="CK38" i="2"/>
  <c r="CJ38" i="2"/>
  <c r="CI38" i="2"/>
  <c r="CH38" i="2"/>
  <c r="CG38" i="2"/>
  <c r="CF38" i="2"/>
  <c r="CE38" i="2"/>
  <c r="CD38" i="2"/>
  <c r="CC38" i="2"/>
  <c r="CB38" i="2"/>
  <c r="CA38" i="2"/>
  <c r="BZ38" i="2"/>
  <c r="BY38" i="2"/>
  <c r="BX38" i="2"/>
  <c r="BW38" i="2"/>
  <c r="BV38" i="2"/>
  <c r="BU38" i="2"/>
  <c r="BT38" i="2"/>
  <c r="BS38" i="2"/>
  <c r="BR38" i="2"/>
  <c r="BQ38" i="2"/>
  <c r="BP38" i="2"/>
  <c r="BO38" i="2"/>
  <c r="BN38" i="2"/>
  <c r="BM38" i="2"/>
  <c r="BL38" i="2"/>
  <c r="BK38" i="2"/>
  <c r="BJ38" i="2"/>
  <c r="BI38" i="2"/>
  <c r="BH38" i="2"/>
  <c r="BG38" i="2"/>
  <c r="BF38" i="2"/>
  <c r="BE38" i="2"/>
  <c r="BD38" i="2"/>
  <c r="BC38" i="2"/>
  <c r="BB38" i="2"/>
  <c r="BA38" i="2"/>
  <c r="AZ38" i="2"/>
  <c r="CQ37" i="2"/>
  <c r="CP37" i="2"/>
  <c r="CO37" i="2"/>
  <c r="CN37" i="2"/>
  <c r="CM37" i="2"/>
  <c r="CL37" i="2"/>
  <c r="CK37" i="2"/>
  <c r="CJ37" i="2"/>
  <c r="CI37" i="2"/>
  <c r="CH37" i="2"/>
  <c r="CG37" i="2"/>
  <c r="CF37" i="2"/>
  <c r="CE37" i="2"/>
  <c r="CD37" i="2"/>
  <c r="CC37" i="2"/>
  <c r="CB37" i="2"/>
  <c r="CA37" i="2"/>
  <c r="BZ37" i="2"/>
  <c r="BY37" i="2"/>
  <c r="BX37" i="2"/>
  <c r="BW37" i="2"/>
  <c r="BV37" i="2"/>
  <c r="BU37" i="2"/>
  <c r="BT37" i="2"/>
  <c r="BS37" i="2"/>
  <c r="BR37" i="2"/>
  <c r="BQ37" i="2"/>
  <c r="BP37" i="2"/>
  <c r="BO37" i="2"/>
  <c r="BN37" i="2"/>
  <c r="BM37" i="2"/>
  <c r="BL37" i="2"/>
  <c r="BK37" i="2"/>
  <c r="BJ37" i="2"/>
  <c r="BI37" i="2"/>
  <c r="BH37" i="2"/>
  <c r="BG37" i="2"/>
  <c r="BF37" i="2"/>
  <c r="BE37" i="2"/>
  <c r="BD37" i="2"/>
  <c r="BC37" i="2"/>
  <c r="BB37" i="2"/>
  <c r="BA37" i="2"/>
  <c r="AZ37" i="2"/>
  <c r="CQ36" i="2"/>
  <c r="CP36" i="2"/>
  <c r="CO36" i="2"/>
  <c r="CN36" i="2"/>
  <c r="CM36" i="2"/>
  <c r="CL36" i="2"/>
  <c r="CK36" i="2"/>
  <c r="CJ36" i="2"/>
  <c r="CI36" i="2"/>
  <c r="CH36" i="2"/>
  <c r="CG36" i="2"/>
  <c r="CF36" i="2"/>
  <c r="CE36" i="2"/>
  <c r="CD36" i="2"/>
  <c r="CC36" i="2"/>
  <c r="CB36" i="2"/>
  <c r="CA36" i="2"/>
  <c r="BZ36" i="2"/>
  <c r="BY36" i="2"/>
  <c r="BX36" i="2"/>
  <c r="BW36" i="2"/>
  <c r="BV36" i="2"/>
  <c r="BU36" i="2"/>
  <c r="BT36" i="2"/>
  <c r="BS36" i="2"/>
  <c r="BR36" i="2"/>
  <c r="BQ36" i="2"/>
  <c r="BP36" i="2"/>
  <c r="BO36" i="2"/>
  <c r="BN36" i="2"/>
  <c r="BM36" i="2"/>
  <c r="BL36" i="2"/>
  <c r="BK36" i="2"/>
  <c r="BJ36" i="2"/>
  <c r="BI36" i="2"/>
  <c r="BH36" i="2"/>
  <c r="BG36" i="2"/>
  <c r="BF36" i="2"/>
  <c r="BE36" i="2"/>
  <c r="BD36" i="2"/>
  <c r="BC36" i="2"/>
  <c r="BB36" i="2"/>
  <c r="BA36" i="2"/>
  <c r="AZ36" i="2"/>
  <c r="CQ35" i="2"/>
  <c r="CP35" i="2"/>
  <c r="CO35" i="2"/>
  <c r="CN35" i="2"/>
  <c r="CM35" i="2"/>
  <c r="CL35" i="2"/>
  <c r="CK35" i="2"/>
  <c r="CJ35" i="2"/>
  <c r="CI35" i="2"/>
  <c r="CH35" i="2"/>
  <c r="CG35" i="2"/>
  <c r="CF35" i="2"/>
  <c r="CE35" i="2"/>
  <c r="CD35" i="2"/>
  <c r="CC35" i="2"/>
  <c r="CB35" i="2"/>
  <c r="CA35" i="2"/>
  <c r="BZ35" i="2"/>
  <c r="BY35" i="2"/>
  <c r="BX35" i="2"/>
  <c r="BW35" i="2"/>
  <c r="BV35" i="2"/>
  <c r="BU35" i="2"/>
  <c r="BT35" i="2"/>
  <c r="BS35" i="2"/>
  <c r="BR35" i="2"/>
  <c r="BQ35" i="2"/>
  <c r="BP35" i="2"/>
  <c r="BO35" i="2"/>
  <c r="BN35" i="2"/>
  <c r="BM35" i="2"/>
  <c r="BL35" i="2"/>
  <c r="BK35" i="2"/>
  <c r="BJ35" i="2"/>
  <c r="BI35" i="2"/>
  <c r="BH35" i="2"/>
  <c r="BG35" i="2"/>
  <c r="BF35" i="2"/>
  <c r="BE35" i="2"/>
  <c r="BD35" i="2"/>
  <c r="BC35" i="2"/>
  <c r="BB35" i="2"/>
  <c r="BA35" i="2"/>
  <c r="AZ35" i="2"/>
  <c r="CQ34" i="2"/>
  <c r="CP34" i="2"/>
  <c r="CO34" i="2"/>
  <c r="CN34" i="2"/>
  <c r="CM34" i="2"/>
  <c r="CL34" i="2"/>
  <c r="CK34" i="2"/>
  <c r="CJ34" i="2"/>
  <c r="CI34" i="2"/>
  <c r="CH34" i="2"/>
  <c r="CG34" i="2"/>
  <c r="CF34" i="2"/>
  <c r="CE34" i="2"/>
  <c r="CD34" i="2"/>
  <c r="CC34" i="2"/>
  <c r="CB34" i="2"/>
  <c r="CA34" i="2"/>
  <c r="BZ34" i="2"/>
  <c r="BY34" i="2"/>
  <c r="BX34" i="2"/>
  <c r="BW34" i="2"/>
  <c r="BV34" i="2"/>
  <c r="BU34" i="2"/>
  <c r="BT34" i="2"/>
  <c r="BS34" i="2"/>
  <c r="BR34" i="2"/>
  <c r="BQ34" i="2"/>
  <c r="BP34" i="2"/>
  <c r="BO34" i="2"/>
  <c r="BN34" i="2"/>
  <c r="BM34" i="2"/>
  <c r="BL34" i="2"/>
  <c r="BK34" i="2"/>
  <c r="BJ34" i="2"/>
  <c r="BI34" i="2"/>
  <c r="BH34" i="2"/>
  <c r="BG34" i="2"/>
  <c r="BF34" i="2"/>
  <c r="BE34" i="2"/>
  <c r="BD34" i="2"/>
  <c r="BC34" i="2"/>
  <c r="BB34" i="2"/>
  <c r="BA34" i="2"/>
  <c r="AZ34" i="2"/>
  <c r="CQ33" i="2"/>
  <c r="CP33" i="2"/>
  <c r="CO33" i="2"/>
  <c r="CN33" i="2"/>
  <c r="CM33" i="2"/>
  <c r="CL33" i="2"/>
  <c r="CK33" i="2"/>
  <c r="CJ33" i="2"/>
  <c r="CI33" i="2"/>
  <c r="CH33" i="2"/>
  <c r="CG33" i="2"/>
  <c r="CF33" i="2"/>
  <c r="CE33" i="2"/>
  <c r="CD33" i="2"/>
  <c r="CC33" i="2"/>
  <c r="CB33" i="2"/>
  <c r="CA33" i="2"/>
  <c r="BZ33" i="2"/>
  <c r="BY33" i="2"/>
  <c r="BX33" i="2"/>
  <c r="BW33" i="2"/>
  <c r="BV33" i="2"/>
  <c r="BU33" i="2"/>
  <c r="BT33" i="2"/>
  <c r="BS33" i="2"/>
  <c r="BR33" i="2"/>
  <c r="BQ33" i="2"/>
  <c r="BP33" i="2"/>
  <c r="BO33" i="2"/>
  <c r="BN33" i="2"/>
  <c r="BM33" i="2"/>
  <c r="BL33" i="2"/>
  <c r="BK33" i="2"/>
  <c r="BJ33" i="2"/>
  <c r="BI33" i="2"/>
  <c r="BH33" i="2"/>
  <c r="BG33" i="2"/>
  <c r="BF33" i="2"/>
  <c r="BE33" i="2"/>
  <c r="BD33" i="2"/>
  <c r="BC33" i="2"/>
  <c r="BB33" i="2"/>
  <c r="BA33" i="2"/>
  <c r="AZ33" i="2"/>
  <c r="CQ32" i="2"/>
  <c r="CP32" i="2"/>
  <c r="CO32" i="2"/>
  <c r="CN32" i="2"/>
  <c r="CM32" i="2"/>
  <c r="CL32" i="2"/>
  <c r="CK32" i="2"/>
  <c r="CJ32" i="2"/>
  <c r="CI32" i="2"/>
  <c r="CH32" i="2"/>
  <c r="CG32" i="2"/>
  <c r="CF32" i="2"/>
  <c r="CE32" i="2"/>
  <c r="CD32" i="2"/>
  <c r="CC32" i="2"/>
  <c r="CB32" i="2"/>
  <c r="CA32" i="2"/>
  <c r="BZ32" i="2"/>
  <c r="BY32" i="2"/>
  <c r="BX32" i="2"/>
  <c r="BW32" i="2"/>
  <c r="BV32" i="2"/>
  <c r="BU32" i="2"/>
  <c r="BT32" i="2"/>
  <c r="BS32" i="2"/>
  <c r="BR32" i="2"/>
  <c r="BQ32" i="2"/>
  <c r="BP32" i="2"/>
  <c r="BO32" i="2"/>
  <c r="BN32" i="2"/>
  <c r="BM32" i="2"/>
  <c r="BL32" i="2"/>
  <c r="BK32" i="2"/>
  <c r="BJ32" i="2"/>
  <c r="BI32" i="2"/>
  <c r="BH32" i="2"/>
  <c r="BG32" i="2"/>
  <c r="BF32" i="2"/>
  <c r="BE32" i="2"/>
  <c r="BD32" i="2"/>
  <c r="BC32" i="2"/>
  <c r="BB32" i="2"/>
  <c r="BA32" i="2"/>
  <c r="AZ32" i="2"/>
  <c r="D30" i="8"/>
  <c r="D28" i="8"/>
  <c r="D27" i="8"/>
  <c r="D26" i="8"/>
  <c r="D25" i="8"/>
  <c r="D24" i="8"/>
  <c r="D23" i="8"/>
  <c r="D22" i="8"/>
  <c r="D21" i="8"/>
  <c r="D20" i="8"/>
  <c r="D19" i="8"/>
  <c r="D18" i="8"/>
  <c r="D17" i="8"/>
  <c r="D15" i="8"/>
  <c r="D14" i="8"/>
  <c r="D13" i="8"/>
  <c r="D12" i="8"/>
  <c r="D11" i="8"/>
  <c r="D10" i="8"/>
  <c r="D9" i="8"/>
  <c r="D8" i="8"/>
  <c r="D7" i="8"/>
  <c r="C30" i="8"/>
  <c r="C28" i="8"/>
  <c r="C27" i="8"/>
  <c r="C26" i="8"/>
  <c r="C25" i="8"/>
  <c r="C24" i="8"/>
  <c r="C23" i="8"/>
  <c r="C22" i="8"/>
  <c r="C21" i="8"/>
  <c r="C20" i="8"/>
  <c r="C19" i="8"/>
  <c r="C18" i="8"/>
  <c r="C17" i="8"/>
  <c r="C15" i="8"/>
  <c r="C14" i="8"/>
  <c r="C13" i="8"/>
  <c r="C12" i="8"/>
  <c r="C11" i="8"/>
  <c r="C10" i="8"/>
  <c r="C9" i="8"/>
  <c r="C8" i="8"/>
  <c r="C7" i="8"/>
  <c r="D30" i="7"/>
  <c r="D28" i="7"/>
  <c r="D27" i="7"/>
  <c r="D26" i="7"/>
  <c r="D25" i="7"/>
  <c r="D24" i="7"/>
  <c r="D23" i="7"/>
  <c r="D22" i="7"/>
  <c r="D21" i="7"/>
  <c r="D20" i="7"/>
  <c r="D19" i="7"/>
  <c r="D18" i="7"/>
  <c r="D17" i="7"/>
  <c r="D15" i="7"/>
  <c r="D14" i="7"/>
  <c r="D13" i="7"/>
  <c r="D12" i="7"/>
  <c r="D11" i="7"/>
  <c r="D10" i="7"/>
  <c r="D9" i="7"/>
  <c r="D8" i="7"/>
  <c r="D7" i="7"/>
  <c r="C30" i="7"/>
  <c r="C28" i="7"/>
  <c r="C27" i="7"/>
  <c r="C26" i="7"/>
  <c r="C25" i="7"/>
  <c r="C24" i="7"/>
  <c r="C23" i="7"/>
  <c r="C22" i="7"/>
  <c r="C21" i="7"/>
  <c r="C20" i="7"/>
  <c r="C19" i="7"/>
  <c r="C18" i="7"/>
  <c r="C17" i="7"/>
  <c r="C15" i="7"/>
  <c r="C14" i="7"/>
  <c r="C13" i="7"/>
  <c r="C12" i="7"/>
  <c r="C11" i="7"/>
  <c r="C10" i="7"/>
  <c r="C9" i="7"/>
  <c r="C8" i="7"/>
  <c r="C7" i="7"/>
  <c r="D30" i="6"/>
  <c r="D28" i="6"/>
  <c r="D27" i="6"/>
  <c r="D26" i="6"/>
  <c r="D25" i="6"/>
  <c r="D24" i="6"/>
  <c r="D23" i="6"/>
  <c r="D22" i="6"/>
  <c r="D21" i="6"/>
  <c r="D20" i="6"/>
  <c r="D19" i="6"/>
  <c r="D18" i="6"/>
  <c r="D17" i="6"/>
  <c r="D15" i="6"/>
  <c r="D14" i="6"/>
  <c r="D13" i="6"/>
  <c r="D12" i="6"/>
  <c r="D11" i="6"/>
  <c r="D10" i="6"/>
  <c r="D9" i="6"/>
  <c r="D8" i="6"/>
  <c r="D7" i="6"/>
  <c r="C30" i="6"/>
  <c r="C28" i="6"/>
  <c r="C27" i="6"/>
  <c r="C26" i="6"/>
  <c r="C25" i="6"/>
  <c r="C24" i="6"/>
  <c r="C23" i="6"/>
  <c r="C22" i="6"/>
  <c r="C21" i="6"/>
  <c r="C20" i="6"/>
  <c r="C19" i="6"/>
  <c r="C18" i="6"/>
  <c r="C17" i="6"/>
  <c r="C15" i="6"/>
  <c r="C14" i="6"/>
  <c r="C13" i="6"/>
  <c r="C12" i="6"/>
  <c r="C11" i="6"/>
  <c r="C10" i="6"/>
  <c r="C9" i="6"/>
  <c r="C8" i="6"/>
  <c r="C7" i="6"/>
  <c r="D30" i="5" l="1"/>
  <c r="D28" i="5"/>
  <c r="D27" i="5"/>
  <c r="D26" i="5"/>
  <c r="D25" i="5"/>
  <c r="D24" i="5"/>
  <c r="D23" i="5"/>
  <c r="D22" i="5"/>
  <c r="D21" i="5"/>
  <c r="D20" i="5"/>
  <c r="D19" i="5"/>
  <c r="D18" i="5"/>
  <c r="D17" i="5"/>
  <c r="D15" i="5"/>
  <c r="D14" i="5"/>
  <c r="D13" i="5"/>
  <c r="D12" i="5"/>
  <c r="D11" i="5"/>
  <c r="D10" i="5"/>
  <c r="D9" i="5"/>
  <c r="D8" i="5"/>
  <c r="D7" i="5"/>
  <c r="C30" i="5"/>
  <c r="C28" i="5"/>
  <c r="C27" i="5"/>
  <c r="C26" i="5"/>
  <c r="C25" i="5"/>
  <c r="C24" i="5"/>
  <c r="C23" i="5"/>
  <c r="C22" i="5"/>
  <c r="C21" i="5"/>
  <c r="C20" i="5"/>
  <c r="C19" i="5"/>
  <c r="C18" i="5"/>
  <c r="C17" i="5"/>
  <c r="C15" i="5"/>
  <c r="C14" i="5"/>
  <c r="C13" i="5"/>
  <c r="C12" i="5"/>
  <c r="C11" i="5"/>
  <c r="C10" i="5"/>
  <c r="C9" i="5"/>
  <c r="C8" i="5"/>
  <c r="C7" i="5"/>
  <c r="D30" i="3" l="1"/>
  <c r="C30" i="3"/>
  <c r="D28" i="3"/>
  <c r="C28" i="3"/>
  <c r="D27" i="3"/>
  <c r="C27" i="3"/>
  <c r="D26" i="3"/>
  <c r="C26" i="3"/>
  <c r="D25" i="3"/>
  <c r="C25" i="3"/>
  <c r="D24" i="3"/>
  <c r="C24" i="3"/>
  <c r="D23" i="3"/>
  <c r="C23" i="3"/>
  <c r="D22" i="3"/>
  <c r="C22" i="3"/>
  <c r="D21" i="3"/>
  <c r="C21" i="3"/>
  <c r="D20" i="3"/>
  <c r="C20" i="3"/>
  <c r="D19" i="3"/>
  <c r="C19" i="3"/>
  <c r="D18" i="3"/>
  <c r="C18" i="3"/>
  <c r="D17" i="3"/>
  <c r="C17" i="3"/>
  <c r="D15" i="3"/>
  <c r="C15" i="3"/>
  <c r="D14" i="3"/>
  <c r="C14" i="3"/>
  <c r="D13" i="3"/>
  <c r="C13" i="3"/>
  <c r="D12" i="3"/>
  <c r="C12" i="3"/>
  <c r="D11" i="3"/>
  <c r="C11" i="3"/>
  <c r="D10" i="3"/>
  <c r="C10" i="3"/>
  <c r="D9" i="3"/>
  <c r="C9" i="3"/>
  <c r="D8" i="3"/>
  <c r="C8" i="3"/>
  <c r="D7" i="3"/>
  <c r="C7" i="3"/>
  <c r="CQ26" i="2" l="1"/>
  <c r="CP26" i="2"/>
  <c r="CO26" i="2"/>
  <c r="CN26" i="2"/>
  <c r="CM26" i="2"/>
  <c r="CL26" i="2"/>
  <c r="CK26" i="2"/>
  <c r="CJ26" i="2"/>
  <c r="CI26" i="2"/>
  <c r="CH26" i="2"/>
  <c r="CG26" i="2"/>
  <c r="CF26" i="2"/>
  <c r="CE26" i="2"/>
  <c r="CD26" i="2"/>
  <c r="CC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CQ23" i="2"/>
  <c r="CP23" i="2"/>
  <c r="CO23" i="2"/>
  <c r="CN23" i="2"/>
  <c r="CM23" i="2"/>
  <c r="CL23" i="2"/>
  <c r="CK23" i="2"/>
  <c r="CJ23" i="2"/>
  <c r="CI23" i="2"/>
  <c r="CH23" i="2"/>
  <c r="CG23" i="2"/>
  <c r="CF23" i="2"/>
  <c r="CE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CQ20" i="2"/>
  <c r="CP20" i="2"/>
  <c r="CO20" i="2"/>
  <c r="CN20" i="2"/>
  <c r="CM20" i="2"/>
  <c r="CL20" i="2"/>
  <c r="CK20" i="2"/>
  <c r="CJ20" i="2"/>
  <c r="CI20" i="2"/>
  <c r="CH20" i="2"/>
  <c r="CG20"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CQ19" i="2"/>
  <c r="CP19" i="2"/>
  <c r="CO19" i="2"/>
  <c r="CN19" i="2"/>
  <c r="CM19" i="2"/>
  <c r="CL19" i="2"/>
  <c r="CK19" i="2"/>
  <c r="CJ19" i="2"/>
  <c r="CI19"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CQ18" i="2"/>
  <c r="CP18" i="2"/>
  <c r="CO18" i="2"/>
  <c r="CN18" i="2"/>
  <c r="CM18" i="2"/>
  <c r="CL18" i="2"/>
  <c r="CK18" i="2"/>
  <c r="CJ18" i="2"/>
  <c r="CI18" i="2"/>
  <c r="CH18" i="2"/>
  <c r="CG18" i="2"/>
  <c r="CF18" i="2"/>
  <c r="CE18" i="2"/>
  <c r="CD18" i="2"/>
  <c r="CC18" i="2"/>
  <c r="CB18" i="2"/>
  <c r="CA18" i="2"/>
  <c r="BZ18" i="2"/>
  <c r="BY18" i="2"/>
  <c r="BX18" i="2"/>
  <c r="BW18" i="2"/>
  <c r="BV18" i="2"/>
  <c r="BU18" i="2"/>
  <c r="BT18" i="2"/>
  <c r="BS18" i="2"/>
  <c r="BR18" i="2"/>
  <c r="BQ18" i="2"/>
  <c r="BP18" i="2"/>
  <c r="BO18" i="2"/>
  <c r="BN18" i="2"/>
  <c r="BM18" i="2"/>
  <c r="BL18" i="2"/>
  <c r="BK18" i="2"/>
  <c r="BJ18" i="2"/>
  <c r="BI18" i="2"/>
  <c r="BH18" i="2"/>
  <c r="BG18" i="2"/>
  <c r="BF18" i="2"/>
  <c r="BE18" i="2"/>
  <c r="BD18" i="2"/>
  <c r="BC18" i="2"/>
  <c r="BB18" i="2"/>
  <c r="BA18" i="2"/>
  <c r="AZ18" i="2"/>
  <c r="CQ17" i="2"/>
  <c r="CP17" i="2"/>
  <c r="CO17" i="2"/>
  <c r="CN17" i="2"/>
  <c r="CM17" i="2"/>
  <c r="CL17" i="2"/>
  <c r="CK17" i="2"/>
  <c r="CJ17" i="2"/>
  <c r="CI17" i="2"/>
  <c r="CH17" i="2"/>
  <c r="CG17" i="2"/>
  <c r="CF17" i="2"/>
  <c r="CE17" i="2"/>
  <c r="CD17" i="2"/>
  <c r="CC17" i="2"/>
  <c r="CB17" i="2"/>
  <c r="CA17" i="2"/>
  <c r="BZ17" i="2"/>
  <c r="BY17" i="2"/>
  <c r="BX17" i="2"/>
  <c r="BW17" i="2"/>
  <c r="BV17" i="2"/>
  <c r="BU17" i="2"/>
  <c r="BT17" i="2"/>
  <c r="BS17" i="2"/>
  <c r="BR17" i="2"/>
  <c r="BQ17" i="2"/>
  <c r="BP17" i="2"/>
  <c r="BO17" i="2"/>
  <c r="BN17" i="2"/>
  <c r="BM17" i="2"/>
  <c r="BL17" i="2"/>
  <c r="BK17" i="2"/>
  <c r="BJ17" i="2"/>
  <c r="BI17" i="2"/>
  <c r="BH17" i="2"/>
  <c r="BG17" i="2"/>
  <c r="BF17" i="2"/>
  <c r="BE17" i="2"/>
  <c r="BD17" i="2"/>
  <c r="BC17" i="2"/>
  <c r="BB17" i="2"/>
  <c r="BA17" i="2"/>
  <c r="AZ17" i="2"/>
  <c r="CQ16" i="2"/>
  <c r="CP16" i="2"/>
  <c r="CO16" i="2"/>
  <c r="CN16" i="2"/>
  <c r="CM16" i="2"/>
  <c r="CL16" i="2"/>
  <c r="CK16" i="2"/>
  <c r="CJ16" i="2"/>
  <c r="CI16" i="2"/>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CQ15" i="2"/>
  <c r="CP15" i="2"/>
  <c r="CO15" i="2"/>
  <c r="CN15" i="2"/>
  <c r="CM15" i="2"/>
  <c r="CL15" i="2"/>
  <c r="CK15" i="2"/>
  <c r="CJ15" i="2"/>
  <c r="CI15" i="2"/>
  <c r="CH15" i="2"/>
  <c r="CG15" i="2"/>
  <c r="CF15" i="2"/>
  <c r="CE15" i="2"/>
  <c r="CD15" i="2"/>
  <c r="CC15" i="2"/>
  <c r="CB15" i="2"/>
  <c r="CA15" i="2"/>
  <c r="BZ15" i="2"/>
  <c r="BY15" i="2"/>
  <c r="BX15" i="2"/>
  <c r="BW15" i="2"/>
  <c r="BV15" i="2"/>
  <c r="BU15" i="2"/>
  <c r="BT15" i="2"/>
  <c r="BS15" i="2"/>
  <c r="BR15" i="2"/>
  <c r="BQ15" i="2"/>
  <c r="BP15" i="2"/>
  <c r="BO15" i="2"/>
  <c r="BN15" i="2"/>
  <c r="BM15" i="2"/>
  <c r="BL15" i="2"/>
  <c r="BK15" i="2"/>
  <c r="BJ15" i="2"/>
  <c r="BI15" i="2"/>
  <c r="BH15" i="2"/>
  <c r="BG15" i="2"/>
  <c r="BF15" i="2"/>
  <c r="BE15" i="2"/>
  <c r="BD15" i="2"/>
  <c r="BC15" i="2"/>
  <c r="BB15" i="2"/>
  <c r="BA15" i="2"/>
  <c r="AZ15" i="2"/>
  <c r="CQ14" i="2"/>
  <c r="CP14" i="2"/>
  <c r="CO14" i="2"/>
  <c r="CN14" i="2"/>
  <c r="CM14" i="2"/>
  <c r="CL14" i="2"/>
  <c r="CK14" i="2"/>
  <c r="CJ14" i="2"/>
  <c r="CI14" i="2"/>
  <c r="CH14" i="2"/>
  <c r="CG14" i="2"/>
  <c r="CF14" i="2"/>
  <c r="CE14" i="2"/>
  <c r="CD14" i="2"/>
  <c r="CC14" i="2"/>
  <c r="CB14" i="2"/>
  <c r="CA14" i="2"/>
  <c r="BZ14" i="2"/>
  <c r="BY14" i="2"/>
  <c r="BX14" i="2"/>
  <c r="BW14" i="2"/>
  <c r="BV14" i="2"/>
  <c r="BU14" i="2"/>
  <c r="BT14" i="2"/>
  <c r="BS14" i="2"/>
  <c r="BR14" i="2"/>
  <c r="BQ14" i="2"/>
  <c r="BP14" i="2"/>
  <c r="BO14" i="2"/>
  <c r="BN14" i="2"/>
  <c r="BM14" i="2"/>
  <c r="BL14" i="2"/>
  <c r="BK14" i="2"/>
  <c r="BJ14" i="2"/>
  <c r="BI14" i="2"/>
  <c r="BH14" i="2"/>
  <c r="BG14" i="2"/>
  <c r="BF14" i="2"/>
  <c r="BE14" i="2"/>
  <c r="BD14" i="2"/>
  <c r="BC14" i="2"/>
  <c r="BB14" i="2"/>
  <c r="BA14" i="2"/>
  <c r="AZ14" i="2"/>
  <c r="CQ13" i="2"/>
  <c r="CP13" i="2"/>
  <c r="CO13" i="2"/>
  <c r="CN13" i="2"/>
  <c r="CM13" i="2"/>
  <c r="CL13" i="2"/>
  <c r="CK13" i="2"/>
  <c r="CJ13" i="2"/>
  <c r="CI13" i="2"/>
  <c r="CH13" i="2"/>
  <c r="CG13" i="2"/>
  <c r="CF13" i="2"/>
  <c r="CE13" i="2"/>
  <c r="CD13" i="2"/>
  <c r="CC13" i="2"/>
  <c r="CB13" i="2"/>
  <c r="CA13" i="2"/>
  <c r="BZ13" i="2"/>
  <c r="BY13" i="2"/>
  <c r="BX13" i="2"/>
  <c r="BW13" i="2"/>
  <c r="BV13" i="2"/>
  <c r="BU13" i="2"/>
  <c r="BT13" i="2"/>
  <c r="BS13" i="2"/>
  <c r="BR13" i="2"/>
  <c r="BQ13" i="2"/>
  <c r="BP13" i="2"/>
  <c r="BO13" i="2"/>
  <c r="BN13" i="2"/>
  <c r="BM13" i="2"/>
  <c r="BL13" i="2"/>
  <c r="BK13" i="2"/>
  <c r="BJ13" i="2"/>
  <c r="BI13" i="2"/>
  <c r="BH13" i="2"/>
  <c r="BG13" i="2"/>
  <c r="BF13" i="2"/>
  <c r="BE13" i="2"/>
  <c r="BD13" i="2"/>
  <c r="BC13" i="2"/>
  <c r="BB13" i="2"/>
  <c r="BA13" i="2"/>
  <c r="AZ13" i="2"/>
  <c r="CQ12" i="2"/>
  <c r="CP12" i="2"/>
  <c r="CO12" i="2"/>
  <c r="CN12" i="2"/>
  <c r="CM12" i="2"/>
  <c r="CL12" i="2"/>
  <c r="CK12" i="2"/>
  <c r="CJ12" i="2"/>
  <c r="CI12" i="2"/>
  <c r="CH12" i="2"/>
  <c r="CG12" i="2"/>
  <c r="CF12" i="2"/>
  <c r="CE12" i="2"/>
  <c r="CD12" i="2"/>
  <c r="CC12" i="2"/>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CQ11" i="2"/>
  <c r="CP11" i="2"/>
  <c r="CO11" i="2"/>
  <c r="CN11" i="2"/>
  <c r="CM11" i="2"/>
  <c r="CL11" i="2"/>
  <c r="CK11" i="2"/>
  <c r="CJ11" i="2"/>
  <c r="CI11" i="2"/>
  <c r="CH11" i="2"/>
  <c r="CG11" i="2"/>
  <c r="CF11" i="2"/>
  <c r="CE11" i="2"/>
  <c r="CD11" i="2"/>
  <c r="CC11" i="2"/>
  <c r="CB11" i="2"/>
  <c r="CA11" i="2"/>
  <c r="BZ11" i="2"/>
  <c r="BY11" i="2"/>
  <c r="BX11" i="2"/>
  <c r="BW11" i="2"/>
  <c r="BV11" i="2"/>
  <c r="BU11" i="2"/>
  <c r="BT11" i="2"/>
  <c r="BS11" i="2"/>
  <c r="BR11" i="2"/>
  <c r="BQ11" i="2"/>
  <c r="BP11" i="2"/>
  <c r="BO11" i="2"/>
  <c r="BN11" i="2"/>
  <c r="BM11" i="2"/>
  <c r="BL11" i="2"/>
  <c r="BK11" i="2"/>
  <c r="BJ11" i="2"/>
  <c r="BI11" i="2"/>
  <c r="BH11" i="2"/>
  <c r="BG11" i="2"/>
  <c r="BF11" i="2"/>
  <c r="BE11" i="2"/>
  <c r="BD11" i="2"/>
  <c r="BC11" i="2"/>
  <c r="BB11" i="2"/>
  <c r="BA11" i="2"/>
  <c r="AZ11" i="2"/>
  <c r="CQ10" i="2"/>
  <c r="CP10" i="2"/>
  <c r="CO10" i="2"/>
  <c r="CN10" i="2"/>
  <c r="CM10" i="2"/>
  <c r="CL10" i="2"/>
  <c r="CK10" i="2"/>
  <c r="CJ10" i="2"/>
  <c r="CI10" i="2"/>
  <c r="CH10" i="2"/>
  <c r="CG10" i="2"/>
  <c r="CF10" i="2"/>
  <c r="CE10" i="2"/>
  <c r="CD10" i="2"/>
  <c r="CC10" i="2"/>
  <c r="CB10" i="2"/>
  <c r="CA10" i="2"/>
  <c r="BZ10" i="2"/>
  <c r="BY10" i="2"/>
  <c r="BX10" i="2"/>
  <c r="BW10" i="2"/>
  <c r="BV10" i="2"/>
  <c r="BU10" i="2"/>
  <c r="BT10" i="2"/>
  <c r="BS10" i="2"/>
  <c r="BR10" i="2"/>
  <c r="BQ10" i="2"/>
  <c r="BP10" i="2"/>
  <c r="BO10" i="2"/>
  <c r="BN10" i="2"/>
  <c r="BM10" i="2"/>
  <c r="BL10" i="2"/>
  <c r="BK10" i="2"/>
  <c r="BJ10" i="2"/>
  <c r="BI10" i="2"/>
  <c r="BH10" i="2"/>
  <c r="BG10" i="2"/>
  <c r="BF10" i="2"/>
  <c r="BE10" i="2"/>
  <c r="BD10" i="2"/>
  <c r="BC10" i="2"/>
  <c r="BB10" i="2"/>
  <c r="BA10" i="2"/>
  <c r="AZ10" i="2"/>
  <c r="CQ9" i="2"/>
  <c r="CP9" i="2"/>
  <c r="CO9" i="2"/>
  <c r="CN9" i="2"/>
  <c r="CM9" i="2"/>
  <c r="CL9" i="2"/>
  <c r="CK9" i="2"/>
  <c r="CJ9" i="2"/>
  <c r="CI9" i="2"/>
  <c r="CH9" i="2"/>
  <c r="CG9" i="2"/>
  <c r="CF9" i="2"/>
  <c r="CE9" i="2"/>
  <c r="CD9" i="2"/>
  <c r="CC9" i="2"/>
  <c r="CB9" i="2"/>
  <c r="CA9" i="2"/>
  <c r="BZ9" i="2"/>
  <c r="BY9" i="2"/>
  <c r="BX9" i="2"/>
  <c r="BW9" i="2"/>
  <c r="BV9" i="2"/>
  <c r="BU9" i="2"/>
  <c r="BT9" i="2"/>
  <c r="BS9" i="2"/>
  <c r="BR9" i="2"/>
  <c r="BQ9" i="2"/>
  <c r="BP9" i="2"/>
  <c r="BO9" i="2"/>
  <c r="BN9" i="2"/>
  <c r="BM9" i="2"/>
  <c r="BL9" i="2"/>
  <c r="BK9" i="2"/>
  <c r="BJ9" i="2"/>
  <c r="BI9" i="2"/>
  <c r="BH9" i="2"/>
  <c r="BG9" i="2"/>
  <c r="BF9" i="2"/>
  <c r="BE9" i="2"/>
  <c r="BD9" i="2"/>
  <c r="BC9" i="2"/>
  <c r="BB9" i="2"/>
  <c r="BA9" i="2"/>
  <c r="AZ9" i="2"/>
  <c r="CQ8" i="2"/>
  <c r="CP8" i="2"/>
  <c r="CO8" i="2"/>
  <c r="CN8" i="2"/>
  <c r="CM8" i="2"/>
  <c r="CL8" i="2"/>
  <c r="CK8" i="2"/>
  <c r="CJ8" i="2"/>
  <c r="CI8" i="2"/>
  <c r="CH8" i="2"/>
  <c r="CG8" i="2"/>
  <c r="CF8" i="2"/>
  <c r="CE8" i="2"/>
  <c r="CD8" i="2"/>
  <c r="CC8" i="2"/>
  <c r="CB8" i="2"/>
  <c r="CA8" i="2"/>
  <c r="BZ8" i="2"/>
  <c r="BY8" i="2"/>
  <c r="BX8" i="2"/>
  <c r="BW8" i="2"/>
  <c r="BV8" i="2"/>
  <c r="BU8" i="2"/>
  <c r="BT8" i="2"/>
  <c r="BS8" i="2"/>
  <c r="BR8" i="2"/>
  <c r="BQ8" i="2"/>
  <c r="BP8" i="2"/>
  <c r="BO8" i="2"/>
  <c r="BN8" i="2"/>
  <c r="BM8" i="2"/>
  <c r="BL8" i="2"/>
  <c r="BK8" i="2"/>
  <c r="BJ8" i="2"/>
  <c r="BI8" i="2"/>
  <c r="BH8" i="2"/>
  <c r="BG8" i="2"/>
  <c r="BF8" i="2"/>
  <c r="BE8" i="2"/>
  <c r="BD8" i="2"/>
  <c r="BC8" i="2"/>
  <c r="BB8" i="2"/>
  <c r="BA8" i="2"/>
  <c r="AZ8"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V15" i="1" l="1"/>
  <c r="AC6" i="1"/>
  <c r="AI27" i="1"/>
  <c r="AH27" i="1"/>
  <c r="AI26" i="1"/>
  <c r="AH26" i="1"/>
  <c r="AI25" i="1"/>
  <c r="AH25" i="1"/>
  <c r="AI24" i="1"/>
  <c r="AH24" i="1"/>
  <c r="AI23" i="1"/>
  <c r="AH23" i="1"/>
  <c r="AI22" i="1"/>
  <c r="AH22" i="1"/>
  <c r="AI21" i="1"/>
  <c r="AH21" i="1"/>
  <c r="AI20" i="1"/>
  <c r="AH20" i="1"/>
  <c r="AI19" i="1"/>
  <c r="AH19" i="1"/>
  <c r="AI18" i="1"/>
  <c r="AH18" i="1"/>
  <c r="AI17" i="1"/>
  <c r="AH17" i="1"/>
  <c r="AI16" i="1"/>
  <c r="AH16" i="1"/>
  <c r="AI15" i="1"/>
  <c r="AH15" i="1"/>
  <c r="AI14" i="1"/>
  <c r="AH14" i="1"/>
  <c r="AI13" i="1"/>
  <c r="AH13" i="1"/>
  <c r="AI12" i="1"/>
  <c r="AH12" i="1"/>
  <c r="AI11" i="1"/>
  <c r="AH11" i="1"/>
  <c r="AI10" i="1"/>
  <c r="AH10" i="1"/>
  <c r="AI9" i="1"/>
  <c r="AH9" i="1"/>
  <c r="AI8" i="1"/>
  <c r="AH8" i="1"/>
  <c r="AI7" i="1"/>
  <c r="AH7" i="1"/>
  <c r="AI6" i="1"/>
  <c r="AH6" i="1"/>
  <c r="AF27" i="1"/>
  <c r="AE27" i="1"/>
  <c r="AF26" i="1"/>
  <c r="AE26" i="1"/>
  <c r="AF25" i="1"/>
  <c r="AE25" i="1"/>
  <c r="AF24" i="1"/>
  <c r="AE24" i="1"/>
  <c r="AF23" i="1"/>
  <c r="AE23" i="1"/>
  <c r="AF22" i="1"/>
  <c r="AE22" i="1"/>
  <c r="AF21" i="1"/>
  <c r="AE21" i="1"/>
  <c r="AF20" i="1"/>
  <c r="AE20" i="1"/>
  <c r="AF19" i="1"/>
  <c r="AE19" i="1"/>
  <c r="AF18" i="1"/>
  <c r="AE18" i="1"/>
  <c r="AF17" i="1"/>
  <c r="AE17" i="1"/>
  <c r="AF16" i="1"/>
  <c r="AE16" i="1"/>
  <c r="AF15" i="1"/>
  <c r="AE15" i="1"/>
  <c r="AF14" i="1"/>
  <c r="AE14" i="1"/>
  <c r="AF13" i="1"/>
  <c r="AE13" i="1"/>
  <c r="AF12" i="1"/>
  <c r="AE12" i="1"/>
  <c r="AF11" i="1"/>
  <c r="AE11" i="1"/>
  <c r="AF10" i="1"/>
  <c r="AE10" i="1"/>
  <c r="AF9" i="1"/>
  <c r="AE9" i="1"/>
  <c r="AF8" i="1"/>
  <c r="AE8" i="1"/>
  <c r="AF7" i="1"/>
  <c r="AE7" i="1"/>
  <c r="AF6" i="1"/>
  <c r="AE6" i="1"/>
  <c r="AC27" i="1"/>
  <c r="AB27" i="1"/>
  <c r="AC26" i="1"/>
  <c r="AB26" i="1"/>
  <c r="AC25" i="1"/>
  <c r="AB25" i="1"/>
  <c r="AC24" i="1"/>
  <c r="AB24" i="1"/>
  <c r="AC23" i="1"/>
  <c r="AB23" i="1"/>
  <c r="AC22" i="1"/>
  <c r="AB22" i="1"/>
  <c r="AC21" i="1"/>
  <c r="AB21" i="1"/>
  <c r="AC20" i="1"/>
  <c r="AB20" i="1"/>
  <c r="AC19" i="1"/>
  <c r="AB19" i="1"/>
  <c r="AC18" i="1"/>
  <c r="AB18" i="1"/>
  <c r="AC17" i="1"/>
  <c r="AB17" i="1"/>
  <c r="AC16" i="1"/>
  <c r="AB16" i="1"/>
  <c r="AC15" i="1"/>
  <c r="AB15" i="1"/>
  <c r="AC14" i="1"/>
  <c r="AB14" i="1"/>
  <c r="AC13" i="1"/>
  <c r="AB13" i="1"/>
  <c r="AC12" i="1"/>
  <c r="AB12" i="1"/>
  <c r="AC11" i="1"/>
  <c r="AB11" i="1"/>
  <c r="AC10" i="1"/>
  <c r="AB10" i="1"/>
  <c r="AC9" i="1"/>
  <c r="AB9" i="1"/>
  <c r="AC8" i="1"/>
  <c r="AB8" i="1"/>
  <c r="AC7" i="1"/>
  <c r="AB7" i="1"/>
  <c r="AB6" i="1"/>
  <c r="Z27" i="1"/>
  <c r="Y27" i="1"/>
  <c r="Z26" i="1"/>
  <c r="Y26" i="1"/>
  <c r="Z25" i="1"/>
  <c r="Y25" i="1"/>
  <c r="Z24" i="1"/>
  <c r="Y24" i="1"/>
  <c r="Z23" i="1"/>
  <c r="Y23" i="1"/>
  <c r="Z22" i="1"/>
  <c r="Y22" i="1"/>
  <c r="Z21" i="1"/>
  <c r="Y21" i="1"/>
  <c r="Z20" i="1"/>
  <c r="Y20" i="1"/>
  <c r="Z19" i="1"/>
  <c r="Y19" i="1"/>
  <c r="Z18" i="1"/>
  <c r="Y18" i="1"/>
  <c r="Z17" i="1"/>
  <c r="Y17" i="1"/>
  <c r="Z16" i="1"/>
  <c r="Y16" i="1"/>
  <c r="Z15" i="1"/>
  <c r="Y15" i="1"/>
  <c r="Z14" i="1"/>
  <c r="Y14" i="1"/>
  <c r="Z13" i="1"/>
  <c r="Y13" i="1"/>
  <c r="Z12" i="1"/>
  <c r="Y12" i="1"/>
  <c r="Z11" i="1"/>
  <c r="Y11" i="1"/>
  <c r="Z10" i="1"/>
  <c r="Y10" i="1"/>
  <c r="Z9" i="1"/>
  <c r="Y9" i="1"/>
  <c r="Z8" i="1"/>
  <c r="Y8" i="1"/>
  <c r="Z7" i="1"/>
  <c r="Y7" i="1"/>
  <c r="Z6" i="1"/>
  <c r="Y6" i="1"/>
  <c r="W31" i="1"/>
  <c r="V31" i="1"/>
  <c r="W30" i="1"/>
  <c r="V30" i="1"/>
  <c r="W29" i="1"/>
  <c r="V29" i="1"/>
  <c r="W28" i="1"/>
  <c r="V28" i="1"/>
  <c r="W27" i="1"/>
  <c r="V27" i="1"/>
  <c r="W26" i="1"/>
  <c r="V26" i="1"/>
  <c r="W25" i="1"/>
  <c r="V25" i="1"/>
  <c r="W24" i="1"/>
  <c r="V24" i="1"/>
  <c r="W23" i="1"/>
  <c r="V23" i="1"/>
  <c r="W22" i="1"/>
  <c r="V22" i="1"/>
  <c r="W21" i="1"/>
  <c r="V21" i="1"/>
  <c r="W20" i="1"/>
  <c r="V20" i="1"/>
  <c r="W19" i="1"/>
  <c r="V19" i="1"/>
  <c r="W18" i="1"/>
  <c r="V18" i="1"/>
  <c r="W17" i="1"/>
  <c r="V17" i="1"/>
  <c r="W16" i="1"/>
  <c r="V16" i="1"/>
  <c r="W15" i="1"/>
  <c r="W14" i="1"/>
  <c r="V14" i="1"/>
  <c r="W13" i="1"/>
  <c r="V13" i="1"/>
  <c r="W12" i="1"/>
  <c r="V12" i="1"/>
  <c r="W11" i="1"/>
  <c r="V11" i="1"/>
  <c r="W10" i="1"/>
  <c r="V10" i="1"/>
  <c r="W9" i="1"/>
  <c r="V9" i="1"/>
  <c r="W8" i="1"/>
  <c r="V8" i="1"/>
  <c r="W7" i="1"/>
  <c r="V7" i="1"/>
  <c r="V6" i="1"/>
  <c r="W6" i="1"/>
</calcChain>
</file>

<file path=xl/sharedStrings.xml><?xml version="1.0" encoding="utf-8"?>
<sst xmlns="http://schemas.openxmlformats.org/spreadsheetml/2006/main" count="2059" uniqueCount="210">
  <si>
    <t>\\sh-ifos\ifos-shared\SCDB_PF_Queries\2017-18 Enquiries\PF036 - Krista Patrick - Greater Manchester\ForecastRuns\2018-01-22_14.32-48_irwell_ZI_20180122_14-16-08</t>
  </si>
  <si>
    <t>All Species</t>
  </si>
  <si>
    <t>All Conifers</t>
  </si>
  <si>
    <t>All Broadleaves</t>
  </si>
  <si>
    <t>Sitka Spruce</t>
  </si>
  <si>
    <t>Scots Pine</t>
  </si>
  <si>
    <t>Corsican Pine</t>
  </si>
  <si>
    <t>Norway Spruce</t>
  </si>
  <si>
    <t>Larches</t>
  </si>
  <si>
    <t>Douglas Fir</t>
  </si>
  <si>
    <t>Lodgepole Pine</t>
  </si>
  <si>
    <t>Other Conifers</t>
  </si>
  <si>
    <t>area (ha)</t>
  </si>
  <si>
    <t>SE%</t>
  </si>
  <si>
    <t>Oak</t>
  </si>
  <si>
    <t>Beech</t>
  </si>
  <si>
    <t>Sycamore</t>
  </si>
  <si>
    <t>Ash</t>
  </si>
  <si>
    <t>Birches</t>
  </si>
  <si>
    <t>Sweet chestnut</t>
  </si>
  <si>
    <t>Hazel</t>
  </si>
  <si>
    <t>Hawthorn</t>
  </si>
  <si>
    <t>Alder</t>
  </si>
  <si>
    <t>Willow</t>
  </si>
  <si>
    <t>Other Broadleaves</t>
  </si>
  <si>
    <t>RWA</t>
  </si>
  <si>
    <t>Felled</t>
  </si>
  <si>
    <t>Open</t>
  </si>
  <si>
    <t>Unhandled Windblow</t>
  </si>
  <si>
    <t>Standing volume</t>
  </si>
  <si>
    <t>Stocked area</t>
  </si>
  <si>
    <t>vol (m3 obs)</t>
  </si>
  <si>
    <t>Number of trees</t>
  </si>
  <si>
    <t>trees</t>
  </si>
  <si>
    <t>odt</t>
  </si>
  <si>
    <t>Biomass (above+below)</t>
  </si>
  <si>
    <t>Carbon (above+below)</t>
  </si>
  <si>
    <t>t</t>
  </si>
  <si>
    <t>Source:</t>
  </si>
  <si>
    <t>+ve SE value</t>
  </si>
  <si>
    <t>-ve SE value</t>
  </si>
  <si>
    <t>Standard error values are automatically calculated</t>
  </si>
  <si>
    <t>Paste forecast outputs into columns D-Q</t>
  </si>
  <si>
    <t>\\sh-ifos\ifos-shared\SCDB_PF_Queries\2017-18 Enquiries\PF036 - Krista Patrick - Greater Manchester\ForecastRuns\2018-01-22_14.30-45_Irwell_PSFC_20180119_13-48-13</t>
  </si>
  <si>
    <t>Forecast Period</t>
  </si>
  <si>
    <t>Std Error</t>
  </si>
  <si>
    <t>2013-2016</t>
  </si>
  <si>
    <t>2017-2021</t>
  </si>
  <si>
    <t>2022-2026</t>
  </si>
  <si>
    <t>2027-2031</t>
  </si>
  <si>
    <t>2032-2036</t>
  </si>
  <si>
    <t>2037-2041</t>
  </si>
  <si>
    <t>2042-2046</t>
  </si>
  <si>
    <t>2047-2051</t>
  </si>
  <si>
    <t>Volume</t>
  </si>
  <si>
    <t>2052-2056</t>
  </si>
  <si>
    <t>to</t>
  </si>
  <si>
    <t>2057-2061</t>
  </si>
  <si>
    <t>7cm</t>
  </si>
  <si>
    <t>2062-2066</t>
  </si>
  <si>
    <t>2067-2071</t>
  </si>
  <si>
    <t>2072-2076</t>
  </si>
  <si>
    <t>2077-2081</t>
  </si>
  <si>
    <t>2082-2086</t>
  </si>
  <si>
    <t>2087-2091</t>
  </si>
  <si>
    <t>2092-2096</t>
  </si>
  <si>
    <t>2097-2101</t>
  </si>
  <si>
    <t>2102-2106</t>
  </si>
  <si>
    <t>2107-2111</t>
  </si>
  <si>
    <t>volume
(m3 obs)</t>
  </si>
  <si>
    <t>Table 1</t>
  </si>
  <si>
    <t>Principal species</t>
  </si>
  <si>
    <t>Conifers</t>
  </si>
  <si>
    <t>Sitka spruce</t>
  </si>
  <si>
    <t>Scots pine</t>
  </si>
  <si>
    <t>Corsican pine</t>
  </si>
  <si>
    <t>Norway spruce</t>
  </si>
  <si>
    <t>Douglas fir</t>
  </si>
  <si>
    <t>Lodgepole pine</t>
  </si>
  <si>
    <t>Other conifers</t>
  </si>
  <si>
    <t>All conifers</t>
  </si>
  <si>
    <t>Broadleaves</t>
  </si>
  <si>
    <t>Birch</t>
  </si>
  <si>
    <t>Other broadleaves</t>
  </si>
  <si>
    <t>All broadleaves</t>
  </si>
  <si>
    <t>All species</t>
  </si>
  <si>
    <t>All woodland</t>
  </si>
  <si>
    <t>area
(ha)</t>
  </si>
  <si>
    <t>Stocked area by principal tree species</t>
  </si>
  <si>
    <t>Table 2</t>
  </si>
  <si>
    <t>Standing volume by principal tree species</t>
  </si>
  <si>
    <r>
      <t>volume
(m</t>
    </r>
    <r>
      <rPr>
        <vertAlign val="superscript"/>
        <sz val="10"/>
        <color indexed="9"/>
        <rFont val="Verdana"/>
        <family val="2"/>
      </rPr>
      <t>3</t>
    </r>
    <r>
      <rPr>
        <sz val="10"/>
        <color indexed="9"/>
        <rFont val="Verdana"/>
        <family val="2"/>
      </rPr>
      <t xml:space="preserve"> obs)</t>
    </r>
  </si>
  <si>
    <t>Table 3</t>
  </si>
  <si>
    <t>Number of trees by principal tree species</t>
  </si>
  <si>
    <t>Table 4</t>
  </si>
  <si>
    <t>Table 5</t>
  </si>
  <si>
    <t>biomass
(odt)</t>
  </si>
  <si>
    <t>carbon
(t)</t>
  </si>
  <si>
    <t>forecast of availability</t>
  </si>
  <si>
    <t>forecast of standing volume (periodic)</t>
  </si>
  <si>
    <t>forecast of standing volume (opening)</t>
  </si>
  <si>
    <t>Periodic values are automatically calculated</t>
  </si>
  <si>
    <t>volume</t>
  </si>
  <si>
    <t>years in period</t>
  </si>
  <si>
    <t>Periodic values are not required</t>
  </si>
  <si>
    <t>Table 6</t>
  </si>
  <si>
    <t>Softwood</t>
  </si>
  <si>
    <t>Hardwood</t>
  </si>
  <si>
    <t>Table 7</t>
  </si>
  <si>
    <t>50-year forecast of timber availability; average annual volume within period</t>
  </si>
  <si>
    <t>50-year forecast of standing volume; average annual volume within period</t>
  </si>
  <si>
    <t>Table 8</t>
  </si>
  <si>
    <t>50-year forecast of net increment; average annual volume within period</t>
  </si>
  <si>
    <t>Standing volume
at start of period</t>
  </si>
  <si>
    <t>Availability
for period</t>
  </si>
  <si>
    <t>Net increment
for period</t>
  </si>
  <si>
    <t>forecast of net increment</t>
  </si>
  <si>
    <t>Irwell catchment</t>
  </si>
  <si>
    <t>WEIGHTED Total PS Sections</t>
  </si>
  <si>
    <t>Broadleaf</t>
  </si>
  <si>
    <t>Conifer</t>
  </si>
  <si>
    <t>Mixed</t>
  </si>
  <si>
    <t>None</t>
  </si>
  <si>
    <t>Weighted sum of sections with at least one record of manual intervention in the category</t>
  </si>
  <si>
    <t>Management_type</t>
  </si>
  <si>
    <t>Number of Sections</t>
  </si>
  <si>
    <t>%</t>
  </si>
  <si>
    <t>None or future only</t>
  </si>
  <si>
    <t>Management &lt; 3 yrs old only</t>
  </si>
  <si>
    <t>Management &gt; 3 yrs old only</t>
  </si>
  <si>
    <t>Management both &lt;3 and &gt;3</t>
  </si>
  <si>
    <t>TYPE OF MANAGEMENT &lt; 3 YRS ONLY</t>
  </si>
  <si>
    <t>Type_of_management</t>
  </si>
  <si>
    <t>Number</t>
  </si>
  <si>
    <t>% OF PS SECTIONS (of type)</t>
  </si>
  <si>
    <t>% OF PS SECTIONS (of type) WITH MANAGEMENT</t>
  </si>
  <si>
    <t>% OF ALL SECTIONS (of type) WITH MANAGEMENT &lt; 3 YR ONLY</t>
  </si>
  <si>
    <t>Agroforestry</t>
  </si>
  <si>
    <t>Brash Removal / 
Mulched / Burned</t>
  </si>
  <si>
    <t>Brashing</t>
  </si>
  <si>
    <t>Cleaning</t>
  </si>
  <si>
    <t>Clearfell</t>
  </si>
  <si>
    <t>Conservation</t>
  </si>
  <si>
    <t>Coppicing</t>
  </si>
  <si>
    <t>De-stumped</t>
  </si>
  <si>
    <t>Draining</t>
  </si>
  <si>
    <t>Fencing - Complete</t>
  </si>
  <si>
    <t>Fencing - Partial</t>
  </si>
  <si>
    <t>Game Birds</t>
  </si>
  <si>
    <t>Grazing</t>
  </si>
  <si>
    <t>Mounded</t>
  </si>
  <si>
    <t>Orchard</t>
  </si>
  <si>
    <t>Ornamental</t>
  </si>
  <si>
    <t>Other</t>
  </si>
  <si>
    <t>Personal Recreation</t>
  </si>
  <si>
    <t>Planting</t>
  </si>
  <si>
    <t>Ploughed DM</t>
  </si>
  <si>
    <t>Ploughed SM</t>
  </si>
  <si>
    <t>Pollarding</t>
  </si>
  <si>
    <t>Pruning</t>
  </si>
  <si>
    <t>Public Recreation</t>
  </si>
  <si>
    <t>Ripped</t>
  </si>
  <si>
    <t>Scarified</t>
  </si>
  <si>
    <t>Shelter / Screening</t>
  </si>
  <si>
    <t>Thinning More than Once</t>
  </si>
  <si>
    <t>Thinning Once</t>
  </si>
  <si>
    <t>Timber Production</t>
  </si>
  <si>
    <t>Weeding</t>
  </si>
  <si>
    <t>Windrowed</t>
  </si>
  <si>
    <t>TYPE OF MANAGEMENT &gt; 3 YRS ONLY</t>
  </si>
  <si>
    <t>TYPE OF MANAGEMENT BOTH &lt;3 AND &gt; 3 YEARS IN SECTION</t>
  </si>
  <si>
    <t>TYPE OF MANAGEMENT REGARDLESS OF AGE</t>
  </si>
  <si>
    <t>Evidence of management</t>
  </si>
  <si>
    <t>All</t>
  </si>
  <si>
    <t>B / M / B *</t>
  </si>
  <si>
    <t>Evidence of past management</t>
  </si>
  <si>
    <t>No evidence of past management or evidence of future management only</t>
  </si>
  <si>
    <t>Biomass stocks (above and below ground) by principal tree species</t>
  </si>
  <si>
    <t>Carbon stocks (above and below ground) by principal tree species</t>
  </si>
  <si>
    <t>Index of tables and figures</t>
  </si>
  <si>
    <t>Current stocks</t>
  </si>
  <si>
    <t>Figure 1</t>
  </si>
  <si>
    <t>Figure 2</t>
  </si>
  <si>
    <t>Figure 3</t>
  </si>
  <si>
    <t>Figure 4</t>
  </si>
  <si>
    <t>Evidence of management by section type</t>
  </si>
  <si>
    <t>Forecast of timber availability</t>
  </si>
  <si>
    <t>Figure 5</t>
  </si>
  <si>
    <t>Figure 6</t>
  </si>
  <si>
    <t>50-year forecast of coniferous standing volume / increment / softwood timber availability</t>
  </si>
  <si>
    <t>50-year forecast of broadleaved standing volume / increment / hardwood timber availability</t>
  </si>
  <si>
    <r>
      <t xml:space="preserve">These estimates are breakouts of estimates published for countries and GB in the National Forest Inventory (NFI) reports:
</t>
    </r>
    <r>
      <rPr>
        <i/>
        <sz val="10"/>
        <color theme="1"/>
        <rFont val="Verdana"/>
        <family val="2"/>
      </rPr>
      <t xml:space="preserve">50-year forecast of softwood timber availability </t>
    </r>
    <r>
      <rPr>
        <sz val="10"/>
        <color theme="1"/>
        <rFont val="Verdana"/>
        <family val="2"/>
      </rPr>
      <t xml:space="preserve">(2014)
</t>
    </r>
    <r>
      <rPr>
        <i/>
        <sz val="10"/>
        <color theme="1"/>
        <rFont val="Verdana"/>
        <family val="2"/>
      </rPr>
      <t xml:space="preserve">50-year forecast of hardwood timber availability </t>
    </r>
    <r>
      <rPr>
        <sz val="10"/>
        <color theme="1"/>
        <rFont val="Verdana"/>
        <family val="2"/>
      </rPr>
      <t>(2014).</t>
    </r>
  </si>
  <si>
    <t>Notes:</t>
  </si>
  <si>
    <t>1. The National Forest Inventory programme began in 2009 and is carried out by the Forestry Commission to provide accurate, up-to-date information about the size, distribution, composition and condition of the forests and woodlands in Great Britain.</t>
  </si>
  <si>
    <t>6. Caution needs to be applied in the interpretation of estimates with high relative standard errors.  Such estimates cannot be relied upon to provide a value close to the actual value in the population reported on, and should be regarded as indicative values of the general level of the actual population value. Estimates and their standard errors with relative standard errors exceeding 25% are shown in amber in the tables as an indication that these estimates need to be treated with such caution. More precise estimates of these statistics would require further samples focused on the particular population of interest</t>
  </si>
  <si>
    <t>Issued by: National Forest Inventory, Forestry Commission, 231 Corstorphine Road, Edinburgh, EH12 7AT, UK</t>
  </si>
  <si>
    <t>Date: January 2018</t>
  </si>
  <si>
    <t>Enquiries: Ben Ditchburn, +44(0) 300 067 5064</t>
  </si>
  <si>
    <t>Email: nfi@forestry.gsi.gov.uk</t>
  </si>
  <si>
    <t>Report enquiries: Lesley Halsall, lesley.halsall@forestry.gsi.gov.uk</t>
  </si>
  <si>
    <t>The full suite of NFI reports can be found at www.forestry.gov.uk/inventory.</t>
  </si>
  <si>
    <t>The full suite of NFI forecast reports can be found at www.forestry.gov.uk/forecast.</t>
  </si>
  <si>
    <r>
      <t xml:space="preserve">2. A full description of the data sources, the methodology and the assumptions used in the calculation of the current stocks and the timber availability forecasts can be found in the </t>
    </r>
    <r>
      <rPr>
        <i/>
        <sz val="10"/>
        <color theme="1"/>
        <rFont val="Verdana"/>
        <family val="2"/>
      </rPr>
      <t xml:space="preserve">50-year forecast of softwood timber availability </t>
    </r>
    <r>
      <rPr>
        <sz val="10"/>
        <color theme="1"/>
        <rFont val="Verdana"/>
        <family val="2"/>
      </rPr>
      <t xml:space="preserve">(2014) and the </t>
    </r>
    <r>
      <rPr>
        <i/>
        <sz val="10"/>
        <color theme="1"/>
        <rFont val="Verdana"/>
        <family val="2"/>
      </rPr>
      <t xml:space="preserve">50-year forecast of hardwood timber availability </t>
    </r>
    <r>
      <rPr>
        <sz val="10"/>
        <color theme="1"/>
        <rFont val="Verdana"/>
        <family val="2"/>
      </rPr>
      <t>(2014).</t>
    </r>
  </si>
  <si>
    <t xml:space="preserve">4. The values in the tables have been independently rounded, so may not add to the totals shown. In some breakdowns of private sector estimates, the estimates in the body of the table may not sum to the quoted total because each individual value, including the total, has been independently generated by the estimation procedure used for results from the NFI sample survey. </t>
  </si>
  <si>
    <t>5. Sampling standard errors (SE) attached to estimates are expressed in relative terms (%) to the right of the relevant estimate.</t>
  </si>
  <si>
    <t>\\sh-ifos\ifos-shared\SCDB_PF_Queries\2017-18 Enquiries\PF036 - Krista Patrick - Greater Manchester\ForecastRuns\2018-01-26_10.57-18_irwell_ZI_100m_20180122_14-16-08</t>
  </si>
  <si>
    <t>3. NFI reports usually show areas, volumes etc. to the nearest thousand. Due to the small woodland area and low number of samples in the Irwell catchment, areas and volumes are presented here in their units. This should not be interpreted as accuracy surrounding the estimates, rather that they are low values. See note 6 regarding the standard errors for the estimates.</t>
  </si>
  <si>
    <t>Irwell catchment - 100 m buffer</t>
  </si>
  <si>
    <t>Stocked area by principal tree species - comparison of Irwell catchment and 100 m buffer</t>
  </si>
  <si>
    <t>Irwell 100 m buffer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</si>
</sst>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quot;-&quot;;@"/>
  </numFmts>
  <fonts count="34" x14ac:knownFonts="1">
    <font>
      <sz val="11"/>
      <color theme="1"/>
      <name val="Calibri"/>
      <family val="2"/>
      <scheme val="minor"/>
    </font>
    <font>
      <b/>
      <sz val="11"/>
      <color theme="1"/>
      <name val="Calibri"/>
      <family val="2"/>
      <scheme val="minor"/>
    </font>
    <font>
      <u/>
      <sz val="11"/>
      <color theme="10"/>
      <name val="Calibri"/>
      <family val="2"/>
      <scheme val="minor"/>
    </font>
    <font>
      <b/>
      <sz val="11"/>
      <color rgb="FFFF0000"/>
      <name val="Calibri"/>
      <family val="2"/>
      <scheme val="minor"/>
    </font>
    <font>
      <sz val="10"/>
      <color theme="1"/>
      <name val="Verdana"/>
      <family val="2"/>
    </font>
    <font>
      <sz val="10"/>
      <name val="Century Gothic"/>
      <family val="2"/>
    </font>
    <font>
      <sz val="10"/>
      <color indexed="9"/>
      <name val="Verdana"/>
      <family val="2"/>
    </font>
    <font>
      <sz val="10"/>
      <name val="Verdana"/>
      <family val="2"/>
    </font>
    <font>
      <i/>
      <sz val="10"/>
      <color indexed="9"/>
      <name val="Verdana"/>
      <family val="2"/>
    </font>
    <font>
      <i/>
      <sz val="10"/>
      <name val="Verdana"/>
      <family val="2"/>
    </font>
    <font>
      <b/>
      <sz val="10"/>
      <name val="Verdana"/>
      <family val="2"/>
    </font>
    <font>
      <b/>
      <i/>
      <sz val="10"/>
      <name val="Verdana"/>
      <family val="2"/>
    </font>
    <font>
      <b/>
      <sz val="10"/>
      <color indexed="9"/>
      <name val="Verdana"/>
      <family val="2"/>
    </font>
    <font>
      <b/>
      <i/>
      <sz val="10"/>
      <color indexed="9"/>
      <name val="Verdana"/>
      <family val="2"/>
    </font>
    <font>
      <b/>
      <sz val="10"/>
      <color theme="1"/>
      <name val="Verdana"/>
      <family val="2"/>
    </font>
    <font>
      <vertAlign val="superscript"/>
      <sz val="10"/>
      <color indexed="9"/>
      <name val="Verdana"/>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0"/>
      <name val="Verdana"/>
      <family val="2"/>
    </font>
    <font>
      <i/>
      <sz val="10"/>
      <color theme="1"/>
      <name val="Verdana"/>
      <family val="2"/>
    </font>
  </fonts>
  <fills count="41">
    <fill>
      <patternFill patternType="none"/>
    </fill>
    <fill>
      <patternFill patternType="gray125"/>
    </fill>
    <fill>
      <patternFill patternType="lightGray">
        <fgColor theme="0" tint="-0.14996795556505021"/>
        <bgColor indexed="65"/>
      </patternFill>
    </fill>
    <fill>
      <patternFill patternType="solid">
        <fgColor rgb="FF3B9946"/>
        <bgColor indexed="64"/>
      </patternFill>
    </fill>
    <fill>
      <patternFill patternType="solid">
        <fgColor indexed="22"/>
        <bgColor indexed="64"/>
      </patternFill>
    </fill>
    <fill>
      <patternFill patternType="solid">
        <fgColor rgb="FF074F28"/>
        <bgColor indexed="64"/>
      </patternFill>
    </fill>
    <fill>
      <patternFill patternType="solid">
        <fgColor rgb="FFE6E6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Trellis">
        <fgColor rgb="FFC0C0C0"/>
        <bgColor theme="0" tint="-4.9989318521683403E-2"/>
      </patternFill>
    </fill>
    <fill>
      <patternFill patternType="solid">
        <fgColor theme="0" tint="-0.499984740745262"/>
        <bgColor indexed="64"/>
      </patternFill>
    </fill>
    <fill>
      <patternFill patternType="solid">
        <fgColor rgb="FFB6D99F"/>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0"/>
      </top>
      <bottom/>
      <diagonal/>
    </border>
    <border>
      <left/>
      <right style="thin">
        <color indexed="60"/>
      </right>
      <top style="thin">
        <color indexed="60"/>
      </top>
      <bottom/>
      <diagonal/>
    </border>
    <border>
      <left/>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55">
    <xf numFmtId="0" fontId="0" fillId="0" borderId="0"/>
    <xf numFmtId="0" fontId="2" fillId="0" borderId="0" applyNumberFormat="0" applyFill="0" applyBorder="0" applyAlignment="0" applyProtection="0"/>
    <xf numFmtId="0" fontId="5" fillId="0" borderId="0"/>
    <xf numFmtId="0" fontId="5" fillId="0" borderId="0"/>
    <xf numFmtId="0" fontId="7" fillId="0" borderId="0"/>
    <xf numFmtId="0" fontId="7" fillId="0" borderId="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14"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30" borderId="0" applyNumberFormat="0" applyBorder="0" applyAlignment="0" applyProtection="0"/>
    <xf numFmtId="0" fontId="31" fillId="34" borderId="0" applyNumberFormat="0" applyBorder="0" applyAlignment="0" applyProtection="0"/>
    <xf numFmtId="0" fontId="22" fillId="8" borderId="0" applyNumberFormat="0" applyBorder="0" applyAlignment="0" applyProtection="0"/>
    <xf numFmtId="0" fontId="26" fillId="11" borderId="26" applyNumberFormat="0" applyAlignment="0" applyProtection="0"/>
    <xf numFmtId="0" fontId="28" fillId="12" borderId="29" applyNumberFormat="0" applyAlignment="0" applyProtection="0"/>
    <xf numFmtId="0" fontId="30" fillId="0" borderId="0" applyNumberFormat="0" applyFill="0" applyBorder="0" applyAlignment="0" applyProtection="0"/>
    <xf numFmtId="0" fontId="21" fillId="7" borderId="0" applyNumberFormat="0" applyBorder="0" applyAlignment="0" applyProtection="0"/>
    <xf numFmtId="0" fontId="18" fillId="0" borderId="23" applyNumberFormat="0" applyFill="0" applyAlignment="0" applyProtection="0"/>
    <xf numFmtId="0" fontId="19" fillId="0" borderId="24" applyNumberFormat="0" applyFill="0" applyAlignment="0" applyProtection="0"/>
    <xf numFmtId="0" fontId="20" fillId="0" borderId="25" applyNumberFormat="0" applyFill="0" applyAlignment="0" applyProtection="0"/>
    <xf numFmtId="0" fontId="20" fillId="0" borderId="0" applyNumberFormat="0" applyFill="0" applyBorder="0" applyAlignment="0" applyProtection="0"/>
    <xf numFmtId="0" fontId="24" fillId="10" borderId="26" applyNumberFormat="0" applyAlignment="0" applyProtection="0"/>
    <xf numFmtId="0" fontId="27" fillId="0" borderId="28" applyNumberFormat="0" applyFill="0" applyAlignment="0" applyProtection="0"/>
    <xf numFmtId="0" fontId="23" fillId="9" borderId="0" applyNumberFormat="0" applyBorder="0" applyAlignment="0" applyProtection="0"/>
    <xf numFmtId="0" fontId="7" fillId="0" borderId="0"/>
    <xf numFmtId="0" fontId="16" fillId="0" borderId="0"/>
    <xf numFmtId="0" fontId="4" fillId="0" borderId="0"/>
    <xf numFmtId="0" fontId="7" fillId="0" borderId="0"/>
    <xf numFmtId="0" fontId="7" fillId="0" borderId="0"/>
    <xf numFmtId="0" fontId="7" fillId="0" borderId="0"/>
    <xf numFmtId="0" fontId="16" fillId="13" borderId="30" applyNumberFormat="0" applyFont="0" applyAlignment="0" applyProtection="0"/>
    <xf numFmtId="0" fontId="25" fillId="11" borderId="27" applyNumberFormat="0" applyAlignment="0" applyProtection="0"/>
    <xf numFmtId="9" fontId="7" fillId="0" borderId="0" applyFont="0" applyFill="0" applyBorder="0" applyAlignment="0" applyProtection="0"/>
    <xf numFmtId="9" fontId="16" fillId="0" borderId="0" applyFont="0" applyFill="0" applyBorder="0" applyAlignment="0" applyProtection="0"/>
    <xf numFmtId="0" fontId="17" fillId="0" borderId="0" applyNumberFormat="0" applyFill="0" applyBorder="0" applyAlignment="0" applyProtection="0"/>
    <xf numFmtId="0" fontId="1" fillId="0" borderId="31" applyNumberFormat="0" applyFill="0" applyAlignment="0" applyProtection="0"/>
    <xf numFmtId="0" fontId="29" fillId="0" borderId="0" applyNumberFormat="0" applyFill="0" applyBorder="0" applyAlignment="0" applyProtection="0"/>
  </cellStyleXfs>
  <cellXfs count="153">
    <xf numFmtId="0" fontId="0" fillId="0" borderId="0" xfId="0"/>
    <xf numFmtId="0" fontId="1" fillId="0" borderId="0" xfId="0" applyFont="1"/>
    <xf numFmtId="0" fontId="2" fillId="0" borderId="0" xfId="1"/>
    <xf numFmtId="4" fontId="0" fillId="0" borderId="4" xfId="0" applyNumberFormat="1" applyBorder="1"/>
    <xf numFmtId="4" fontId="0" fillId="0" borderId="5" xfId="0" applyNumberFormat="1" applyBorder="1"/>
    <xf numFmtId="4" fontId="0" fillId="0" borderId="6" xfId="0" applyNumberFormat="1" applyBorder="1"/>
    <xf numFmtId="4" fontId="0" fillId="0" borderId="7" xfId="0" applyNumberFormat="1" applyBorder="1"/>
    <xf numFmtId="4" fontId="0" fillId="0" borderId="2" xfId="0" applyNumberFormat="1" applyBorder="1"/>
    <xf numFmtId="4" fontId="0" fillId="0" borderId="3" xfId="0" applyNumberFormat="1" applyBorder="1"/>
    <xf numFmtId="0" fontId="0" fillId="0" borderId="6" xfId="0" applyBorder="1" applyAlignment="1">
      <alignment horizontal="center"/>
    </xf>
    <xf numFmtId="0" fontId="0" fillId="0" borderId="7" xfId="0" applyBorder="1" applyAlignment="1">
      <alignment horizontal="center"/>
    </xf>
    <xf numFmtId="3" fontId="0" fillId="0" borderId="2" xfId="0" applyNumberFormat="1" applyBorder="1"/>
    <xf numFmtId="3" fontId="0" fillId="0" borderId="4" xfId="0" applyNumberFormat="1" applyBorder="1"/>
    <xf numFmtId="3" fontId="0" fillId="0" borderId="6" xfId="0" applyNumberFormat="1" applyBorder="1"/>
    <xf numFmtId="3" fontId="0" fillId="2" borderId="4" xfId="0" applyNumberFormat="1" applyFill="1" applyBorder="1"/>
    <xf numFmtId="4" fontId="0" fillId="2" borderId="5" xfId="0" applyNumberFormat="1" applyFill="1" applyBorder="1"/>
    <xf numFmtId="3" fontId="0" fillId="2" borderId="6" xfId="0" applyNumberFormat="1" applyFill="1" applyBorder="1"/>
    <xf numFmtId="4" fontId="0" fillId="2" borderId="7" xfId="0" applyNumberFormat="1" applyFill="1" applyBorder="1"/>
    <xf numFmtId="0" fontId="0" fillId="0" borderId="8" xfId="0" applyBorder="1"/>
    <xf numFmtId="0" fontId="0" fillId="0" borderId="9" xfId="0" applyBorder="1"/>
    <xf numFmtId="0" fontId="0" fillId="0" borderId="10" xfId="0" applyBorder="1"/>
    <xf numFmtId="3" fontId="0" fillId="2" borderId="2" xfId="0" applyNumberFormat="1" applyFill="1" applyBorder="1"/>
    <xf numFmtId="4" fontId="0" fillId="2" borderId="3" xfId="0" applyNumberFormat="1" applyFill="1" applyBorder="1"/>
    <xf numFmtId="0" fontId="0" fillId="0" borderId="6" xfId="0" quotePrefix="1" applyBorder="1" applyAlignment="1">
      <alignment horizontal="center"/>
    </xf>
    <xf numFmtId="0" fontId="0" fillId="0" borderId="7" xfId="0" quotePrefix="1" applyBorder="1" applyAlignment="1">
      <alignment horizontal="center"/>
    </xf>
    <xf numFmtId="3" fontId="0" fillId="0" borderId="3" xfId="0" applyNumberFormat="1" applyBorder="1"/>
    <xf numFmtId="3" fontId="0" fillId="0" borderId="5" xfId="0" applyNumberFormat="1" applyBorder="1"/>
    <xf numFmtId="3" fontId="0" fillId="0" borderId="7" xfId="0" applyNumberFormat="1" applyBorder="1"/>
    <xf numFmtId="0" fontId="3" fillId="0" borderId="0" xfId="0" applyFont="1"/>
    <xf numFmtId="0" fontId="0" fillId="0" borderId="1" xfId="0"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xf numFmtId="0" fontId="4" fillId="0" borderId="0" xfId="0" applyFont="1"/>
    <xf numFmtId="0" fontId="6" fillId="3" borderId="17" xfId="0" applyFont="1" applyFill="1" applyBorder="1" applyAlignment="1">
      <alignment vertical="center"/>
    </xf>
    <xf numFmtId="4" fontId="6" fillId="3" borderId="17" xfId="3" applyNumberFormat="1" applyFont="1" applyFill="1" applyBorder="1" applyAlignment="1">
      <alignment horizontal="right" vertical="center"/>
    </xf>
    <xf numFmtId="0" fontId="8" fillId="3" borderId="17" xfId="0" applyFont="1" applyFill="1" applyBorder="1" applyAlignment="1">
      <alignment horizontal="right" vertical="center"/>
    </xf>
    <xf numFmtId="164" fontId="10" fillId="4" borderId="16" xfId="0" applyNumberFormat="1" applyFont="1" applyFill="1" applyBorder="1" applyAlignment="1">
      <alignment horizontal="right" vertical="center"/>
    </xf>
    <xf numFmtId="164" fontId="12" fillId="3" borderId="17" xfId="3" applyNumberFormat="1" applyFont="1" applyFill="1" applyBorder="1" applyAlignment="1">
      <alignment horizontal="right" vertical="center"/>
    </xf>
    <xf numFmtId="165" fontId="13" fillId="3" borderId="17" xfId="0" applyNumberFormat="1" applyFont="1" applyFill="1" applyBorder="1" applyAlignment="1">
      <alignment horizontal="right" vertical="center"/>
    </xf>
    <xf numFmtId="4" fontId="6" fillId="5" borderId="16" xfId="3" applyNumberFormat="1" applyFont="1" applyFill="1" applyBorder="1" applyAlignment="1">
      <alignment horizontal="center" vertical="center" wrapText="1"/>
    </xf>
    <xf numFmtId="164" fontId="0" fillId="6" borderId="16" xfId="0" applyNumberFormat="1" applyFill="1" applyBorder="1" applyAlignment="1">
      <alignment horizontal="right" vertical="center"/>
    </xf>
    <xf numFmtId="0" fontId="14" fillId="0" borderId="0" xfId="0" applyFont="1"/>
    <xf numFmtId="0" fontId="0" fillId="0" borderId="11" xfId="0" applyBorder="1" applyAlignment="1">
      <alignment horizontal="center" wrapText="1"/>
    </xf>
    <xf numFmtId="0" fontId="0" fillId="0" borderId="12" xfId="0" applyBorder="1" applyAlignment="1">
      <alignment horizontal="center" wrapText="1"/>
    </xf>
    <xf numFmtId="0" fontId="7" fillId="6" borderId="15" xfId="0" applyFont="1" applyFill="1" applyBorder="1" applyAlignment="1">
      <alignment horizontal="left" vertical="center" indent="1"/>
    </xf>
    <xf numFmtId="0" fontId="10" fillId="4" borderId="15" xfId="0" applyFont="1" applyFill="1" applyBorder="1" applyAlignment="1">
      <alignment horizontal="left" vertical="center" indent="1"/>
    </xf>
    <xf numFmtId="0" fontId="8" fillId="5" borderId="19" xfId="0" applyFont="1" applyFill="1" applyBorder="1" applyAlignment="1">
      <alignment horizontal="center" vertical="center" wrapText="1"/>
    </xf>
    <xf numFmtId="165" fontId="9" fillId="6" borderId="19" xfId="0" applyNumberFormat="1" applyFont="1" applyFill="1" applyBorder="1" applyAlignment="1">
      <alignment horizontal="right" vertical="center"/>
    </xf>
    <xf numFmtId="165" fontId="11" fillId="4" borderId="19" xfId="0" applyNumberFormat="1" applyFont="1" applyFill="1" applyBorder="1" applyAlignment="1">
      <alignment horizontal="right" vertical="center"/>
    </xf>
    <xf numFmtId="0" fontId="10" fillId="4" borderId="20" xfId="0" applyFont="1" applyFill="1" applyBorder="1" applyAlignment="1">
      <alignment horizontal="left" vertical="center" indent="1"/>
    </xf>
    <xf numFmtId="164" fontId="10" fillId="4" borderId="21" xfId="0" applyNumberFormat="1" applyFont="1" applyFill="1" applyBorder="1" applyAlignment="1">
      <alignment horizontal="right" vertical="center"/>
    </xf>
    <xf numFmtId="165" fontId="11" fillId="4" borderId="22" xfId="0" applyNumberFormat="1" applyFont="1" applyFill="1" applyBorder="1" applyAlignment="1">
      <alignment horizontal="right" vertical="center"/>
    </xf>
    <xf numFmtId="3" fontId="0" fillId="6" borderId="16" xfId="0" applyNumberFormat="1" applyFill="1" applyBorder="1" applyAlignment="1">
      <alignment horizontal="right" vertical="center"/>
    </xf>
    <xf numFmtId="3" fontId="10" fillId="4" borderId="16" xfId="0" applyNumberFormat="1" applyFont="1" applyFill="1" applyBorder="1" applyAlignment="1">
      <alignment horizontal="right" vertical="center"/>
    </xf>
    <xf numFmtId="3" fontId="6" fillId="3" borderId="17" xfId="3" applyNumberFormat="1" applyFont="1" applyFill="1" applyBorder="1" applyAlignment="1">
      <alignment horizontal="right" vertical="center"/>
    </xf>
    <xf numFmtId="3" fontId="12" fillId="3" borderId="17" xfId="3" applyNumberFormat="1" applyFont="1" applyFill="1" applyBorder="1" applyAlignment="1">
      <alignment horizontal="right" vertical="center"/>
    </xf>
    <xf numFmtId="3" fontId="10" fillId="4" borderId="21" xfId="0" applyNumberFormat="1" applyFont="1" applyFill="1" applyBorder="1" applyAlignment="1">
      <alignment horizontal="right" vertical="center"/>
    </xf>
    <xf numFmtId="0" fontId="0" fillId="0" borderId="7" xfId="0" quotePrefix="1" applyBorder="1" applyAlignment="1">
      <alignment horizontal="center" wrapText="1"/>
    </xf>
    <xf numFmtId="0" fontId="7" fillId="6" borderId="20" xfId="0" applyFont="1" applyFill="1" applyBorder="1" applyAlignment="1">
      <alignment horizontal="left" vertical="center" indent="1"/>
    </xf>
    <xf numFmtId="3" fontId="0" fillId="6" borderId="21" xfId="0" applyNumberFormat="1" applyFill="1" applyBorder="1" applyAlignment="1">
      <alignment horizontal="right" vertical="center"/>
    </xf>
    <xf numFmtId="165" fontId="9" fillId="6" borderId="22" xfId="0" applyNumberFormat="1" applyFont="1" applyFill="1" applyBorder="1" applyAlignment="1">
      <alignment horizontal="right" vertical="center"/>
    </xf>
    <xf numFmtId="0" fontId="0" fillId="0" borderId="0" xfId="0" applyAlignment="1">
      <alignment wrapText="1"/>
    </xf>
    <xf numFmtId="0" fontId="7" fillId="0" borderId="0" xfId="4" applyBorder="1"/>
    <xf numFmtId="0" fontId="7" fillId="0" borderId="0" xfId="4"/>
    <xf numFmtId="0" fontId="32" fillId="0" borderId="0" xfId="4" applyFont="1"/>
    <xf numFmtId="0" fontId="10" fillId="0" borderId="0" xfId="5" applyFont="1"/>
    <xf numFmtId="3" fontId="10" fillId="38" borderId="0" xfId="5" applyNumberFormat="1" applyFont="1" applyFill="1"/>
    <xf numFmtId="3" fontId="10" fillId="0" borderId="0" xfId="5" applyNumberFormat="1" applyFont="1"/>
    <xf numFmtId="0" fontId="10" fillId="0" borderId="0" xfId="4" applyFont="1"/>
    <xf numFmtId="3" fontId="7" fillId="0" borderId="0" xfId="4" applyNumberFormat="1" applyBorder="1"/>
    <xf numFmtId="4" fontId="7" fillId="38" borderId="5" xfId="4" applyNumberFormat="1" applyFill="1" applyBorder="1"/>
    <xf numFmtId="0" fontId="7" fillId="0" borderId="0" xfId="5" applyBorder="1"/>
    <xf numFmtId="4" fontId="7" fillId="0" borderId="0" xfId="4" applyNumberFormat="1" applyBorder="1"/>
    <xf numFmtId="3" fontId="7" fillId="0" borderId="0" xfId="4" applyNumberFormat="1"/>
    <xf numFmtId="4" fontId="7" fillId="0" borderId="0" xfId="4" applyNumberFormat="1"/>
    <xf numFmtId="4" fontId="7" fillId="38" borderId="0" xfId="4" applyNumberFormat="1" applyFill="1" applyBorder="1"/>
    <xf numFmtId="0" fontId="7" fillId="0" borderId="0" xfId="4" applyFill="1"/>
    <xf numFmtId="0" fontId="7" fillId="0" borderId="0" xfId="4" applyFill="1" applyBorder="1"/>
    <xf numFmtId="0" fontId="12" fillId="0" borderId="0" xfId="4" applyFont="1" applyFill="1" applyBorder="1" applyAlignment="1">
      <alignment wrapText="1"/>
    </xf>
    <xf numFmtId="4" fontId="7" fillId="0" borderId="0" xfId="4" applyNumberFormat="1" applyFill="1" applyBorder="1"/>
    <xf numFmtId="4" fontId="7" fillId="0" borderId="5" xfId="4" applyNumberFormat="1" applyBorder="1"/>
    <xf numFmtId="0" fontId="6" fillId="39" borderId="0" xfId="5" applyFont="1" applyFill="1"/>
    <xf numFmtId="0" fontId="12" fillId="39" borderId="32" xfId="4" applyFont="1" applyFill="1" applyBorder="1" applyAlignment="1">
      <alignment wrapText="1"/>
    </xf>
    <xf numFmtId="0" fontId="12" fillId="39" borderId="32" xfId="4" applyFont="1" applyFill="1" applyBorder="1" applyAlignment="1">
      <alignment horizontal="right" wrapText="1"/>
    </xf>
    <xf numFmtId="0" fontId="12" fillId="39" borderId="33" xfId="4" applyFont="1" applyFill="1" applyBorder="1" applyAlignment="1">
      <alignment horizontal="right" wrapText="1"/>
    </xf>
    <xf numFmtId="0" fontId="6" fillId="39" borderId="2" xfId="4" applyFont="1" applyFill="1" applyBorder="1" applyAlignment="1">
      <alignment wrapText="1"/>
    </xf>
    <xf numFmtId="0" fontId="12" fillId="39" borderId="34" xfId="4" applyFont="1" applyFill="1" applyBorder="1" applyAlignment="1">
      <alignment wrapText="1"/>
    </xf>
    <xf numFmtId="0" fontId="12" fillId="39" borderId="34" xfId="4" applyFont="1" applyFill="1" applyBorder="1" applyAlignment="1">
      <alignment horizontal="right" wrapText="1"/>
    </xf>
    <xf numFmtId="0" fontId="12" fillId="39" borderId="3" xfId="4" applyFont="1" applyFill="1" applyBorder="1" applyAlignment="1">
      <alignment horizontal="right" wrapText="1"/>
    </xf>
    <xf numFmtId="3" fontId="12" fillId="39" borderId="34" xfId="4" applyNumberFormat="1" applyFont="1" applyFill="1" applyBorder="1" applyAlignment="1">
      <alignment horizontal="right" wrapText="1"/>
    </xf>
    <xf numFmtId="0" fontId="7" fillId="0" borderId="35" xfId="5" applyBorder="1"/>
    <xf numFmtId="0" fontId="7" fillId="0" borderId="36" xfId="5" applyBorder="1"/>
    <xf numFmtId="0" fontId="7" fillId="0" borderId="37" xfId="5" applyBorder="1"/>
    <xf numFmtId="0" fontId="7" fillId="0" borderId="38" xfId="4" applyBorder="1"/>
    <xf numFmtId="3" fontId="7" fillId="0" borderId="39" xfId="4" applyNumberFormat="1" applyBorder="1"/>
    <xf numFmtId="4" fontId="7" fillId="38" borderId="40" xfId="4" applyNumberFormat="1" applyFill="1" applyBorder="1"/>
    <xf numFmtId="0" fontId="7" fillId="0" borderId="41" xfId="4" applyBorder="1"/>
    <xf numFmtId="0" fontId="7" fillId="0" borderId="42" xfId="4" applyFont="1" applyBorder="1"/>
    <xf numFmtId="3" fontId="7" fillId="0" borderId="43" xfId="4" applyNumberFormat="1" applyFont="1" applyBorder="1"/>
    <xf numFmtId="4" fontId="7" fillId="38" borderId="44" xfId="4" applyNumberFormat="1" applyFill="1" applyBorder="1"/>
    <xf numFmtId="0" fontId="7" fillId="0" borderId="9" xfId="5" applyBorder="1"/>
    <xf numFmtId="0" fontId="7" fillId="0" borderId="35" xfId="5" applyFont="1" applyBorder="1"/>
    <xf numFmtId="0" fontId="7" fillId="0" borderId="35" xfId="4" applyBorder="1"/>
    <xf numFmtId="0" fontId="7" fillId="0" borderId="9" xfId="4" applyBorder="1"/>
    <xf numFmtId="0" fontId="7" fillId="0" borderId="37" xfId="4" applyBorder="1"/>
    <xf numFmtId="0" fontId="7" fillId="0" borderId="38" xfId="4" applyFill="1" applyBorder="1" applyAlignment="1"/>
    <xf numFmtId="4" fontId="7" fillId="38" borderId="39" xfId="4" applyNumberFormat="1" applyFill="1" applyBorder="1"/>
    <xf numFmtId="0" fontId="7" fillId="0" borderId="41" xfId="4" applyFill="1" applyBorder="1" applyAlignment="1">
      <alignment wrapText="1"/>
    </xf>
    <xf numFmtId="0" fontId="7" fillId="0" borderId="41" xfId="4" applyFill="1" applyBorder="1" applyAlignment="1"/>
    <xf numFmtId="0" fontId="7" fillId="0" borderId="41" xfId="4" applyBorder="1" applyAlignment="1"/>
    <xf numFmtId="0" fontId="7" fillId="0" borderId="42" xfId="4" applyBorder="1" applyAlignment="1"/>
    <xf numFmtId="3" fontId="7" fillId="0" borderId="43" xfId="4" applyNumberFormat="1" applyBorder="1"/>
    <xf numFmtId="4" fontId="7" fillId="38" borderId="43" xfId="4" applyNumberFormat="1" applyFill="1" applyBorder="1"/>
    <xf numFmtId="0" fontId="4" fillId="0" borderId="0" xfId="0" applyFont="1" applyAlignment="1">
      <alignment vertical="center"/>
    </xf>
    <xf numFmtId="0" fontId="4" fillId="40" borderId="0" xfId="0" applyFont="1" applyFill="1" applyAlignment="1">
      <alignment vertical="center"/>
    </xf>
    <xf numFmtId="0" fontId="4"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wrapText="1"/>
    </xf>
    <xf numFmtId="0" fontId="2" fillId="0" borderId="0" xfId="1" applyAlignment="1">
      <alignment vertical="center" wrapText="1"/>
    </xf>
    <xf numFmtId="0" fontId="0" fillId="0" borderId="0" xfId="0" applyAlignment="1">
      <alignment vertical="center" wrapText="1"/>
    </xf>
    <xf numFmtId="0" fontId="0" fillId="0" borderId="42" xfId="0" applyBorder="1" applyAlignment="1">
      <alignment horizontal="center"/>
    </xf>
    <xf numFmtId="0" fontId="0" fillId="0" borderId="44" xfId="0" applyBorder="1" applyAlignment="1">
      <alignment horizontal="center"/>
    </xf>
    <xf numFmtId="0" fontId="0" fillId="0" borderId="42" xfId="0" quotePrefix="1" applyBorder="1" applyAlignment="1">
      <alignment horizontal="center"/>
    </xf>
    <xf numFmtId="0" fontId="0" fillId="0" borderId="44" xfId="0" quotePrefix="1" applyBorder="1" applyAlignment="1">
      <alignment horizontal="center"/>
    </xf>
    <xf numFmtId="0" fontId="0" fillId="0" borderId="35" xfId="0" applyBorder="1"/>
    <xf numFmtId="4" fontId="0" fillId="0" borderId="38" xfId="0" applyNumberFormat="1" applyBorder="1"/>
    <xf numFmtId="4" fontId="0" fillId="0" borderId="40" xfId="0" applyNumberFormat="1" applyBorder="1"/>
    <xf numFmtId="3" fontId="0" fillId="0" borderId="38" xfId="0" applyNumberFormat="1" applyBorder="1"/>
    <xf numFmtId="3" fontId="0" fillId="0" borderId="40" xfId="0" applyNumberFormat="1" applyBorder="1"/>
    <xf numFmtId="0" fontId="0" fillId="0" borderId="36" xfId="0" applyBorder="1"/>
    <xf numFmtId="4" fontId="0" fillId="0" borderId="41" xfId="0" applyNumberFormat="1" applyBorder="1"/>
    <xf numFmtId="3" fontId="0" fillId="0" borderId="41" xfId="0" applyNumberFormat="1" applyBorder="1"/>
    <xf numFmtId="0" fontId="0" fillId="0" borderId="37" xfId="0" applyBorder="1"/>
    <xf numFmtId="4" fontId="0" fillId="0" borderId="42" xfId="0" applyNumberFormat="1" applyBorder="1"/>
    <xf numFmtId="4" fontId="0" fillId="0" borderId="44" xfId="0" applyNumberFormat="1" applyBorder="1"/>
    <xf numFmtId="3" fontId="0" fillId="0" borderId="42" xfId="0" applyNumberFormat="1" applyBorder="1"/>
    <xf numFmtId="3" fontId="0" fillId="0" borderId="44" xfId="0" applyNumberFormat="1" applyBorder="1"/>
    <xf numFmtId="3" fontId="0" fillId="2" borderId="38" xfId="0" applyNumberFormat="1" applyFill="1" applyBorder="1"/>
    <xf numFmtId="4" fontId="0" fillId="2" borderId="40" xfId="0" applyNumberFormat="1" applyFill="1" applyBorder="1"/>
    <xf numFmtId="3" fontId="0" fillId="2" borderId="41" xfId="0" applyNumberFormat="1" applyFill="1" applyBorder="1"/>
    <xf numFmtId="3" fontId="0" fillId="2" borderId="42" xfId="0" applyNumberFormat="1" applyFill="1" applyBorder="1"/>
    <xf numFmtId="4" fontId="0" fillId="2" borderId="44" xfId="0" applyNumberFormat="1" applyFill="1" applyBorder="1"/>
    <xf numFmtId="0" fontId="0" fillId="0" borderId="2" xfId="0" applyBorder="1" applyAlignment="1">
      <alignment horizontal="center"/>
    </xf>
    <xf numFmtId="0" fontId="0" fillId="0" borderId="3" xfId="0" applyBorder="1" applyAlignment="1">
      <alignment horizontal="center"/>
    </xf>
    <xf numFmtId="0" fontId="0" fillId="0" borderId="38" xfId="0" applyBorder="1" applyAlignment="1">
      <alignment horizontal="center"/>
    </xf>
    <xf numFmtId="0" fontId="0" fillId="0" borderId="40" xfId="0" applyBorder="1" applyAlignment="1">
      <alignment horizontal="center"/>
    </xf>
    <xf numFmtId="0" fontId="0" fillId="0" borderId="11" xfId="0" applyBorder="1" applyAlignment="1">
      <alignment horizontal="center" wrapText="1"/>
    </xf>
    <xf numFmtId="0" fontId="0" fillId="0" borderId="12" xfId="0" applyBorder="1" applyAlignment="1">
      <alignment horizontal="center" wrapText="1"/>
    </xf>
    <xf numFmtId="0" fontId="4" fillId="40" borderId="0" xfId="0" applyFont="1" applyFill="1" applyAlignment="1">
      <alignment horizontal="center" vertical="center"/>
    </xf>
    <xf numFmtId="3" fontId="6" fillId="5" borderId="13" xfId="2" applyNumberFormat="1" applyFont="1" applyFill="1" applyBorder="1" applyAlignment="1">
      <alignment horizontal="center" vertical="center"/>
    </xf>
    <xf numFmtId="0" fontId="7" fillId="5" borderId="15" xfId="0" applyFont="1" applyFill="1" applyBorder="1" applyAlignment="1">
      <alignment horizontal="center" vertical="center"/>
    </xf>
    <xf numFmtId="3" fontId="6" fillId="5" borderId="14" xfId="2" applyNumberFormat="1" applyFont="1" applyFill="1" applyBorder="1" applyAlignment="1">
      <alignment horizontal="center" vertical="center"/>
    </xf>
    <xf numFmtId="3" fontId="6" fillId="5" borderId="18" xfId="2" applyNumberFormat="1" applyFont="1" applyFill="1" applyBorder="1" applyAlignment="1">
      <alignment horizontal="center" vertical="center"/>
    </xf>
  </cellXfs>
  <cellStyles count="55">
    <cellStyle name="20% - Accent1 2" xfId="6"/>
    <cellStyle name="20% - Accent2 2" xfId="7"/>
    <cellStyle name="20% - Accent3 2" xfId="8"/>
    <cellStyle name="20% - Accent4 2" xfId="9"/>
    <cellStyle name="20% - Accent5 2" xfId="10"/>
    <cellStyle name="20% - Accent6 2" xfId="11"/>
    <cellStyle name="40% - Accent1 2" xfId="12"/>
    <cellStyle name="40% - Accent2 2" xfId="13"/>
    <cellStyle name="40% - Accent3 2" xfId="14"/>
    <cellStyle name="40% - Accent4 2" xfId="15"/>
    <cellStyle name="40% - Accent5 2" xfId="16"/>
    <cellStyle name="40% - Accent6 2" xfId="17"/>
    <cellStyle name="60% - Accent1 2" xfId="18"/>
    <cellStyle name="60% - Accent2 2" xfId="19"/>
    <cellStyle name="60% - Accent3 2" xfId="20"/>
    <cellStyle name="60% - Accent4 2" xfId="21"/>
    <cellStyle name="60% - Accent5 2" xfId="22"/>
    <cellStyle name="60% - Accent6 2" xfId="23"/>
    <cellStyle name="Accent1 2" xfId="24"/>
    <cellStyle name="Accent2 2" xfId="25"/>
    <cellStyle name="Accent3 2" xfId="26"/>
    <cellStyle name="Accent4 2" xfId="27"/>
    <cellStyle name="Accent5 2" xfId="28"/>
    <cellStyle name="Accent6 2" xfId="29"/>
    <cellStyle name="Bad 2" xfId="30"/>
    <cellStyle name="Calculation 2" xfId="31"/>
    <cellStyle name="Check Cell 2" xfId="32"/>
    <cellStyle name="Explanatory Text 2" xfId="33"/>
    <cellStyle name="Good 2" xfId="34"/>
    <cellStyle name="Heading 1 2" xfId="35"/>
    <cellStyle name="Heading 2 2" xfId="36"/>
    <cellStyle name="Heading 3 2" xfId="37"/>
    <cellStyle name="Heading 4 2" xfId="38"/>
    <cellStyle name="Hyperlink" xfId="1" builtinId="8"/>
    <cellStyle name="Input 2" xfId="39"/>
    <cellStyle name="Linked Cell 2" xfId="40"/>
    <cellStyle name="Neutral 2" xfId="41"/>
    <cellStyle name="Normal" xfId="0" builtinId="0"/>
    <cellStyle name="Normal 2" xfId="42"/>
    <cellStyle name="Normal 2 2" xfId="4"/>
    <cellStyle name="Normal 3" xfId="43"/>
    <cellStyle name="Normal 3 2" xfId="44"/>
    <cellStyle name="Normal 4" xfId="45"/>
    <cellStyle name="Normal 4 2" xfId="46"/>
    <cellStyle name="Normal 4 3" xfId="47"/>
    <cellStyle name="Normal 5" xfId="5"/>
    <cellStyle name="Normal_PF2005" xfId="3"/>
    <cellStyle name="Normal_SCOTFCST" xfId="2"/>
    <cellStyle name="Note 2" xfId="48"/>
    <cellStyle name="Output 2" xfId="49"/>
    <cellStyle name="Percent 2" xfId="50"/>
    <cellStyle name="Percent 3" xfId="51"/>
    <cellStyle name="Title 2" xfId="52"/>
    <cellStyle name="Total 2" xfId="53"/>
    <cellStyle name="Warning Text 2" xfId="54"/>
  </cellStyles>
  <dxfs count="34">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6" formatCode="&quot;&lt; 1&quot;"/>
    </dxf>
    <dxf>
      <font>
        <color theme="9"/>
      </font>
    </dxf>
    <dxf>
      <numFmt numFmtId="167" formatCode="&quot;&lt; 0.1&quot;"/>
    </dxf>
    <dxf>
      <font>
        <color theme="9"/>
      </font>
    </dxf>
  </dxfs>
  <tableStyles count="0" defaultTableStyle="TableStyleMedium2" defaultPivotStyle="PivotStyleLight16"/>
  <colors>
    <mruColors>
      <color rgb="FF3B9946"/>
      <color rgb="FFB6D99F"/>
      <color rgb="FFE6E6E6"/>
      <color rgb="FF074F2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worksheet" Target="worksheets/sheet11.xml"/><Relationship Id="rId18" Type="http://schemas.openxmlformats.org/officeDocument/2006/relationships/worksheet" Target="worksheets/sheet1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15.xml"/><Relationship Id="rId7" Type="http://schemas.openxmlformats.org/officeDocument/2006/relationships/worksheet" Target="worksheets/sheet7.xml"/><Relationship Id="rId12" Type="http://schemas.openxmlformats.org/officeDocument/2006/relationships/worksheet" Target="worksheets/sheet10.xml"/><Relationship Id="rId17" Type="http://schemas.openxmlformats.org/officeDocument/2006/relationships/worksheet" Target="worksheets/sheet1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chartsheet" Target="chartsheets/sheet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9.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hartsheet" Target="chartsheets/sheet4.xml"/><Relationship Id="rId23" Type="http://schemas.openxmlformats.org/officeDocument/2006/relationships/theme" Target="theme/theme1.xml"/><Relationship Id="rId10" Type="http://schemas.openxmlformats.org/officeDocument/2006/relationships/worksheet" Target="worksheets/sheet8.xml"/><Relationship Id="rId19" Type="http://schemas.openxmlformats.org/officeDocument/2006/relationships/chartsheet" Target="chartsheets/sheet5.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chartsheet" Target="chartsheets/sheet3.xml"/><Relationship Id="rId22"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Stocked area by principal species groups</a:t>
            </a:r>
          </a:p>
        </c:rich>
      </c:tx>
      <c:overlay val="0"/>
    </c:title>
    <c:autoTitleDeleted val="0"/>
    <c:plotArea>
      <c:layout/>
      <c:barChart>
        <c:barDir val="bar"/>
        <c:grouping val="clustered"/>
        <c:varyColors val="0"/>
        <c:ser>
          <c:idx val="0"/>
          <c:order val="0"/>
          <c:spPr>
            <a:solidFill>
              <a:srgbClr val="3B9946"/>
            </a:solidFill>
          </c:spPr>
          <c:invertIfNegative val="0"/>
          <c:errBars>
            <c:errBarType val="both"/>
            <c:errValType val="cust"/>
            <c:noEndCap val="0"/>
            <c:plus>
              <c:numRef>
                <c:f>Current_Stocks_2012!$W$9:$W$27</c:f>
                <c:numCache>
                  <c:formatCode>General</c:formatCode>
                  <c:ptCount val="19"/>
                  <c:pt idx="0">
                    <c:v>152.999506</c:v>
                  </c:pt>
                  <c:pt idx="1">
                    <c:v>29.229969999999998</c:v>
                  </c:pt>
                  <c:pt idx="2">
                    <c:v>0</c:v>
                  </c:pt>
                  <c:pt idx="3">
                    <c:v>0</c:v>
                  </c:pt>
                  <c:pt idx="4">
                    <c:v>174.38181599999999</c:v>
                  </c:pt>
                  <c:pt idx="5">
                    <c:v>0</c:v>
                  </c:pt>
                  <c:pt idx="6">
                    <c:v>10.61774</c:v>
                  </c:pt>
                  <c:pt idx="7">
                    <c:v>0</c:v>
                  </c:pt>
                  <c:pt idx="8">
                    <c:v>441.44044499999995</c:v>
                  </c:pt>
                  <c:pt idx="9">
                    <c:v>271.74894999999998</c:v>
                  </c:pt>
                  <c:pt idx="10">
                    <c:v>157.29156899999998</c:v>
                  </c:pt>
                  <c:pt idx="11">
                    <c:v>377.06887600000005</c:v>
                  </c:pt>
                  <c:pt idx="12">
                    <c:v>170.97056899999998</c:v>
                  </c:pt>
                  <c:pt idx="13">
                    <c:v>0</c:v>
                  </c:pt>
                  <c:pt idx="14">
                    <c:v>3.4490679999999996</c:v>
                  </c:pt>
                  <c:pt idx="15">
                    <c:v>200.10242700000003</c:v>
                  </c:pt>
                  <c:pt idx="16">
                    <c:v>138.11074199999999</c:v>
                  </c:pt>
                  <c:pt idx="17">
                    <c:v>281.95462200000003</c:v>
                  </c:pt>
                  <c:pt idx="18">
                    <c:v>295.25823600000001</c:v>
                  </c:pt>
                </c:numCache>
              </c:numRef>
            </c:plus>
            <c:minus>
              <c:numRef>
                <c:f>Current_Stocks_2012!$V$9:$V$27</c:f>
                <c:numCache>
                  <c:formatCode>General</c:formatCode>
                  <c:ptCount val="19"/>
                  <c:pt idx="0">
                    <c:v>152.999506</c:v>
                  </c:pt>
                  <c:pt idx="1">
                    <c:v>29.229969999999998</c:v>
                  </c:pt>
                  <c:pt idx="2">
                    <c:v>0</c:v>
                  </c:pt>
                  <c:pt idx="3">
                    <c:v>0</c:v>
                  </c:pt>
                  <c:pt idx="4">
                    <c:v>174.38181599999999</c:v>
                  </c:pt>
                  <c:pt idx="5">
                    <c:v>0</c:v>
                  </c:pt>
                  <c:pt idx="6">
                    <c:v>10.18</c:v>
                  </c:pt>
                  <c:pt idx="7">
                    <c:v>0</c:v>
                  </c:pt>
                  <c:pt idx="8">
                    <c:v>441.44044499999995</c:v>
                  </c:pt>
                  <c:pt idx="9">
                    <c:v>271.74894999999998</c:v>
                  </c:pt>
                  <c:pt idx="10">
                    <c:v>157.29156899999998</c:v>
                  </c:pt>
                  <c:pt idx="11">
                    <c:v>377.06887600000005</c:v>
                  </c:pt>
                  <c:pt idx="12">
                    <c:v>170.97056899999998</c:v>
                  </c:pt>
                  <c:pt idx="13">
                    <c:v>0</c:v>
                  </c:pt>
                  <c:pt idx="14">
                    <c:v>3.4490679999999996</c:v>
                  </c:pt>
                  <c:pt idx="15">
                    <c:v>200.10242700000003</c:v>
                  </c:pt>
                  <c:pt idx="16">
                    <c:v>138.11074199999999</c:v>
                  </c:pt>
                  <c:pt idx="17">
                    <c:v>281.95462200000003</c:v>
                  </c:pt>
                  <c:pt idx="18">
                    <c:v>295.25823600000001</c:v>
                  </c:pt>
                </c:numCache>
              </c:numRef>
            </c:minus>
          </c:errBars>
          <c:cat>
            <c:strRef>
              <c:f>Current_Stocks_2012!$B$9:$B$27</c:f>
              <c:strCache>
                <c:ptCount val="19"/>
                <c:pt idx="0">
                  <c:v>Sitka Spruce</c:v>
                </c:pt>
                <c:pt idx="1">
                  <c:v>Scots Pine</c:v>
                </c:pt>
                <c:pt idx="2">
                  <c:v>Corsican Pine</c:v>
                </c:pt>
                <c:pt idx="3">
                  <c:v>Norway Spruce</c:v>
                </c:pt>
                <c:pt idx="4">
                  <c:v>Larches</c:v>
                </c:pt>
                <c:pt idx="5">
                  <c:v>Douglas Fir</c:v>
                </c:pt>
                <c:pt idx="6">
                  <c:v>Lodgepole Pine</c:v>
                </c:pt>
                <c:pt idx="7">
                  <c:v>Other Conifers</c:v>
                </c:pt>
                <c:pt idx="8">
                  <c:v>Oak</c:v>
                </c:pt>
                <c:pt idx="9">
                  <c:v>Beech</c:v>
                </c:pt>
                <c:pt idx="10">
                  <c:v>Sycamore</c:v>
                </c:pt>
                <c:pt idx="11">
                  <c:v>Ash</c:v>
                </c:pt>
                <c:pt idx="12">
                  <c:v>Birches</c:v>
                </c:pt>
                <c:pt idx="13">
                  <c:v>Sweet chestnut</c:v>
                </c:pt>
                <c:pt idx="14">
                  <c:v>Hazel</c:v>
                </c:pt>
                <c:pt idx="15">
                  <c:v>Hawthorn</c:v>
                </c:pt>
                <c:pt idx="16">
                  <c:v>Alder</c:v>
                </c:pt>
                <c:pt idx="17">
                  <c:v>Willow</c:v>
                </c:pt>
                <c:pt idx="18">
                  <c:v>Other Broadleaves</c:v>
                </c:pt>
              </c:strCache>
            </c:strRef>
          </c:cat>
          <c:val>
            <c:numRef>
              <c:f>Current_Stocks_2012!$D$9:$D$27</c:f>
              <c:numCache>
                <c:formatCode>#,##0.00</c:formatCode>
                <c:ptCount val="19"/>
                <c:pt idx="0">
                  <c:v>199.27</c:v>
                </c:pt>
                <c:pt idx="1">
                  <c:v>69.02</c:v>
                </c:pt>
                <c:pt idx="2">
                  <c:v>0</c:v>
                </c:pt>
                <c:pt idx="3">
                  <c:v>0</c:v>
                </c:pt>
                <c:pt idx="4">
                  <c:v>284.38</c:v>
                </c:pt>
                <c:pt idx="5">
                  <c:v>0</c:v>
                </c:pt>
                <c:pt idx="6">
                  <c:v>10.18</c:v>
                </c:pt>
                <c:pt idx="7">
                  <c:v>0</c:v>
                </c:pt>
                <c:pt idx="8">
                  <c:v>972.55</c:v>
                </c:pt>
                <c:pt idx="9">
                  <c:v>390.5</c:v>
                </c:pt>
                <c:pt idx="10">
                  <c:v>349.77</c:v>
                </c:pt>
                <c:pt idx="11">
                  <c:v>905.98</c:v>
                </c:pt>
                <c:pt idx="12">
                  <c:v>336.49</c:v>
                </c:pt>
                <c:pt idx="13">
                  <c:v>0</c:v>
                </c:pt>
                <c:pt idx="14">
                  <c:v>3.98</c:v>
                </c:pt>
                <c:pt idx="15">
                  <c:v>343.17</c:v>
                </c:pt>
                <c:pt idx="16">
                  <c:v>305.69</c:v>
                </c:pt>
                <c:pt idx="17">
                  <c:v>674.21</c:v>
                </c:pt>
                <c:pt idx="18">
                  <c:v>830.31</c:v>
                </c:pt>
              </c:numCache>
            </c:numRef>
          </c:val>
        </c:ser>
        <c:dLbls>
          <c:showLegendKey val="0"/>
          <c:showVal val="0"/>
          <c:showCatName val="0"/>
          <c:showSerName val="0"/>
          <c:showPercent val="0"/>
          <c:showBubbleSize val="0"/>
        </c:dLbls>
        <c:gapWidth val="50"/>
        <c:axId val="95198592"/>
        <c:axId val="95196672"/>
      </c:barChart>
      <c:valAx>
        <c:axId val="95196672"/>
        <c:scaling>
          <c:orientation val="minMax"/>
        </c:scaling>
        <c:delete val="0"/>
        <c:axPos val="b"/>
        <c:majorGridlines/>
        <c:title>
          <c:tx>
            <c:rich>
              <a:bodyPr/>
              <a:lstStyle/>
              <a:p>
                <a:pPr>
                  <a:defRPr/>
                </a:pPr>
                <a:r>
                  <a:rPr lang="en-US"/>
                  <a:t>Area (ha)</a:t>
                </a:r>
              </a:p>
            </c:rich>
          </c:tx>
          <c:overlay val="0"/>
        </c:title>
        <c:numFmt formatCode="#,##0" sourceLinked="0"/>
        <c:majorTickMark val="out"/>
        <c:minorTickMark val="none"/>
        <c:tickLblPos val="nextTo"/>
        <c:crossAx val="95198592"/>
        <c:crosses val="max"/>
        <c:crossBetween val="between"/>
      </c:valAx>
      <c:catAx>
        <c:axId val="95198592"/>
        <c:scaling>
          <c:orientation val="maxMin"/>
        </c:scaling>
        <c:delete val="0"/>
        <c:axPos val="l"/>
        <c:majorTickMark val="out"/>
        <c:minorTickMark val="none"/>
        <c:tickLblPos val="nextTo"/>
        <c:crossAx val="95196672"/>
        <c:crosses val="autoZero"/>
        <c:auto val="1"/>
        <c:lblAlgn val="ctr"/>
        <c:lblOffset val="100"/>
        <c:noMultiLvlLbl val="0"/>
      </c:catAx>
    </c:plotArea>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Stocked area by principal species groups</a:t>
            </a:r>
          </a:p>
        </c:rich>
      </c:tx>
      <c:layout/>
      <c:overlay val="0"/>
    </c:title>
    <c:autoTitleDeleted val="0"/>
    <c:plotArea>
      <c:layout/>
      <c:barChart>
        <c:barDir val="bar"/>
        <c:grouping val="clustered"/>
        <c:varyColors val="0"/>
        <c:ser>
          <c:idx val="0"/>
          <c:order val="0"/>
          <c:tx>
            <c:strRef>
              <c:f>Current_Stocks_2012!$T$1</c:f>
              <c:strCache>
                <c:ptCount val="1"/>
                <c:pt idx="0">
                  <c:v>Irwell catchment</c:v>
                </c:pt>
              </c:strCache>
            </c:strRef>
          </c:tx>
          <c:spPr>
            <a:solidFill>
              <a:srgbClr val="3B9946"/>
            </a:solidFill>
          </c:spPr>
          <c:invertIfNegative val="0"/>
          <c:errBars>
            <c:errBarType val="both"/>
            <c:errValType val="cust"/>
            <c:noEndCap val="0"/>
            <c:plus>
              <c:numRef>
                <c:f>Current_Stocks_2012!$W$9:$W$27</c:f>
                <c:numCache>
                  <c:formatCode>General</c:formatCode>
                  <c:ptCount val="19"/>
                  <c:pt idx="0">
                    <c:v>152.999506</c:v>
                  </c:pt>
                  <c:pt idx="1">
                    <c:v>29.229969999999998</c:v>
                  </c:pt>
                  <c:pt idx="2">
                    <c:v>0</c:v>
                  </c:pt>
                  <c:pt idx="3">
                    <c:v>0</c:v>
                  </c:pt>
                  <c:pt idx="4">
                    <c:v>174.38181599999999</c:v>
                  </c:pt>
                  <c:pt idx="5">
                    <c:v>0</c:v>
                  </c:pt>
                  <c:pt idx="6">
                    <c:v>10.61774</c:v>
                  </c:pt>
                  <c:pt idx="7">
                    <c:v>0</c:v>
                  </c:pt>
                  <c:pt idx="8">
                    <c:v>441.44044499999995</c:v>
                  </c:pt>
                  <c:pt idx="9">
                    <c:v>271.74894999999998</c:v>
                  </c:pt>
                  <c:pt idx="10">
                    <c:v>157.29156899999998</c:v>
                  </c:pt>
                  <c:pt idx="11">
                    <c:v>377.06887600000005</c:v>
                  </c:pt>
                  <c:pt idx="12">
                    <c:v>170.97056899999998</c:v>
                  </c:pt>
                  <c:pt idx="13">
                    <c:v>0</c:v>
                  </c:pt>
                  <c:pt idx="14">
                    <c:v>3.4490679999999996</c:v>
                  </c:pt>
                  <c:pt idx="15">
                    <c:v>200.10242700000003</c:v>
                  </c:pt>
                  <c:pt idx="16">
                    <c:v>138.11074199999999</c:v>
                  </c:pt>
                  <c:pt idx="17">
                    <c:v>281.95462200000003</c:v>
                  </c:pt>
                  <c:pt idx="18">
                    <c:v>295.25823600000001</c:v>
                  </c:pt>
                </c:numCache>
              </c:numRef>
            </c:plus>
            <c:minus>
              <c:numRef>
                <c:f>Current_Stocks_2012!$V$9:$V$27</c:f>
                <c:numCache>
                  <c:formatCode>General</c:formatCode>
                  <c:ptCount val="19"/>
                  <c:pt idx="0">
                    <c:v>152.999506</c:v>
                  </c:pt>
                  <c:pt idx="1">
                    <c:v>29.229969999999998</c:v>
                  </c:pt>
                  <c:pt idx="2">
                    <c:v>0</c:v>
                  </c:pt>
                  <c:pt idx="3">
                    <c:v>0</c:v>
                  </c:pt>
                  <c:pt idx="4">
                    <c:v>174.38181599999999</c:v>
                  </c:pt>
                  <c:pt idx="5">
                    <c:v>0</c:v>
                  </c:pt>
                  <c:pt idx="6">
                    <c:v>10.18</c:v>
                  </c:pt>
                  <c:pt idx="7">
                    <c:v>0</c:v>
                  </c:pt>
                  <c:pt idx="8">
                    <c:v>441.44044499999995</c:v>
                  </c:pt>
                  <c:pt idx="9">
                    <c:v>271.74894999999998</c:v>
                  </c:pt>
                  <c:pt idx="10">
                    <c:v>157.29156899999998</c:v>
                  </c:pt>
                  <c:pt idx="11">
                    <c:v>377.06887600000005</c:v>
                  </c:pt>
                  <c:pt idx="12">
                    <c:v>170.97056899999998</c:v>
                  </c:pt>
                  <c:pt idx="13">
                    <c:v>0</c:v>
                  </c:pt>
                  <c:pt idx="14">
                    <c:v>3.4490679999999996</c:v>
                  </c:pt>
                  <c:pt idx="15">
                    <c:v>200.10242700000003</c:v>
                  </c:pt>
                  <c:pt idx="16">
                    <c:v>138.11074199999999</c:v>
                  </c:pt>
                  <c:pt idx="17">
                    <c:v>281.95462200000003</c:v>
                  </c:pt>
                  <c:pt idx="18">
                    <c:v>295.25823600000001</c:v>
                  </c:pt>
                </c:numCache>
              </c:numRef>
            </c:minus>
          </c:errBars>
          <c:cat>
            <c:strRef>
              <c:f>Current_Stocks_2012!$B$9:$B$27</c:f>
              <c:strCache>
                <c:ptCount val="19"/>
                <c:pt idx="0">
                  <c:v>Sitka Spruce</c:v>
                </c:pt>
                <c:pt idx="1">
                  <c:v>Scots Pine</c:v>
                </c:pt>
                <c:pt idx="2">
                  <c:v>Corsican Pine</c:v>
                </c:pt>
                <c:pt idx="3">
                  <c:v>Norway Spruce</c:v>
                </c:pt>
                <c:pt idx="4">
                  <c:v>Larches</c:v>
                </c:pt>
                <c:pt idx="5">
                  <c:v>Douglas Fir</c:v>
                </c:pt>
                <c:pt idx="6">
                  <c:v>Lodgepole Pine</c:v>
                </c:pt>
                <c:pt idx="7">
                  <c:v>Other Conifers</c:v>
                </c:pt>
                <c:pt idx="8">
                  <c:v>Oak</c:v>
                </c:pt>
                <c:pt idx="9">
                  <c:v>Beech</c:v>
                </c:pt>
                <c:pt idx="10">
                  <c:v>Sycamore</c:v>
                </c:pt>
                <c:pt idx="11">
                  <c:v>Ash</c:v>
                </c:pt>
                <c:pt idx="12">
                  <c:v>Birches</c:v>
                </c:pt>
                <c:pt idx="13">
                  <c:v>Sweet chestnut</c:v>
                </c:pt>
                <c:pt idx="14">
                  <c:v>Hazel</c:v>
                </c:pt>
                <c:pt idx="15">
                  <c:v>Hawthorn</c:v>
                </c:pt>
                <c:pt idx="16">
                  <c:v>Alder</c:v>
                </c:pt>
                <c:pt idx="17">
                  <c:v>Willow</c:v>
                </c:pt>
                <c:pt idx="18">
                  <c:v>Other Broadleaves</c:v>
                </c:pt>
              </c:strCache>
            </c:strRef>
          </c:cat>
          <c:val>
            <c:numRef>
              <c:f>Current_Stocks_2012!$D$9:$D$27</c:f>
              <c:numCache>
                <c:formatCode>#,##0.00</c:formatCode>
                <c:ptCount val="19"/>
                <c:pt idx="0">
                  <c:v>199.27</c:v>
                </c:pt>
                <c:pt idx="1">
                  <c:v>69.02</c:v>
                </c:pt>
                <c:pt idx="2">
                  <c:v>0</c:v>
                </c:pt>
                <c:pt idx="3">
                  <c:v>0</c:v>
                </c:pt>
                <c:pt idx="4">
                  <c:v>284.38</c:v>
                </c:pt>
                <c:pt idx="5">
                  <c:v>0</c:v>
                </c:pt>
                <c:pt idx="6">
                  <c:v>10.18</c:v>
                </c:pt>
                <c:pt idx="7">
                  <c:v>0</c:v>
                </c:pt>
                <c:pt idx="8">
                  <c:v>972.55</c:v>
                </c:pt>
                <c:pt idx="9">
                  <c:v>390.5</c:v>
                </c:pt>
                <c:pt idx="10">
                  <c:v>349.77</c:v>
                </c:pt>
                <c:pt idx="11">
                  <c:v>905.98</c:v>
                </c:pt>
                <c:pt idx="12">
                  <c:v>336.49</c:v>
                </c:pt>
                <c:pt idx="13">
                  <c:v>0</c:v>
                </c:pt>
                <c:pt idx="14">
                  <c:v>3.98</c:v>
                </c:pt>
                <c:pt idx="15">
                  <c:v>343.17</c:v>
                </c:pt>
                <c:pt idx="16">
                  <c:v>305.69</c:v>
                </c:pt>
                <c:pt idx="17">
                  <c:v>674.21</c:v>
                </c:pt>
                <c:pt idx="18">
                  <c:v>830.31</c:v>
                </c:pt>
              </c:numCache>
            </c:numRef>
          </c:val>
        </c:ser>
        <c:ser>
          <c:idx val="1"/>
          <c:order val="1"/>
          <c:tx>
            <c:strRef>
              <c:f>Current_Stocks_2012_100mBuffer!$T$1</c:f>
              <c:strCache>
                <c:ptCount val="1"/>
                <c:pt idx="0">
                  <c:v>Irwell 100 m buffer</c:v>
                </c:pt>
              </c:strCache>
            </c:strRef>
          </c:tx>
          <c:spPr>
            <a:solidFill>
              <a:srgbClr val="B6D99F"/>
            </a:solidFill>
          </c:spPr>
          <c:invertIfNegative val="0"/>
          <c:errBars>
            <c:errBarType val="both"/>
            <c:errValType val="cust"/>
            <c:noEndCap val="0"/>
            <c:plus>
              <c:numRef>
                <c:f>Current_Stocks_2012_100mBuffer!$W$9:$W$27</c:f>
                <c:numCache>
                  <c:formatCode>General</c:formatCode>
                  <c:ptCount val="19"/>
                  <c:pt idx="0">
                    <c:v>34.428510000000003</c:v>
                  </c:pt>
                  <c:pt idx="1">
                    <c:v>22.989581999999999</c:v>
                  </c:pt>
                  <c:pt idx="2">
                    <c:v>0</c:v>
                  </c:pt>
                  <c:pt idx="3">
                    <c:v>0</c:v>
                  </c:pt>
                  <c:pt idx="4">
                    <c:v>102.26723100000001</c:v>
                  </c:pt>
                  <c:pt idx="5">
                    <c:v>0</c:v>
                  </c:pt>
                  <c:pt idx="6">
                    <c:v>0</c:v>
                  </c:pt>
                  <c:pt idx="7">
                    <c:v>0</c:v>
                  </c:pt>
                  <c:pt idx="8">
                    <c:v>285.34592800000001</c:v>
                  </c:pt>
                  <c:pt idx="9">
                    <c:v>1.6275120000000001</c:v>
                  </c:pt>
                  <c:pt idx="10">
                    <c:v>50.969430000000003</c:v>
                  </c:pt>
                  <c:pt idx="11">
                    <c:v>184.83439200000001</c:v>
                  </c:pt>
                  <c:pt idx="12">
                    <c:v>140.26128</c:v>
                  </c:pt>
                  <c:pt idx="13">
                    <c:v>0</c:v>
                  </c:pt>
                  <c:pt idx="14">
                    <c:v>1.0065439999999999</c:v>
                  </c:pt>
                  <c:pt idx="15">
                    <c:v>81.479153000000011</c:v>
                  </c:pt>
                  <c:pt idx="16">
                    <c:v>37.127360000000003</c:v>
                  </c:pt>
                  <c:pt idx="17">
                    <c:v>180.54835200000002</c:v>
                  </c:pt>
                  <c:pt idx="18">
                    <c:v>200.51584800000001</c:v>
                  </c:pt>
                </c:numCache>
              </c:numRef>
            </c:plus>
            <c:minus>
              <c:numRef>
                <c:f>Current_Stocks_2012_100mBuffer!$V$9:$V$27</c:f>
                <c:numCache>
                  <c:formatCode>General</c:formatCode>
                  <c:ptCount val="19"/>
                  <c:pt idx="0">
                    <c:v>26.1</c:v>
                  </c:pt>
                  <c:pt idx="1">
                    <c:v>22.989581999999999</c:v>
                  </c:pt>
                  <c:pt idx="2">
                    <c:v>0</c:v>
                  </c:pt>
                  <c:pt idx="3">
                    <c:v>0</c:v>
                  </c:pt>
                  <c:pt idx="4">
                    <c:v>102.26723100000001</c:v>
                  </c:pt>
                  <c:pt idx="5">
                    <c:v>0</c:v>
                  </c:pt>
                  <c:pt idx="6">
                    <c:v>0</c:v>
                  </c:pt>
                  <c:pt idx="7">
                    <c:v>0</c:v>
                  </c:pt>
                  <c:pt idx="8">
                    <c:v>285.34592800000001</c:v>
                  </c:pt>
                  <c:pt idx="9">
                    <c:v>1.6275120000000001</c:v>
                  </c:pt>
                  <c:pt idx="10">
                    <c:v>50.969430000000003</c:v>
                  </c:pt>
                  <c:pt idx="11">
                    <c:v>184.83439200000001</c:v>
                  </c:pt>
                  <c:pt idx="12">
                    <c:v>140.26128</c:v>
                  </c:pt>
                  <c:pt idx="13">
                    <c:v>0</c:v>
                  </c:pt>
                  <c:pt idx="14">
                    <c:v>0.88</c:v>
                  </c:pt>
                  <c:pt idx="15">
                    <c:v>81.479153000000011</c:v>
                  </c:pt>
                  <c:pt idx="16">
                    <c:v>37.127360000000003</c:v>
                  </c:pt>
                  <c:pt idx="17">
                    <c:v>180.54835200000002</c:v>
                  </c:pt>
                  <c:pt idx="18">
                    <c:v>200.51584800000001</c:v>
                  </c:pt>
                </c:numCache>
              </c:numRef>
            </c:minus>
          </c:errBars>
          <c:val>
            <c:numRef>
              <c:f>Current_Stocks_2012_100mBuffer!$D$9:$D$27</c:f>
              <c:numCache>
                <c:formatCode>#,##0.00</c:formatCode>
                <c:ptCount val="19"/>
                <c:pt idx="0">
                  <c:v>26.1</c:v>
                </c:pt>
                <c:pt idx="1">
                  <c:v>29.26</c:v>
                </c:pt>
                <c:pt idx="2">
                  <c:v>0</c:v>
                </c:pt>
                <c:pt idx="3">
                  <c:v>0</c:v>
                </c:pt>
                <c:pt idx="4">
                  <c:v>157.31</c:v>
                </c:pt>
                <c:pt idx="5">
                  <c:v>0</c:v>
                </c:pt>
                <c:pt idx="6">
                  <c:v>0</c:v>
                </c:pt>
                <c:pt idx="7">
                  <c:v>0</c:v>
                </c:pt>
                <c:pt idx="8">
                  <c:v>422.86</c:v>
                </c:pt>
                <c:pt idx="9">
                  <c:v>2.04</c:v>
                </c:pt>
                <c:pt idx="10">
                  <c:v>108.7</c:v>
                </c:pt>
                <c:pt idx="11">
                  <c:v>306.22000000000003</c:v>
                </c:pt>
                <c:pt idx="12">
                  <c:v>141.85</c:v>
                </c:pt>
                <c:pt idx="13">
                  <c:v>0</c:v>
                </c:pt>
                <c:pt idx="14">
                  <c:v>0.88</c:v>
                </c:pt>
                <c:pt idx="15">
                  <c:v>106.69</c:v>
                </c:pt>
                <c:pt idx="16">
                  <c:v>50.24</c:v>
                </c:pt>
                <c:pt idx="17">
                  <c:v>207.36</c:v>
                </c:pt>
                <c:pt idx="18">
                  <c:v>387.92</c:v>
                </c:pt>
              </c:numCache>
            </c:numRef>
          </c:val>
        </c:ser>
        <c:dLbls>
          <c:showLegendKey val="0"/>
          <c:showVal val="0"/>
          <c:showCatName val="0"/>
          <c:showSerName val="0"/>
          <c:showPercent val="0"/>
          <c:showBubbleSize val="0"/>
        </c:dLbls>
        <c:gapWidth val="50"/>
        <c:axId val="95996928"/>
        <c:axId val="95995008"/>
      </c:barChart>
      <c:valAx>
        <c:axId val="95995008"/>
        <c:scaling>
          <c:orientation val="minMax"/>
        </c:scaling>
        <c:delete val="0"/>
        <c:axPos val="b"/>
        <c:majorGridlines/>
        <c:title>
          <c:tx>
            <c:rich>
              <a:bodyPr/>
              <a:lstStyle/>
              <a:p>
                <a:pPr>
                  <a:defRPr/>
                </a:pPr>
                <a:r>
                  <a:rPr lang="en-US"/>
                  <a:t>Area (ha)</a:t>
                </a:r>
              </a:p>
            </c:rich>
          </c:tx>
          <c:layout/>
          <c:overlay val="0"/>
        </c:title>
        <c:numFmt formatCode="#,##0" sourceLinked="0"/>
        <c:majorTickMark val="out"/>
        <c:minorTickMark val="none"/>
        <c:tickLblPos val="nextTo"/>
        <c:crossAx val="95996928"/>
        <c:crosses val="max"/>
        <c:crossBetween val="between"/>
      </c:valAx>
      <c:catAx>
        <c:axId val="95996928"/>
        <c:scaling>
          <c:orientation val="maxMin"/>
        </c:scaling>
        <c:delete val="0"/>
        <c:axPos val="l"/>
        <c:majorTickMark val="out"/>
        <c:minorTickMark val="none"/>
        <c:tickLblPos val="nextTo"/>
        <c:crossAx val="95995008"/>
        <c:crosses val="autoZero"/>
        <c:auto val="1"/>
        <c:lblAlgn val="ctr"/>
        <c:lblOffset val="100"/>
        <c:noMultiLvlLbl val="0"/>
      </c:catAx>
    </c:plotArea>
    <c:legend>
      <c:legendPos val="r"/>
      <c:layout/>
      <c:overlay val="0"/>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Evidence of management</a:t>
            </a:r>
          </a:p>
        </c:rich>
      </c:tx>
      <c:overlay val="0"/>
    </c:title>
    <c:autoTitleDeleted val="0"/>
    <c:plotArea>
      <c:layout/>
      <c:barChart>
        <c:barDir val="col"/>
        <c:grouping val="clustered"/>
        <c:varyColors val="0"/>
        <c:ser>
          <c:idx val="0"/>
          <c:order val="0"/>
          <c:spPr>
            <a:solidFill>
              <a:srgbClr val="3B9946"/>
            </a:solidFill>
          </c:spPr>
          <c:invertIfNegative val="0"/>
          <c:cat>
            <c:strRef>
              <c:f>'Management data'!$J$446:$J$477</c:f>
              <c:strCache>
                <c:ptCount val="32"/>
                <c:pt idx="0">
                  <c:v>Agroforestry</c:v>
                </c:pt>
                <c:pt idx="1">
                  <c:v>B / M / B *</c:v>
                </c:pt>
                <c:pt idx="2">
                  <c:v>Brashing</c:v>
                </c:pt>
                <c:pt idx="3">
                  <c:v>Cleaning</c:v>
                </c:pt>
                <c:pt idx="4">
                  <c:v>Clearfell</c:v>
                </c:pt>
                <c:pt idx="5">
                  <c:v>Conservation</c:v>
                </c:pt>
                <c:pt idx="6">
                  <c:v>Coppicing</c:v>
                </c:pt>
                <c:pt idx="7">
                  <c:v>De-stumped</c:v>
                </c:pt>
                <c:pt idx="8">
                  <c:v>Draining</c:v>
                </c:pt>
                <c:pt idx="9">
                  <c:v>Fencing - Complete</c:v>
                </c:pt>
                <c:pt idx="10">
                  <c:v>Fencing - Partial</c:v>
                </c:pt>
                <c:pt idx="11">
                  <c:v>Game Birds</c:v>
                </c:pt>
                <c:pt idx="12">
                  <c:v>Grazing</c:v>
                </c:pt>
                <c:pt idx="13">
                  <c:v>Mounded</c:v>
                </c:pt>
                <c:pt idx="14">
                  <c:v>Orchard</c:v>
                </c:pt>
                <c:pt idx="15">
                  <c:v>Ornamental</c:v>
                </c:pt>
                <c:pt idx="16">
                  <c:v>Other</c:v>
                </c:pt>
                <c:pt idx="17">
                  <c:v>Personal Recreation</c:v>
                </c:pt>
                <c:pt idx="18">
                  <c:v>Planting</c:v>
                </c:pt>
                <c:pt idx="19">
                  <c:v>Ploughed DM</c:v>
                </c:pt>
                <c:pt idx="20">
                  <c:v>Ploughed SM</c:v>
                </c:pt>
                <c:pt idx="21">
                  <c:v>Pollarding</c:v>
                </c:pt>
                <c:pt idx="22">
                  <c:v>Pruning</c:v>
                </c:pt>
                <c:pt idx="23">
                  <c:v>Public Recreation</c:v>
                </c:pt>
                <c:pt idx="24">
                  <c:v>Ripped</c:v>
                </c:pt>
                <c:pt idx="25">
                  <c:v>Scarified</c:v>
                </c:pt>
                <c:pt idx="26">
                  <c:v>Shelter / Screening</c:v>
                </c:pt>
                <c:pt idx="27">
                  <c:v>Thinning More than Once</c:v>
                </c:pt>
                <c:pt idx="28">
                  <c:v>Thinning Once</c:v>
                </c:pt>
                <c:pt idx="29">
                  <c:v>Timber Production</c:v>
                </c:pt>
                <c:pt idx="30">
                  <c:v>Weeding</c:v>
                </c:pt>
                <c:pt idx="31">
                  <c:v>Windrowed</c:v>
                </c:pt>
              </c:strCache>
            </c:strRef>
          </c:cat>
          <c:val>
            <c:numRef>
              <c:f>'Management data'!$L$446:$L$477</c:f>
              <c:numCache>
                <c:formatCode>#,##0.00</c:formatCode>
                <c:ptCount val="32"/>
                <c:pt idx="0">
                  <c:v>0</c:v>
                </c:pt>
                <c:pt idx="1">
                  <c:v>0</c:v>
                </c:pt>
                <c:pt idx="2">
                  <c:v>0</c:v>
                </c:pt>
                <c:pt idx="3">
                  <c:v>0</c:v>
                </c:pt>
                <c:pt idx="4">
                  <c:v>20.270634277933283</c:v>
                </c:pt>
                <c:pt idx="5">
                  <c:v>0</c:v>
                </c:pt>
                <c:pt idx="6">
                  <c:v>0</c:v>
                </c:pt>
                <c:pt idx="7">
                  <c:v>0</c:v>
                </c:pt>
                <c:pt idx="8">
                  <c:v>2.3827636877376586</c:v>
                </c:pt>
                <c:pt idx="9">
                  <c:v>3.7534553573485177</c:v>
                </c:pt>
                <c:pt idx="10">
                  <c:v>0</c:v>
                </c:pt>
                <c:pt idx="11">
                  <c:v>0</c:v>
                </c:pt>
                <c:pt idx="12">
                  <c:v>0</c:v>
                </c:pt>
                <c:pt idx="13">
                  <c:v>0</c:v>
                </c:pt>
                <c:pt idx="14">
                  <c:v>0</c:v>
                </c:pt>
                <c:pt idx="15">
                  <c:v>0</c:v>
                </c:pt>
                <c:pt idx="16">
                  <c:v>6.8497949300113632</c:v>
                </c:pt>
                <c:pt idx="17">
                  <c:v>0</c:v>
                </c:pt>
                <c:pt idx="18">
                  <c:v>17.963556335277858</c:v>
                </c:pt>
                <c:pt idx="19">
                  <c:v>0</c:v>
                </c:pt>
                <c:pt idx="20">
                  <c:v>0.93394418152575565</c:v>
                </c:pt>
                <c:pt idx="21">
                  <c:v>0</c:v>
                </c:pt>
                <c:pt idx="22">
                  <c:v>1.7588511386250301</c:v>
                </c:pt>
                <c:pt idx="23">
                  <c:v>0</c:v>
                </c:pt>
                <c:pt idx="24">
                  <c:v>0</c:v>
                </c:pt>
                <c:pt idx="25">
                  <c:v>1.1230588727563853</c:v>
                </c:pt>
                <c:pt idx="26">
                  <c:v>0</c:v>
                </c:pt>
                <c:pt idx="27">
                  <c:v>5.7761641243627331</c:v>
                </c:pt>
                <c:pt idx="28">
                  <c:v>1.9785534613140527</c:v>
                </c:pt>
                <c:pt idx="29">
                  <c:v>0</c:v>
                </c:pt>
                <c:pt idx="30">
                  <c:v>0</c:v>
                </c:pt>
                <c:pt idx="31">
                  <c:v>0</c:v>
                </c:pt>
              </c:numCache>
            </c:numRef>
          </c:val>
        </c:ser>
        <c:dLbls>
          <c:showLegendKey val="0"/>
          <c:showVal val="0"/>
          <c:showCatName val="0"/>
          <c:showSerName val="0"/>
          <c:showPercent val="0"/>
          <c:showBubbleSize val="0"/>
        </c:dLbls>
        <c:gapWidth val="50"/>
        <c:axId val="98263040"/>
        <c:axId val="98264576"/>
      </c:barChart>
      <c:catAx>
        <c:axId val="98263040"/>
        <c:scaling>
          <c:orientation val="minMax"/>
        </c:scaling>
        <c:delete val="0"/>
        <c:axPos val="b"/>
        <c:majorTickMark val="out"/>
        <c:minorTickMark val="none"/>
        <c:tickLblPos val="nextTo"/>
        <c:crossAx val="98264576"/>
        <c:crosses val="autoZero"/>
        <c:auto val="1"/>
        <c:lblAlgn val="ctr"/>
        <c:lblOffset val="100"/>
        <c:noMultiLvlLbl val="0"/>
      </c:catAx>
      <c:valAx>
        <c:axId val="98264576"/>
        <c:scaling>
          <c:orientation val="minMax"/>
        </c:scaling>
        <c:delete val="0"/>
        <c:axPos val="l"/>
        <c:majorGridlines/>
        <c:title>
          <c:tx>
            <c:rich>
              <a:bodyPr rot="-5400000" vert="horz"/>
              <a:lstStyle/>
              <a:p>
                <a:pPr>
                  <a:defRPr/>
                </a:pPr>
                <a:r>
                  <a:rPr lang="en-US"/>
                  <a:t>Percentage of sections</a:t>
                </a:r>
              </a:p>
            </c:rich>
          </c:tx>
          <c:overlay val="0"/>
        </c:title>
        <c:numFmt formatCode="#,##0" sourceLinked="0"/>
        <c:majorTickMark val="out"/>
        <c:minorTickMark val="none"/>
        <c:tickLblPos val="nextTo"/>
        <c:crossAx val="98263040"/>
        <c:crosses val="autoZero"/>
        <c:crossBetween val="between"/>
      </c:valAx>
    </c:plotArea>
    <c:plotVisOnly val="1"/>
    <c:dispBlanksAs val="gap"/>
    <c:showDLblsOverMax val="0"/>
  </c:chart>
  <c:spPr>
    <a:noFill/>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Evidence of management by section type</a:t>
            </a:r>
          </a:p>
        </c:rich>
      </c:tx>
      <c:overlay val="0"/>
    </c:title>
    <c:autoTitleDeleted val="0"/>
    <c:plotArea>
      <c:layout/>
      <c:barChart>
        <c:barDir val="bar"/>
        <c:grouping val="percentStacked"/>
        <c:varyColors val="0"/>
        <c:ser>
          <c:idx val="1"/>
          <c:order val="0"/>
          <c:tx>
            <c:strRef>
              <c:f>'Management data'!$J$14</c:f>
              <c:strCache>
                <c:ptCount val="1"/>
                <c:pt idx="0">
                  <c:v>Evidence of past management</c:v>
                </c:pt>
              </c:strCache>
            </c:strRef>
          </c:tx>
          <c:spPr>
            <a:solidFill>
              <a:srgbClr val="3B9946"/>
            </a:solidFill>
          </c:spPr>
          <c:invertIfNegative val="0"/>
          <c:cat>
            <c:strRef>
              <c:f>('Management data'!$I$13,'Management data'!$I$18,'Management data'!$I$23,'Management data'!$I$28)</c:f>
              <c:strCache>
                <c:ptCount val="4"/>
                <c:pt idx="0">
                  <c:v>Broadleaf</c:v>
                </c:pt>
                <c:pt idx="1">
                  <c:v>Conifer</c:v>
                </c:pt>
                <c:pt idx="2">
                  <c:v>Mixed</c:v>
                </c:pt>
                <c:pt idx="3">
                  <c:v>None</c:v>
                </c:pt>
              </c:strCache>
            </c:strRef>
          </c:cat>
          <c:val>
            <c:numRef>
              <c:f>('Management data'!$L$14,'Management data'!$L$19,'Management data'!$L$24,'Management data'!$L$29)</c:f>
              <c:numCache>
                <c:formatCode>#,##0.00</c:formatCode>
                <c:ptCount val="4"/>
                <c:pt idx="0">
                  <c:v>59.374082906020199</c:v>
                </c:pt>
                <c:pt idx="1">
                  <c:v>100</c:v>
                </c:pt>
                <c:pt idx="2">
                  <c:v>100.00000000000003</c:v>
                </c:pt>
                <c:pt idx="3">
                  <c:v>18.252039840687047</c:v>
                </c:pt>
              </c:numCache>
            </c:numRef>
          </c:val>
        </c:ser>
        <c:ser>
          <c:idx val="0"/>
          <c:order val="1"/>
          <c:tx>
            <c:strRef>
              <c:f>'Management data'!$J$13</c:f>
              <c:strCache>
                <c:ptCount val="1"/>
                <c:pt idx="0">
                  <c:v>No evidence of past management or evidence of future management only</c:v>
                </c:pt>
              </c:strCache>
            </c:strRef>
          </c:tx>
          <c:spPr>
            <a:solidFill>
              <a:srgbClr val="B6D99F"/>
            </a:solidFill>
          </c:spPr>
          <c:invertIfNegative val="0"/>
          <c:cat>
            <c:strRef>
              <c:f>('Management data'!$I$13,'Management data'!$I$18,'Management data'!$I$23,'Management data'!$I$28)</c:f>
              <c:strCache>
                <c:ptCount val="4"/>
                <c:pt idx="0">
                  <c:v>Broadleaf</c:v>
                </c:pt>
                <c:pt idx="1">
                  <c:v>Conifer</c:v>
                </c:pt>
                <c:pt idx="2">
                  <c:v>Mixed</c:v>
                </c:pt>
                <c:pt idx="3">
                  <c:v>None</c:v>
                </c:pt>
              </c:strCache>
            </c:strRef>
          </c:cat>
          <c:val>
            <c:numRef>
              <c:f>('Management data'!$L$13,'Management data'!$L$18,'Management data'!$L$23,'Management data'!$L$28)</c:f>
              <c:numCache>
                <c:formatCode>#,##0.00</c:formatCode>
                <c:ptCount val="4"/>
                <c:pt idx="0">
                  <c:v>40.625917093979808</c:v>
                </c:pt>
                <c:pt idx="1">
                  <c:v>0</c:v>
                </c:pt>
                <c:pt idx="2">
                  <c:v>0</c:v>
                </c:pt>
                <c:pt idx="3">
                  <c:v>81.747960159312953</c:v>
                </c:pt>
              </c:numCache>
            </c:numRef>
          </c:val>
        </c:ser>
        <c:dLbls>
          <c:showLegendKey val="0"/>
          <c:showVal val="0"/>
          <c:showCatName val="0"/>
          <c:showSerName val="0"/>
          <c:showPercent val="0"/>
          <c:showBubbleSize val="0"/>
        </c:dLbls>
        <c:gapWidth val="50"/>
        <c:overlap val="100"/>
        <c:axId val="98291072"/>
        <c:axId val="99501184"/>
      </c:barChart>
      <c:catAx>
        <c:axId val="98291072"/>
        <c:scaling>
          <c:orientation val="maxMin"/>
        </c:scaling>
        <c:delete val="0"/>
        <c:axPos val="l"/>
        <c:majorTickMark val="out"/>
        <c:minorTickMark val="none"/>
        <c:tickLblPos val="nextTo"/>
        <c:crossAx val="99501184"/>
        <c:crosses val="autoZero"/>
        <c:auto val="1"/>
        <c:lblAlgn val="ctr"/>
        <c:lblOffset val="100"/>
        <c:noMultiLvlLbl val="0"/>
      </c:catAx>
      <c:valAx>
        <c:axId val="99501184"/>
        <c:scaling>
          <c:orientation val="minMax"/>
        </c:scaling>
        <c:delete val="0"/>
        <c:axPos val="b"/>
        <c:majorGridlines/>
        <c:title>
          <c:tx>
            <c:rich>
              <a:bodyPr/>
              <a:lstStyle/>
              <a:p>
                <a:pPr>
                  <a:defRPr/>
                </a:pPr>
                <a:r>
                  <a:rPr lang="en-US"/>
                  <a:t>Percentage of sections of type</a:t>
                </a:r>
              </a:p>
            </c:rich>
          </c:tx>
          <c:overlay val="0"/>
        </c:title>
        <c:numFmt formatCode="0%" sourceLinked="1"/>
        <c:majorTickMark val="out"/>
        <c:minorTickMark val="none"/>
        <c:tickLblPos val="nextTo"/>
        <c:crossAx val="98291072"/>
        <c:crosses val="max"/>
        <c:crossBetween val="between"/>
      </c:valAx>
    </c:plotArea>
    <c:legend>
      <c:legendPos val="r"/>
      <c:overlay val="0"/>
    </c:legend>
    <c:plotVisOnly val="1"/>
    <c:dispBlanksAs val="gap"/>
    <c:showDLblsOverMax val="0"/>
  </c:char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50-year forecast of softwood timber availability</a:t>
            </a:r>
          </a:p>
        </c:rich>
      </c:tx>
      <c:overlay val="0"/>
    </c:title>
    <c:autoTitleDeleted val="0"/>
    <c:plotArea>
      <c:layout/>
      <c:barChart>
        <c:barDir val="col"/>
        <c:grouping val="clustered"/>
        <c:varyColors val="0"/>
        <c:ser>
          <c:idx val="0"/>
          <c:order val="0"/>
          <c:tx>
            <c:strRef>
              <c:f>Forecast!$F$54</c:f>
              <c:strCache>
                <c:ptCount val="1"/>
                <c:pt idx="0">
                  <c:v>Standing volume
at start of period</c:v>
                </c:pt>
              </c:strCache>
            </c:strRef>
          </c:tx>
          <c:spPr>
            <a:solidFill>
              <a:srgbClr val="3B9946"/>
            </a:solidFill>
            <a:ln>
              <a:solidFill>
                <a:schemeClr val="bg1"/>
              </a:solidFill>
            </a:ln>
          </c:spPr>
          <c:invertIfNegative val="0"/>
          <c:cat>
            <c:strRef>
              <c:f>Forecast!$C$33:$C$42</c:f>
              <c:strCache>
                <c:ptCount val="10"/>
                <c:pt idx="0">
                  <c:v>2017-2021</c:v>
                </c:pt>
                <c:pt idx="1">
                  <c:v>2022-2026</c:v>
                </c:pt>
                <c:pt idx="2">
                  <c:v>2027-2031</c:v>
                </c:pt>
                <c:pt idx="3">
                  <c:v>2032-2036</c:v>
                </c:pt>
                <c:pt idx="4">
                  <c:v>2037-2041</c:v>
                </c:pt>
                <c:pt idx="5">
                  <c:v>2042-2046</c:v>
                </c:pt>
                <c:pt idx="6">
                  <c:v>2047-2051</c:v>
                </c:pt>
                <c:pt idx="7">
                  <c:v>2052-2056</c:v>
                </c:pt>
                <c:pt idx="8">
                  <c:v>2057-2061</c:v>
                </c:pt>
                <c:pt idx="9">
                  <c:v>2062-2066</c:v>
                </c:pt>
              </c:strCache>
            </c:strRef>
          </c:cat>
          <c:val>
            <c:numRef>
              <c:f>Forecast!$F$58:$F$67</c:f>
              <c:numCache>
                <c:formatCode>#,##0</c:formatCode>
                <c:ptCount val="10"/>
                <c:pt idx="0">
                  <c:v>121966</c:v>
                </c:pt>
                <c:pt idx="1">
                  <c:v>69025</c:v>
                </c:pt>
                <c:pt idx="2">
                  <c:v>71456</c:v>
                </c:pt>
                <c:pt idx="3">
                  <c:v>53981</c:v>
                </c:pt>
                <c:pt idx="4">
                  <c:v>26113</c:v>
                </c:pt>
                <c:pt idx="5">
                  <c:v>37695</c:v>
                </c:pt>
                <c:pt idx="6">
                  <c:v>47081</c:v>
                </c:pt>
                <c:pt idx="7">
                  <c:v>62050</c:v>
                </c:pt>
                <c:pt idx="8">
                  <c:v>75409</c:v>
                </c:pt>
                <c:pt idx="9">
                  <c:v>85848</c:v>
                </c:pt>
              </c:numCache>
            </c:numRef>
          </c:val>
        </c:ser>
        <c:dLbls>
          <c:showLegendKey val="0"/>
          <c:showVal val="0"/>
          <c:showCatName val="0"/>
          <c:showSerName val="0"/>
          <c:showPercent val="0"/>
          <c:showBubbleSize val="0"/>
        </c:dLbls>
        <c:gapWidth val="0"/>
        <c:axId val="99728000"/>
        <c:axId val="99738752"/>
      </c:barChart>
      <c:barChart>
        <c:barDir val="col"/>
        <c:grouping val="clustered"/>
        <c:varyColors val="0"/>
        <c:ser>
          <c:idx val="1"/>
          <c:order val="1"/>
          <c:tx>
            <c:strRef>
              <c:f>Forecast!$CX$79</c:f>
              <c:strCache>
                <c:ptCount val="1"/>
                <c:pt idx="0">
                  <c:v>Net increment
for period</c:v>
                </c:pt>
              </c:strCache>
            </c:strRef>
          </c:tx>
          <c:spPr>
            <a:solidFill>
              <a:srgbClr val="B6D99F"/>
            </a:solidFill>
            <a:ln>
              <a:noFill/>
            </a:ln>
          </c:spPr>
          <c:invertIfNegative val="0"/>
          <c:val>
            <c:numRef>
              <c:f>Forecast!$CX$83:$CX$92</c:f>
              <c:numCache>
                <c:formatCode>#,##0</c:formatCode>
                <c:ptCount val="10"/>
                <c:pt idx="0">
                  <c:v>22365</c:v>
                </c:pt>
                <c:pt idx="1">
                  <c:v>16580</c:v>
                </c:pt>
                <c:pt idx="2">
                  <c:v>12090</c:v>
                </c:pt>
                <c:pt idx="3">
                  <c:v>14410</c:v>
                </c:pt>
                <c:pt idx="4">
                  <c:v>15220</c:v>
                </c:pt>
                <c:pt idx="5">
                  <c:v>20820</c:v>
                </c:pt>
                <c:pt idx="6">
                  <c:v>24820</c:v>
                </c:pt>
                <c:pt idx="7">
                  <c:v>28350</c:v>
                </c:pt>
                <c:pt idx="8">
                  <c:v>34230</c:v>
                </c:pt>
                <c:pt idx="9">
                  <c:v>36080</c:v>
                </c:pt>
              </c:numCache>
            </c:numRef>
          </c:val>
        </c:ser>
        <c:dLbls>
          <c:showLegendKey val="0"/>
          <c:showVal val="0"/>
          <c:showCatName val="0"/>
          <c:showSerName val="0"/>
          <c:showPercent val="0"/>
          <c:showBubbleSize val="0"/>
        </c:dLbls>
        <c:gapWidth val="50"/>
        <c:axId val="97915648"/>
        <c:axId val="99740672"/>
      </c:barChart>
      <c:lineChart>
        <c:grouping val="standard"/>
        <c:varyColors val="0"/>
        <c:ser>
          <c:idx val="2"/>
          <c:order val="2"/>
          <c:tx>
            <c:strRef>
              <c:f>Forecast!$CX$4</c:f>
              <c:strCache>
                <c:ptCount val="1"/>
                <c:pt idx="0">
                  <c:v>Availability
for period</c:v>
                </c:pt>
              </c:strCache>
            </c:strRef>
          </c:tx>
          <c:spPr>
            <a:ln>
              <a:solidFill>
                <a:schemeClr val="bg1"/>
              </a:solidFill>
            </a:ln>
          </c:spPr>
          <c:marker>
            <c:spPr>
              <a:solidFill>
                <a:schemeClr val="bg1"/>
              </a:solidFill>
            </c:spPr>
          </c:marker>
          <c:val>
            <c:numRef>
              <c:f>Forecast!$CX$8:$CX$17</c:f>
              <c:numCache>
                <c:formatCode>#,##0</c:formatCode>
                <c:ptCount val="10"/>
                <c:pt idx="0">
                  <c:v>75310</c:v>
                </c:pt>
                <c:pt idx="1">
                  <c:v>14145</c:v>
                </c:pt>
                <c:pt idx="2">
                  <c:v>29565</c:v>
                </c:pt>
                <c:pt idx="3">
                  <c:v>42275</c:v>
                </c:pt>
                <c:pt idx="4">
                  <c:v>3640</c:v>
                </c:pt>
                <c:pt idx="5">
                  <c:v>11435</c:v>
                </c:pt>
                <c:pt idx="6">
                  <c:v>9850</c:v>
                </c:pt>
                <c:pt idx="7">
                  <c:v>14990</c:v>
                </c:pt>
                <c:pt idx="8">
                  <c:v>23790</c:v>
                </c:pt>
                <c:pt idx="9">
                  <c:v>19065</c:v>
                </c:pt>
              </c:numCache>
            </c:numRef>
          </c:val>
          <c:smooth val="0"/>
        </c:ser>
        <c:dLbls>
          <c:showLegendKey val="0"/>
          <c:showVal val="0"/>
          <c:showCatName val="0"/>
          <c:showSerName val="0"/>
          <c:showPercent val="0"/>
          <c:showBubbleSize val="0"/>
        </c:dLbls>
        <c:marker val="1"/>
        <c:smooth val="0"/>
        <c:axId val="97915648"/>
        <c:axId val="99740672"/>
      </c:lineChart>
      <c:catAx>
        <c:axId val="99728000"/>
        <c:scaling>
          <c:orientation val="minMax"/>
        </c:scaling>
        <c:delete val="0"/>
        <c:axPos val="b"/>
        <c:title>
          <c:tx>
            <c:rich>
              <a:bodyPr/>
              <a:lstStyle/>
              <a:p>
                <a:pPr>
                  <a:defRPr/>
                </a:pPr>
                <a:r>
                  <a:rPr lang="en-US"/>
                  <a:t>Forecast period</a:t>
                </a:r>
              </a:p>
            </c:rich>
          </c:tx>
          <c:overlay val="0"/>
        </c:title>
        <c:majorTickMark val="out"/>
        <c:minorTickMark val="none"/>
        <c:tickLblPos val="nextTo"/>
        <c:crossAx val="99738752"/>
        <c:crosses val="autoZero"/>
        <c:auto val="1"/>
        <c:lblAlgn val="ctr"/>
        <c:lblOffset val="100"/>
        <c:noMultiLvlLbl val="0"/>
      </c:catAx>
      <c:valAx>
        <c:axId val="99738752"/>
        <c:scaling>
          <c:orientation val="minMax"/>
        </c:scaling>
        <c:delete val="0"/>
        <c:axPos val="l"/>
        <c:majorGridlines/>
        <c:title>
          <c:tx>
            <c:rich>
              <a:bodyPr rot="-5400000" vert="horz"/>
              <a:lstStyle/>
              <a:p>
                <a:pPr>
                  <a:defRPr/>
                </a:pPr>
                <a:r>
                  <a:rPr lang="en-US"/>
                  <a:t>Average annual volume in period (cubic metres overbark standing)</a:t>
                </a:r>
              </a:p>
            </c:rich>
          </c:tx>
          <c:overlay val="0"/>
        </c:title>
        <c:numFmt formatCode="#,##0" sourceLinked="1"/>
        <c:majorTickMark val="out"/>
        <c:minorTickMark val="none"/>
        <c:tickLblPos val="nextTo"/>
        <c:crossAx val="99728000"/>
        <c:crosses val="autoZero"/>
        <c:crossBetween val="between"/>
      </c:valAx>
      <c:valAx>
        <c:axId val="99740672"/>
        <c:scaling>
          <c:orientation val="minMax"/>
          <c:max val="140000"/>
        </c:scaling>
        <c:delete val="0"/>
        <c:axPos val="r"/>
        <c:numFmt formatCode="#,##0" sourceLinked="1"/>
        <c:majorTickMark val="out"/>
        <c:minorTickMark val="none"/>
        <c:tickLblPos val="nextTo"/>
        <c:crossAx val="97915648"/>
        <c:crosses val="max"/>
        <c:crossBetween val="between"/>
      </c:valAx>
      <c:catAx>
        <c:axId val="97915648"/>
        <c:scaling>
          <c:orientation val="minMax"/>
        </c:scaling>
        <c:delete val="1"/>
        <c:axPos val="b"/>
        <c:majorTickMark val="out"/>
        <c:minorTickMark val="none"/>
        <c:tickLblPos val="nextTo"/>
        <c:crossAx val="99740672"/>
        <c:crosses val="autoZero"/>
        <c:auto val="1"/>
        <c:lblAlgn val="ctr"/>
        <c:lblOffset val="100"/>
        <c:noMultiLvlLbl val="0"/>
      </c:catAx>
    </c:plotArea>
    <c:legend>
      <c:legendPos val="r"/>
      <c:overlay val="0"/>
      <c:spPr>
        <a:solidFill>
          <a:srgbClr val="E6E6E6"/>
        </a:solidFill>
      </c:spPr>
    </c:legend>
    <c:plotVisOnly val="1"/>
    <c:dispBlanksAs val="gap"/>
    <c:showDLblsOverMax val="0"/>
  </c:chart>
  <c:spPr>
    <a:noFill/>
    <a:ln>
      <a:noFill/>
    </a:ln>
  </c:sp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50-year forecast of hardwood timber availability</a:t>
            </a:r>
          </a:p>
        </c:rich>
      </c:tx>
      <c:overlay val="0"/>
    </c:title>
    <c:autoTitleDeleted val="0"/>
    <c:plotArea>
      <c:layout/>
      <c:barChart>
        <c:barDir val="col"/>
        <c:grouping val="clustered"/>
        <c:varyColors val="0"/>
        <c:ser>
          <c:idx val="0"/>
          <c:order val="0"/>
          <c:tx>
            <c:strRef>
              <c:f>Forecast!$F$54</c:f>
              <c:strCache>
                <c:ptCount val="1"/>
                <c:pt idx="0">
                  <c:v>Standing volume
at start of period</c:v>
                </c:pt>
              </c:strCache>
            </c:strRef>
          </c:tx>
          <c:spPr>
            <a:solidFill>
              <a:srgbClr val="3B9946"/>
            </a:solidFill>
            <a:ln>
              <a:solidFill>
                <a:schemeClr val="bg1"/>
              </a:solidFill>
            </a:ln>
          </c:spPr>
          <c:invertIfNegative val="0"/>
          <c:cat>
            <c:strRef>
              <c:f>Forecast!$C$33:$C$42</c:f>
              <c:strCache>
                <c:ptCount val="10"/>
                <c:pt idx="0">
                  <c:v>2017-2021</c:v>
                </c:pt>
                <c:pt idx="1">
                  <c:v>2022-2026</c:v>
                </c:pt>
                <c:pt idx="2">
                  <c:v>2027-2031</c:v>
                </c:pt>
                <c:pt idx="3">
                  <c:v>2032-2036</c:v>
                </c:pt>
                <c:pt idx="4">
                  <c:v>2037-2041</c:v>
                </c:pt>
                <c:pt idx="5">
                  <c:v>2042-2046</c:v>
                </c:pt>
                <c:pt idx="6">
                  <c:v>2047-2051</c:v>
                </c:pt>
                <c:pt idx="7">
                  <c:v>2052-2056</c:v>
                </c:pt>
                <c:pt idx="8">
                  <c:v>2057-2061</c:v>
                </c:pt>
                <c:pt idx="9">
                  <c:v>2062-2066</c:v>
                </c:pt>
              </c:strCache>
            </c:strRef>
          </c:cat>
          <c:val>
            <c:numRef>
              <c:f>Forecast!$H$58:$H$67</c:f>
              <c:numCache>
                <c:formatCode>#,##0</c:formatCode>
                <c:ptCount val="10"/>
                <c:pt idx="0">
                  <c:v>527689</c:v>
                </c:pt>
                <c:pt idx="1">
                  <c:v>643475</c:v>
                </c:pt>
                <c:pt idx="2">
                  <c:v>787779</c:v>
                </c:pt>
                <c:pt idx="3">
                  <c:v>933478</c:v>
                </c:pt>
                <c:pt idx="4">
                  <c:v>1070871</c:v>
                </c:pt>
                <c:pt idx="5">
                  <c:v>1168656</c:v>
                </c:pt>
                <c:pt idx="6">
                  <c:v>1271055</c:v>
                </c:pt>
                <c:pt idx="7">
                  <c:v>1302770</c:v>
                </c:pt>
                <c:pt idx="8">
                  <c:v>1373324</c:v>
                </c:pt>
                <c:pt idx="9">
                  <c:v>1448494</c:v>
                </c:pt>
              </c:numCache>
            </c:numRef>
          </c:val>
        </c:ser>
        <c:dLbls>
          <c:showLegendKey val="0"/>
          <c:showVal val="0"/>
          <c:showCatName val="0"/>
          <c:showSerName val="0"/>
          <c:showPercent val="0"/>
          <c:showBubbleSize val="0"/>
        </c:dLbls>
        <c:gapWidth val="0"/>
        <c:axId val="98000896"/>
        <c:axId val="98003200"/>
      </c:barChart>
      <c:barChart>
        <c:barDir val="col"/>
        <c:grouping val="clustered"/>
        <c:varyColors val="0"/>
        <c:ser>
          <c:idx val="1"/>
          <c:order val="1"/>
          <c:tx>
            <c:strRef>
              <c:f>Forecast!$CX$79</c:f>
              <c:strCache>
                <c:ptCount val="1"/>
                <c:pt idx="0">
                  <c:v>Net increment
for period</c:v>
                </c:pt>
              </c:strCache>
            </c:strRef>
          </c:tx>
          <c:spPr>
            <a:solidFill>
              <a:srgbClr val="B6D99F"/>
            </a:solidFill>
            <a:ln>
              <a:noFill/>
            </a:ln>
          </c:spPr>
          <c:invertIfNegative val="0"/>
          <c:val>
            <c:numRef>
              <c:f>Forecast!$CZ$83:$CZ$92</c:f>
              <c:numCache>
                <c:formatCode>#,##0</c:formatCode>
                <c:ptCount val="10"/>
                <c:pt idx="0">
                  <c:v>132075</c:v>
                </c:pt>
                <c:pt idx="1">
                  <c:v>157955</c:v>
                </c:pt>
                <c:pt idx="2">
                  <c:v>160760</c:v>
                </c:pt>
                <c:pt idx="3">
                  <c:v>152745</c:v>
                </c:pt>
                <c:pt idx="4">
                  <c:v>140000</c:v>
                </c:pt>
                <c:pt idx="5">
                  <c:v>120575</c:v>
                </c:pt>
                <c:pt idx="6">
                  <c:v>105175</c:v>
                </c:pt>
                <c:pt idx="7">
                  <c:v>89005</c:v>
                </c:pt>
                <c:pt idx="8">
                  <c:v>83555</c:v>
                </c:pt>
                <c:pt idx="9">
                  <c:v>76230</c:v>
                </c:pt>
              </c:numCache>
            </c:numRef>
          </c:val>
        </c:ser>
        <c:dLbls>
          <c:showLegendKey val="0"/>
          <c:showVal val="0"/>
          <c:showCatName val="0"/>
          <c:showSerName val="0"/>
          <c:showPercent val="0"/>
          <c:showBubbleSize val="0"/>
        </c:dLbls>
        <c:gapWidth val="50"/>
        <c:axId val="98019200"/>
        <c:axId val="98017664"/>
      </c:barChart>
      <c:lineChart>
        <c:grouping val="standard"/>
        <c:varyColors val="0"/>
        <c:ser>
          <c:idx val="2"/>
          <c:order val="2"/>
          <c:tx>
            <c:strRef>
              <c:f>Forecast!$CX$4</c:f>
              <c:strCache>
                <c:ptCount val="1"/>
                <c:pt idx="0">
                  <c:v>Availability
for period</c:v>
                </c:pt>
              </c:strCache>
            </c:strRef>
          </c:tx>
          <c:spPr>
            <a:ln>
              <a:solidFill>
                <a:schemeClr val="bg1"/>
              </a:solidFill>
            </a:ln>
          </c:spPr>
          <c:marker>
            <c:spPr>
              <a:solidFill>
                <a:schemeClr val="bg1"/>
              </a:solidFill>
            </c:spPr>
          </c:marker>
          <c:val>
            <c:numRef>
              <c:f>Forecast!$CZ$8:$CZ$17</c:f>
              <c:numCache>
                <c:formatCode>#,##0</c:formatCode>
                <c:ptCount val="10"/>
                <c:pt idx="0">
                  <c:v>16285</c:v>
                </c:pt>
                <c:pt idx="1">
                  <c:v>13650</c:v>
                </c:pt>
                <c:pt idx="2">
                  <c:v>15065</c:v>
                </c:pt>
                <c:pt idx="3">
                  <c:v>15350</c:v>
                </c:pt>
                <c:pt idx="4">
                  <c:v>42215</c:v>
                </c:pt>
                <c:pt idx="5">
                  <c:v>18175</c:v>
                </c:pt>
                <c:pt idx="6">
                  <c:v>73460</c:v>
                </c:pt>
                <c:pt idx="7">
                  <c:v>18450</c:v>
                </c:pt>
                <c:pt idx="8">
                  <c:v>8385</c:v>
                </c:pt>
                <c:pt idx="9">
                  <c:v>53650</c:v>
                </c:pt>
              </c:numCache>
            </c:numRef>
          </c:val>
          <c:smooth val="0"/>
        </c:ser>
        <c:dLbls>
          <c:showLegendKey val="0"/>
          <c:showVal val="0"/>
          <c:showCatName val="0"/>
          <c:showSerName val="0"/>
          <c:showPercent val="0"/>
          <c:showBubbleSize val="0"/>
        </c:dLbls>
        <c:marker val="1"/>
        <c:smooth val="0"/>
        <c:axId val="98019200"/>
        <c:axId val="98017664"/>
      </c:lineChart>
      <c:catAx>
        <c:axId val="98000896"/>
        <c:scaling>
          <c:orientation val="minMax"/>
        </c:scaling>
        <c:delete val="0"/>
        <c:axPos val="b"/>
        <c:title>
          <c:tx>
            <c:rich>
              <a:bodyPr/>
              <a:lstStyle/>
              <a:p>
                <a:pPr>
                  <a:defRPr/>
                </a:pPr>
                <a:r>
                  <a:rPr lang="en-US"/>
                  <a:t>Forecast period</a:t>
                </a:r>
              </a:p>
            </c:rich>
          </c:tx>
          <c:overlay val="0"/>
        </c:title>
        <c:majorTickMark val="out"/>
        <c:minorTickMark val="none"/>
        <c:tickLblPos val="nextTo"/>
        <c:crossAx val="98003200"/>
        <c:crosses val="autoZero"/>
        <c:auto val="1"/>
        <c:lblAlgn val="ctr"/>
        <c:lblOffset val="100"/>
        <c:noMultiLvlLbl val="0"/>
      </c:catAx>
      <c:valAx>
        <c:axId val="98003200"/>
        <c:scaling>
          <c:orientation val="minMax"/>
        </c:scaling>
        <c:delete val="0"/>
        <c:axPos val="l"/>
        <c:majorGridlines/>
        <c:title>
          <c:tx>
            <c:rich>
              <a:bodyPr rot="-5400000" vert="horz"/>
              <a:lstStyle/>
              <a:p>
                <a:pPr>
                  <a:defRPr/>
                </a:pPr>
                <a:r>
                  <a:rPr lang="en-US"/>
                  <a:t>Average annual volume in period (cubic metres overbark standing)</a:t>
                </a:r>
              </a:p>
            </c:rich>
          </c:tx>
          <c:overlay val="0"/>
        </c:title>
        <c:numFmt formatCode="#,##0" sourceLinked="1"/>
        <c:majorTickMark val="out"/>
        <c:minorTickMark val="none"/>
        <c:tickLblPos val="nextTo"/>
        <c:crossAx val="98000896"/>
        <c:crosses val="autoZero"/>
        <c:crossBetween val="between"/>
      </c:valAx>
      <c:valAx>
        <c:axId val="98017664"/>
        <c:scaling>
          <c:orientation val="minMax"/>
          <c:max val="1600000"/>
        </c:scaling>
        <c:delete val="0"/>
        <c:axPos val="r"/>
        <c:numFmt formatCode="#,##0" sourceLinked="1"/>
        <c:majorTickMark val="out"/>
        <c:minorTickMark val="none"/>
        <c:tickLblPos val="nextTo"/>
        <c:crossAx val="98019200"/>
        <c:crosses val="max"/>
        <c:crossBetween val="between"/>
      </c:valAx>
      <c:catAx>
        <c:axId val="98019200"/>
        <c:scaling>
          <c:orientation val="minMax"/>
        </c:scaling>
        <c:delete val="1"/>
        <c:axPos val="b"/>
        <c:majorTickMark val="out"/>
        <c:minorTickMark val="none"/>
        <c:tickLblPos val="nextTo"/>
        <c:crossAx val="98017664"/>
        <c:crosses val="autoZero"/>
        <c:auto val="1"/>
        <c:lblAlgn val="ctr"/>
        <c:lblOffset val="100"/>
        <c:noMultiLvlLbl val="0"/>
      </c:catAx>
    </c:plotArea>
    <c:legend>
      <c:legendPos val="r"/>
      <c:overlay val="0"/>
      <c:spPr>
        <a:solidFill>
          <a:srgbClr val="E6E6E6"/>
        </a:solidFill>
      </c:spPr>
    </c:legend>
    <c:plotVisOnly val="1"/>
    <c:dispBlanksAs val="gap"/>
    <c:showDLblsOverMax val="0"/>
  </c:chart>
  <c:spPr>
    <a:noFill/>
    <a:ln>
      <a:noFill/>
    </a:ln>
  </c:sp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sheetPr/>
  <sheetViews>
    <sheetView zoomScale="12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12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128"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128"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12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absoluteAnchor>
    <xdr:pos x="0" y="0"/>
    <xdr:ext cx="9309199" cy="60796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300882" cy="607518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09199" cy="60796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0.07114</cdr:x>
      <cdr:y>0.94499</cdr:y>
    </cdr:from>
    <cdr:to>
      <cdr:x>0.30695</cdr:x>
      <cdr:y>0.98044</cdr:y>
    </cdr:to>
    <cdr:sp macro="" textlink="">
      <cdr:nvSpPr>
        <cdr:cNvPr id="2" name="TextBox 1"/>
        <cdr:cNvSpPr txBox="1"/>
      </cdr:nvSpPr>
      <cdr:spPr>
        <a:xfrm xmlns:a="http://schemas.openxmlformats.org/drawingml/2006/main">
          <a:off x="662285" y="5752207"/>
          <a:ext cx="2195215" cy="2158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 Brash removal</a:t>
          </a:r>
          <a:r>
            <a:rPr lang="en-GB" sz="800" baseline="0">
              <a:latin typeface="Verdana" panose="020B0604030504040204" pitchFamily="34" charset="0"/>
              <a:ea typeface="Verdana" panose="020B0604030504040204" pitchFamily="34" charset="0"/>
              <a:cs typeface="Verdana" panose="020B0604030504040204" pitchFamily="34" charset="0"/>
            </a:rPr>
            <a:t> / mulched / burned</a:t>
          </a:r>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309199" cy="60796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9199" cy="60796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9199" cy="60796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190500</xdr:colOff>
      <xdr:row>43</xdr:row>
      <xdr:rowOff>9525</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76900" cy="8010525"/>
        </a:xfrm>
        <a:prstGeom prst="rect">
          <a:avLst/>
        </a:prstGeom>
        <a:noFill/>
        <a:ln>
          <a:noFill/>
        </a:ln>
      </xdr:spPr>
    </xdr:pic>
    <xdr:clientData/>
  </xdr:twoCellAnchor>
  <xdr:twoCellAnchor editAs="oneCell">
    <xdr:from>
      <xdr:col>10</xdr:col>
      <xdr:colOff>0</xdr:colOff>
      <xdr:row>1</xdr:row>
      <xdr:rowOff>0</xdr:rowOff>
    </xdr:from>
    <xdr:to>
      <xdr:col>19</xdr:col>
      <xdr:colOff>190500</xdr:colOff>
      <xdr:row>43</xdr:row>
      <xdr:rowOff>9525</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0"/>
          <a:ext cx="5676900" cy="80105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DB_PF_Queries/2016-17%20Enquiries/PF023%20-%20David%20Cross%20-%20Revised%20boundaries/Reports/CURRENT_CountryReport_England_L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findings"/>
      <sheetName val="Section 2 data"/>
      <sheetName val="Section 3 data"/>
      <sheetName val="Section 4 data"/>
      <sheetName val="Chart1"/>
      <sheetName val="Chart2"/>
      <sheetName val="Chart3"/>
      <sheetName val="Chart4"/>
      <sheetName val="Table 2 Summary"/>
      <sheetName val="Table 3 Summary"/>
      <sheetName val="Table 8 Summary"/>
      <sheetName val="Section 2 data country"/>
      <sheetName val="Chart1a"/>
      <sheetName val="Chart1b"/>
      <sheetName val="Chart1c"/>
      <sheetName val="Table 9 country"/>
      <sheetName val="Chart1d"/>
      <sheetName val="Table 12 country"/>
      <sheetName val="Section 10 data country"/>
      <sheetName val="Chart3 (2)"/>
      <sheetName val="Chart3 (3)"/>
      <sheetName val="Chart3 (4)"/>
      <sheetName val="Table 33 (2)"/>
      <sheetName val="Section 12 data country"/>
      <sheetName val="Figure 55 (2)"/>
      <sheetName val="Figure 55 (3)"/>
      <sheetName val="Figure 55 (4)"/>
      <sheetName val="Table 50 country"/>
      <sheetName val="Table 51 country"/>
      <sheetName val="Table 52 country"/>
      <sheetName val="Table 0"/>
      <sheetName val="Index"/>
      <sheetName val="Section 1"/>
      <sheetName val="Figure 1"/>
      <sheetName val="Table 1"/>
      <sheetName val="Figure 2"/>
      <sheetName val="Table 2"/>
      <sheetName val="Figure 3"/>
      <sheetName val="Table 3"/>
      <sheetName val="Figure 4"/>
      <sheetName val="Table 4"/>
      <sheetName val="Figure 5"/>
      <sheetName val="Table 5"/>
      <sheetName val="Table 6"/>
      <sheetName val="Figure 6"/>
      <sheetName val="Table 7"/>
      <sheetName val="Figure 7"/>
      <sheetName val="Table 8"/>
      <sheetName val="Section 2"/>
      <sheetName val="Figure 8"/>
      <sheetName val="Table 9"/>
      <sheetName val="Figure 9"/>
      <sheetName val="Figure 10"/>
      <sheetName val="Figure 11"/>
      <sheetName val="Table 10"/>
      <sheetName val="Figure 12"/>
      <sheetName val="Table 11"/>
      <sheetName val="Table 12"/>
      <sheetName val="Figure 13"/>
      <sheetName val="Table 13"/>
      <sheetName val="Section 3"/>
      <sheetName val="Figure 14"/>
      <sheetName val="Table 14"/>
      <sheetName val="Figure 15"/>
      <sheetName val="Figure 16"/>
      <sheetName val="Figure 17"/>
      <sheetName val="Table 15"/>
      <sheetName val="Figure 18"/>
      <sheetName val="Table 16"/>
      <sheetName val="Section 4"/>
      <sheetName val="Figure 19"/>
      <sheetName val="Table 17"/>
      <sheetName val="Figure 20"/>
      <sheetName val="Table 18"/>
      <sheetName val="Figure 21"/>
      <sheetName val="Table 19"/>
      <sheetName val="Section 5"/>
      <sheetName val="Section 5 data"/>
      <sheetName val="Figure 22"/>
      <sheetName val="Table 20"/>
      <sheetName val="Section 6"/>
      <sheetName val="Section 6 data"/>
      <sheetName val="Figure 23"/>
      <sheetName val="Table 21"/>
      <sheetName val="Section 7"/>
      <sheetName val="Square data"/>
      <sheetName val="Management data"/>
      <sheetName val="Thinning data"/>
      <sheetName val="Harvesting data"/>
      <sheetName val="Road distance data"/>
      <sheetName val="Road data"/>
      <sheetName val="Yield class data"/>
      <sheetName val="Table 22"/>
      <sheetName val="Figure 24"/>
      <sheetName val="Figure 25"/>
      <sheetName val="Figure 26"/>
      <sheetName val="Figure 27"/>
      <sheetName val="Figure 28"/>
      <sheetName val="Figure 29"/>
      <sheetName val="Figure 30"/>
      <sheetName val="Figure 31"/>
      <sheetName val="Figure 32"/>
      <sheetName val="Figure 33"/>
      <sheetName val="Table 23"/>
      <sheetName val="Section 8"/>
      <sheetName val="Section 8 data"/>
      <sheetName val="Table 24"/>
      <sheetName val="Table 25"/>
      <sheetName val="Section 9"/>
      <sheetName val="Section 9 chart data"/>
      <sheetName val="Figure 34"/>
      <sheetName val="Figure 35"/>
      <sheetName val="Table 26"/>
      <sheetName val="Table 27"/>
      <sheetName val="Table 28"/>
      <sheetName val="Table 29"/>
      <sheetName val="Figure 36"/>
      <sheetName val="Table 30"/>
      <sheetName val="Figure 37"/>
      <sheetName val="Table 31"/>
      <sheetName val="Figure 38"/>
      <sheetName val="Section 10"/>
      <sheetName val="Section 10 chart data"/>
      <sheetName val="Figure 39"/>
      <sheetName val="Figure 40"/>
      <sheetName val="Table 32"/>
      <sheetName val="Table 33"/>
      <sheetName val="Table 34"/>
      <sheetName val="Figure 41"/>
      <sheetName val="Table 35"/>
      <sheetName val="Figure 42"/>
      <sheetName val="Table 36"/>
      <sheetName val="Figure 43"/>
      <sheetName val="Section 11"/>
      <sheetName val="Section 11 chart data"/>
      <sheetName val="Figure 44"/>
      <sheetName val="Figure 45"/>
      <sheetName val="Table 37"/>
      <sheetName val="Table 38"/>
      <sheetName val="Table 39"/>
      <sheetName val="Figure 46"/>
      <sheetName val="Table 40"/>
      <sheetName val="Table 41"/>
      <sheetName val="Figure 47"/>
      <sheetName val="Table 42"/>
      <sheetName val="Table 43"/>
      <sheetName val="Figure 48"/>
      <sheetName val="Section 12"/>
      <sheetName val="Section 12 data"/>
      <sheetName val="Figure 49"/>
      <sheetName val="Table 44"/>
      <sheetName val="Figure 50"/>
      <sheetName val="Table 45"/>
      <sheetName val="Figure 51"/>
      <sheetName val="Table 46"/>
      <sheetName val="Figure 52"/>
      <sheetName val="Table 47"/>
      <sheetName val="Figure 53"/>
      <sheetName val="Table 48"/>
      <sheetName val="Figure 54"/>
      <sheetName val="Table 49"/>
      <sheetName val="Figure 55"/>
      <sheetName val="Table 50"/>
      <sheetName val="Table 51"/>
      <sheetName val="Table 52"/>
      <sheetName val="Section 13"/>
      <sheetName val="Section 13 data"/>
      <sheetName val="Figure 56"/>
      <sheetName val="Table 53"/>
      <sheetName val="Figure 57"/>
      <sheetName val="Table 54"/>
      <sheetName val="Figure 58"/>
      <sheetName val="Table 55"/>
      <sheetName val="Figure 59"/>
      <sheetName val="Table 56"/>
      <sheetName val="Figure 60"/>
      <sheetName val="Table 57"/>
      <sheetName val="Figure 61"/>
      <sheetName val="Table 58"/>
      <sheetName val="Figure 62"/>
      <sheetName val="Table 59"/>
      <sheetName val="Table 60"/>
      <sheetName val="Table 61"/>
      <sheetName val="Section 14"/>
      <sheetName val="Section 14 data"/>
      <sheetName val="Figure 63"/>
      <sheetName val="Table 62"/>
      <sheetName val="Figure 64"/>
      <sheetName val="Table 63"/>
      <sheetName val="Figure 65"/>
      <sheetName val="Table 64"/>
      <sheetName val="Figure 66"/>
      <sheetName val="Table 65"/>
      <sheetName val="Figure 67"/>
      <sheetName val="Table 66"/>
      <sheetName val="Figure 68"/>
      <sheetName val="Table 67"/>
      <sheetName val="Figure 69"/>
      <sheetName val="Table 68"/>
      <sheetName val="Table 69"/>
      <sheetName val="Table 70"/>
      <sheetName val="Section 15"/>
      <sheetName val="Section 15 data"/>
      <sheetName val="Figure 70"/>
      <sheetName val="Table 71"/>
      <sheetName val="Figure 71"/>
      <sheetName val="Table 72"/>
      <sheetName val="Figure 72"/>
      <sheetName val="Table 73"/>
      <sheetName val="Figure 73"/>
      <sheetName val="Table 74"/>
      <sheetName val="Figure 74"/>
      <sheetName val="Table 75"/>
      <sheetName val="Figure 75"/>
      <sheetName val="Table 76"/>
      <sheetName val="Figure 76"/>
      <sheetName val="Table 77"/>
      <sheetName val="Table 78"/>
      <sheetName val="Table 79"/>
      <sheetName val="Sheet1"/>
    </sheetNames>
    <sheetDataSet>
      <sheetData sheetId="0" refreshError="1"/>
      <sheetData sheetId="1"/>
      <sheetData sheetId="2"/>
      <sheetData sheetId="3"/>
      <sheetData sheetId="4" refreshError="1"/>
      <sheetData sheetId="5" refreshError="1"/>
      <sheetData sheetId="6" refreshError="1"/>
      <sheetData sheetId="7" refreshError="1"/>
      <sheetData sheetId="8">
        <row r="8">
          <cell r="G8">
            <v>88219.762657770407</v>
          </cell>
        </row>
        <row r="9">
          <cell r="G9">
            <v>111777.13630338205</v>
          </cell>
        </row>
        <row r="10">
          <cell r="G10">
            <v>132939.83507470132</v>
          </cell>
        </row>
        <row r="11">
          <cell r="G11">
            <v>56483.157629908012</v>
          </cell>
        </row>
        <row r="12">
          <cell r="G12">
            <v>29449.692692504963</v>
          </cell>
        </row>
        <row r="13">
          <cell r="G13">
            <v>35171.526755349289</v>
          </cell>
        </row>
        <row r="14">
          <cell r="G14">
            <v>103265.27677174045</v>
          </cell>
        </row>
        <row r="15">
          <cell r="G15">
            <v>50113.990958361159</v>
          </cell>
        </row>
        <row r="16">
          <cell r="G16">
            <v>116129.85117915661</v>
          </cell>
        </row>
        <row r="17">
          <cell r="G17">
            <v>120885.63554048826</v>
          </cell>
        </row>
        <row r="18">
          <cell r="G18">
            <v>97243.9751786446</v>
          </cell>
        </row>
        <row r="19">
          <cell r="G19">
            <v>105008.94606982129</v>
          </cell>
        </row>
        <row r="20">
          <cell r="G20">
            <v>140664.15780331078</v>
          </cell>
        </row>
        <row r="21">
          <cell r="G21">
            <v>110312.64314683444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orecastRuns/2018-01-22_14.32-48_irwell_ZI_20180122_14-16-0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orecastRuns/2018-01-26_10.57-18_irwell_ZI_100m_20180122_14-16-0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hyperlink" Target="../ForecastRuns/2018-01-22_14.30-45_Irwell_PSFC_20180119_13-48-13"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NFI@forestry.gsi.gov.uk" TargetMode="External"/><Relationship Id="rId2" Type="http://schemas.openxmlformats.org/officeDocument/2006/relationships/hyperlink" Target="https://www.forestry.gov.uk/forecast" TargetMode="External"/><Relationship Id="rId1" Type="http://schemas.openxmlformats.org/officeDocument/2006/relationships/hyperlink" Target="https://www.forestry.gov.uk/inventor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I31"/>
  <sheetViews>
    <sheetView zoomScale="80" zoomScaleNormal="80" workbookViewId="0">
      <pane xSplit="2" topLeftCell="C1" activePane="topRight" state="frozen"/>
      <selection activeCell="D1" sqref="D1"/>
      <selection pane="topRight" activeCell="D1" sqref="D1"/>
    </sheetView>
  </sheetViews>
  <sheetFormatPr defaultRowHeight="15" x14ac:dyDescent="0.25"/>
  <cols>
    <col min="2" max="2" width="20.7109375" customWidth="1"/>
    <col min="3" max="3" width="6.7109375" customWidth="1"/>
    <col min="4" max="5" width="12.7109375" customWidth="1"/>
    <col min="6" max="6" width="6.7109375" customWidth="1"/>
    <col min="7" max="8" width="12.7109375" customWidth="1"/>
    <col min="9" max="9" width="6.7109375" customWidth="1"/>
    <col min="10" max="11" width="12.7109375" customWidth="1"/>
    <col min="12" max="12" width="6.7109375" customWidth="1"/>
    <col min="13" max="14" width="12.7109375" customWidth="1"/>
    <col min="15" max="15" width="6.7109375" customWidth="1"/>
    <col min="16" max="17" width="12.7109375" customWidth="1"/>
    <col min="20" max="20" width="20.7109375" customWidth="1"/>
    <col min="21" max="21" width="6.7109375" customWidth="1"/>
    <col min="22" max="23" width="12.7109375" customWidth="1"/>
    <col min="24" max="24" width="6.7109375" customWidth="1"/>
    <col min="25" max="26" width="12.7109375" customWidth="1"/>
    <col min="27" max="27" width="6.7109375" customWidth="1"/>
    <col min="28" max="29" width="12.7109375" customWidth="1"/>
    <col min="30" max="30" width="6.7109375" customWidth="1"/>
    <col min="31" max="32" width="12.7109375" customWidth="1"/>
    <col min="33" max="33" width="6.7109375" customWidth="1"/>
    <col min="34" max="35" width="12.7109375" customWidth="1"/>
  </cols>
  <sheetData>
    <row r="1" spans="1:35" x14ac:dyDescent="0.25">
      <c r="A1" s="1" t="s">
        <v>38</v>
      </c>
      <c r="B1" s="2" t="s">
        <v>0</v>
      </c>
      <c r="T1" t="s">
        <v>117</v>
      </c>
    </row>
    <row r="3" spans="1:35" x14ac:dyDescent="0.25">
      <c r="B3" s="28" t="s">
        <v>42</v>
      </c>
      <c r="T3" s="28" t="s">
        <v>41</v>
      </c>
    </row>
    <row r="4" spans="1:35" x14ac:dyDescent="0.25">
      <c r="D4" s="142" t="s">
        <v>30</v>
      </c>
      <c r="E4" s="143"/>
      <c r="G4" s="142" t="s">
        <v>29</v>
      </c>
      <c r="H4" s="143"/>
      <c r="J4" s="142" t="s">
        <v>32</v>
      </c>
      <c r="K4" s="143"/>
      <c r="M4" s="142" t="s">
        <v>35</v>
      </c>
      <c r="N4" s="143"/>
      <c r="P4" s="142" t="s">
        <v>36</v>
      </c>
      <c r="Q4" s="143"/>
      <c r="V4" s="142" t="s">
        <v>30</v>
      </c>
      <c r="W4" s="143"/>
      <c r="Y4" s="142" t="s">
        <v>29</v>
      </c>
      <c r="Z4" s="143"/>
      <c r="AB4" s="142" t="s">
        <v>32</v>
      </c>
      <c r="AC4" s="143"/>
      <c r="AE4" s="142" t="s">
        <v>35</v>
      </c>
      <c r="AF4" s="143"/>
      <c r="AH4" s="142" t="s">
        <v>36</v>
      </c>
      <c r="AI4" s="143"/>
    </row>
    <row r="5" spans="1:35" x14ac:dyDescent="0.25">
      <c r="D5" s="9" t="s">
        <v>12</v>
      </c>
      <c r="E5" s="10" t="s">
        <v>13</v>
      </c>
      <c r="G5" s="9" t="s">
        <v>31</v>
      </c>
      <c r="H5" s="10" t="s">
        <v>13</v>
      </c>
      <c r="J5" s="9" t="s">
        <v>33</v>
      </c>
      <c r="K5" s="10" t="s">
        <v>13</v>
      </c>
      <c r="M5" s="9" t="s">
        <v>34</v>
      </c>
      <c r="N5" s="10" t="s">
        <v>13</v>
      </c>
      <c r="P5" s="9" t="s">
        <v>37</v>
      </c>
      <c r="Q5" s="10" t="s">
        <v>13</v>
      </c>
      <c r="V5" s="23" t="s">
        <v>40</v>
      </c>
      <c r="W5" s="24" t="s">
        <v>39</v>
      </c>
      <c r="Y5" s="23" t="s">
        <v>40</v>
      </c>
      <c r="Z5" s="24" t="s">
        <v>39</v>
      </c>
      <c r="AB5" s="23" t="s">
        <v>40</v>
      </c>
      <c r="AC5" s="24" t="s">
        <v>39</v>
      </c>
      <c r="AE5" s="23" t="s">
        <v>40</v>
      </c>
      <c r="AF5" s="24" t="s">
        <v>39</v>
      </c>
      <c r="AH5" s="23" t="s">
        <v>40</v>
      </c>
      <c r="AI5" s="24" t="s">
        <v>39</v>
      </c>
    </row>
    <row r="6" spans="1:35" x14ac:dyDescent="0.25">
      <c r="B6" s="18" t="s">
        <v>1</v>
      </c>
      <c r="D6" s="7">
        <v>5675.51</v>
      </c>
      <c r="E6" s="8">
        <v>6.44</v>
      </c>
      <c r="G6" s="11">
        <v>549992</v>
      </c>
      <c r="H6" s="8">
        <v>14.11</v>
      </c>
      <c r="J6" s="11">
        <v>5431092</v>
      </c>
      <c r="K6" s="8">
        <v>25.74</v>
      </c>
      <c r="M6" s="11">
        <v>499916</v>
      </c>
      <c r="N6" s="8">
        <v>13.56</v>
      </c>
      <c r="P6" s="11">
        <v>249958</v>
      </c>
      <c r="Q6" s="8">
        <v>13.56</v>
      </c>
      <c r="T6" s="18" t="s">
        <v>1</v>
      </c>
      <c r="V6" s="7">
        <f t="shared" ref="V6:V31" si="0">D6*MIN(E6,100)/100</f>
        <v>365.50284400000004</v>
      </c>
      <c r="W6" s="8">
        <f t="shared" ref="W6:W31" si="1">D6*E6/100</f>
        <v>365.50284400000004</v>
      </c>
      <c r="Y6" s="11">
        <f t="shared" ref="Y6:Y27" si="2">G6*MIN(H6,100)/100</f>
        <v>77603.871199999994</v>
      </c>
      <c r="Z6" s="25">
        <f t="shared" ref="Z6:Z27" si="3">G6*H6/100</f>
        <v>77603.871199999994</v>
      </c>
      <c r="AB6" s="11">
        <f t="shared" ref="AB6:AB27" si="4">J6*MIN(K6,100)/100</f>
        <v>1397963.0807999999</v>
      </c>
      <c r="AC6" s="25">
        <f t="shared" ref="AC6:AC27" si="5">J6*K6/100</f>
        <v>1397963.0807999999</v>
      </c>
      <c r="AE6" s="11">
        <f t="shared" ref="AE6:AE27" si="6">M6*MIN(N6,100)/100</f>
        <v>67788.609599999996</v>
      </c>
      <c r="AF6" s="25">
        <f t="shared" ref="AF6:AF27" si="7">M6*N6/100</f>
        <v>67788.609599999996</v>
      </c>
      <c r="AH6" s="11">
        <f t="shared" ref="AH6:AH27" si="8">P6*MIN(Q6,100)/100</f>
        <v>33894.304799999998</v>
      </c>
      <c r="AI6" s="25">
        <f t="shared" ref="AI6:AI27" si="9">P6*Q6/100</f>
        <v>33894.304799999998</v>
      </c>
    </row>
    <row r="7" spans="1:35" x14ac:dyDescent="0.25">
      <c r="B7" s="19" t="s">
        <v>2</v>
      </c>
      <c r="D7" s="3">
        <v>562.84</v>
      </c>
      <c r="E7" s="4">
        <v>36.520000000000003</v>
      </c>
      <c r="G7" s="12">
        <v>111760</v>
      </c>
      <c r="H7" s="4">
        <v>50.85</v>
      </c>
      <c r="J7" s="12">
        <v>413236</v>
      </c>
      <c r="K7" s="4">
        <v>43.4</v>
      </c>
      <c r="M7" s="12">
        <v>72722</v>
      </c>
      <c r="N7" s="4">
        <v>48.09</v>
      </c>
      <c r="P7" s="12">
        <v>36361</v>
      </c>
      <c r="Q7" s="4">
        <v>48.09</v>
      </c>
      <c r="T7" s="19" t="s">
        <v>2</v>
      </c>
      <c r="V7" s="3">
        <f t="shared" si="0"/>
        <v>205.54916800000004</v>
      </c>
      <c r="W7" s="4">
        <f t="shared" si="1"/>
        <v>205.54916800000004</v>
      </c>
      <c r="Y7" s="12">
        <f t="shared" si="2"/>
        <v>56829.96</v>
      </c>
      <c r="Z7" s="26">
        <f t="shared" si="3"/>
        <v>56829.96</v>
      </c>
      <c r="AB7" s="12">
        <f t="shared" si="4"/>
        <v>179344.424</v>
      </c>
      <c r="AC7" s="26">
        <f t="shared" si="5"/>
        <v>179344.424</v>
      </c>
      <c r="AE7" s="12">
        <f t="shared" si="6"/>
        <v>34972.009800000007</v>
      </c>
      <c r="AF7" s="26">
        <f t="shared" si="7"/>
        <v>34972.009800000007</v>
      </c>
      <c r="AH7" s="12">
        <f t="shared" si="8"/>
        <v>17486.004900000004</v>
      </c>
      <c r="AI7" s="26">
        <f t="shared" si="9"/>
        <v>17486.004900000004</v>
      </c>
    </row>
    <row r="8" spans="1:35" x14ac:dyDescent="0.25">
      <c r="B8" s="20" t="s">
        <v>3</v>
      </c>
      <c r="D8" s="5">
        <v>5112.66</v>
      </c>
      <c r="E8" s="6">
        <v>7.73</v>
      </c>
      <c r="G8" s="13">
        <v>438233</v>
      </c>
      <c r="H8" s="6">
        <v>16.66</v>
      </c>
      <c r="J8" s="13">
        <v>5017856</v>
      </c>
      <c r="K8" s="6">
        <v>28.13</v>
      </c>
      <c r="M8" s="13">
        <v>427194</v>
      </c>
      <c r="N8" s="6">
        <v>16.14</v>
      </c>
      <c r="P8" s="13">
        <v>213597</v>
      </c>
      <c r="Q8" s="6">
        <v>16.14</v>
      </c>
      <c r="T8" s="20" t="s">
        <v>3</v>
      </c>
      <c r="V8" s="5">
        <f t="shared" si="0"/>
        <v>395.208618</v>
      </c>
      <c r="W8" s="6">
        <f t="shared" si="1"/>
        <v>395.208618</v>
      </c>
      <c r="Y8" s="13">
        <f t="shared" si="2"/>
        <v>73009.617800000007</v>
      </c>
      <c r="Z8" s="27">
        <f t="shared" si="3"/>
        <v>73009.617800000007</v>
      </c>
      <c r="AB8" s="13">
        <f t="shared" si="4"/>
        <v>1411522.8928</v>
      </c>
      <c r="AC8" s="27">
        <f t="shared" si="5"/>
        <v>1411522.8928</v>
      </c>
      <c r="AE8" s="13">
        <f t="shared" si="6"/>
        <v>68949.111600000004</v>
      </c>
      <c r="AF8" s="27">
        <f t="shared" si="7"/>
        <v>68949.111600000004</v>
      </c>
      <c r="AH8" s="13">
        <f t="shared" si="8"/>
        <v>34474.555800000002</v>
      </c>
      <c r="AI8" s="27">
        <f t="shared" si="9"/>
        <v>34474.555800000002</v>
      </c>
    </row>
    <row r="9" spans="1:35" x14ac:dyDescent="0.25">
      <c r="B9" s="18" t="s">
        <v>4</v>
      </c>
      <c r="D9" s="7">
        <v>199.27</v>
      </c>
      <c r="E9" s="8">
        <v>76.78</v>
      </c>
      <c r="G9" s="11">
        <v>33991</v>
      </c>
      <c r="H9" s="8">
        <v>82.25</v>
      </c>
      <c r="J9" s="11">
        <v>85760</v>
      </c>
      <c r="K9" s="8">
        <v>82.97</v>
      </c>
      <c r="M9" s="11">
        <v>22598</v>
      </c>
      <c r="N9" s="8">
        <v>76.489999999999995</v>
      </c>
      <c r="P9" s="11">
        <v>11299</v>
      </c>
      <c r="Q9" s="8">
        <v>76.489999999999995</v>
      </c>
      <c r="T9" s="18" t="s">
        <v>4</v>
      </c>
      <c r="V9" s="7">
        <f t="shared" si="0"/>
        <v>152.999506</v>
      </c>
      <c r="W9" s="8">
        <f t="shared" si="1"/>
        <v>152.999506</v>
      </c>
      <c r="Y9" s="11">
        <f t="shared" si="2"/>
        <v>27957.5975</v>
      </c>
      <c r="Z9" s="25">
        <f t="shared" si="3"/>
        <v>27957.5975</v>
      </c>
      <c r="AB9" s="11">
        <f t="shared" si="4"/>
        <v>71155.072</v>
      </c>
      <c r="AC9" s="25">
        <f t="shared" si="5"/>
        <v>71155.072</v>
      </c>
      <c r="AE9" s="11">
        <f t="shared" si="6"/>
        <v>17285.210199999998</v>
      </c>
      <c r="AF9" s="25">
        <f t="shared" si="7"/>
        <v>17285.210199999998</v>
      </c>
      <c r="AH9" s="11">
        <f t="shared" si="8"/>
        <v>8642.6050999999989</v>
      </c>
      <c r="AI9" s="25">
        <f t="shared" si="9"/>
        <v>8642.6050999999989</v>
      </c>
    </row>
    <row r="10" spans="1:35" x14ac:dyDescent="0.25">
      <c r="B10" s="19" t="s">
        <v>5</v>
      </c>
      <c r="D10" s="3">
        <v>69.02</v>
      </c>
      <c r="E10" s="4">
        <v>42.35</v>
      </c>
      <c r="G10" s="12">
        <v>6657</v>
      </c>
      <c r="H10" s="4">
        <v>57.33</v>
      </c>
      <c r="J10" s="12">
        <v>94898</v>
      </c>
      <c r="K10" s="4">
        <v>61.95</v>
      </c>
      <c r="M10" s="12">
        <v>5327</v>
      </c>
      <c r="N10" s="4">
        <v>57.22</v>
      </c>
      <c r="P10" s="12">
        <v>2663</v>
      </c>
      <c r="Q10" s="4">
        <v>57.22</v>
      </c>
      <c r="T10" s="19" t="s">
        <v>5</v>
      </c>
      <c r="V10" s="3">
        <f t="shared" si="0"/>
        <v>29.229969999999998</v>
      </c>
      <c r="W10" s="4">
        <f t="shared" si="1"/>
        <v>29.229969999999998</v>
      </c>
      <c r="Y10" s="12">
        <f t="shared" si="2"/>
        <v>3816.4580999999998</v>
      </c>
      <c r="Z10" s="26">
        <f t="shared" si="3"/>
        <v>3816.4580999999998</v>
      </c>
      <c r="AB10" s="12">
        <f t="shared" si="4"/>
        <v>58789.311000000009</v>
      </c>
      <c r="AC10" s="26">
        <f t="shared" si="5"/>
        <v>58789.311000000009</v>
      </c>
      <c r="AE10" s="12">
        <f t="shared" si="6"/>
        <v>3048.1093999999998</v>
      </c>
      <c r="AF10" s="26">
        <f t="shared" si="7"/>
        <v>3048.1093999999998</v>
      </c>
      <c r="AH10" s="12">
        <f t="shared" si="8"/>
        <v>1523.7685999999999</v>
      </c>
      <c r="AI10" s="26">
        <f t="shared" si="9"/>
        <v>1523.7685999999999</v>
      </c>
    </row>
    <row r="11" spans="1:35" x14ac:dyDescent="0.25">
      <c r="B11" s="19" t="s">
        <v>6</v>
      </c>
      <c r="D11" s="3">
        <v>0</v>
      </c>
      <c r="E11" s="4">
        <v>0</v>
      </c>
      <c r="G11" s="12">
        <v>0</v>
      </c>
      <c r="H11" s="4">
        <v>0</v>
      </c>
      <c r="J11" s="12">
        <v>0</v>
      </c>
      <c r="K11" s="4">
        <v>0</v>
      </c>
      <c r="M11" s="12">
        <v>0</v>
      </c>
      <c r="N11" s="4">
        <v>0</v>
      </c>
      <c r="P11" s="12">
        <v>0</v>
      </c>
      <c r="Q11" s="4">
        <v>0</v>
      </c>
      <c r="T11" s="19" t="s">
        <v>6</v>
      </c>
      <c r="V11" s="3">
        <f t="shared" si="0"/>
        <v>0</v>
      </c>
      <c r="W11" s="4">
        <f t="shared" si="1"/>
        <v>0</v>
      </c>
      <c r="Y11" s="12">
        <f t="shared" si="2"/>
        <v>0</v>
      </c>
      <c r="Z11" s="26">
        <f t="shared" si="3"/>
        <v>0</v>
      </c>
      <c r="AB11" s="12">
        <f t="shared" si="4"/>
        <v>0</v>
      </c>
      <c r="AC11" s="26">
        <f t="shared" si="5"/>
        <v>0</v>
      </c>
      <c r="AE11" s="12">
        <f t="shared" si="6"/>
        <v>0</v>
      </c>
      <c r="AF11" s="26">
        <f t="shared" si="7"/>
        <v>0</v>
      </c>
      <c r="AH11" s="12">
        <f t="shared" si="8"/>
        <v>0</v>
      </c>
      <c r="AI11" s="26">
        <f t="shared" si="9"/>
        <v>0</v>
      </c>
    </row>
    <row r="12" spans="1:35" x14ac:dyDescent="0.25">
      <c r="B12" s="19" t="s">
        <v>7</v>
      </c>
      <c r="D12" s="3">
        <v>0</v>
      </c>
      <c r="E12" s="4">
        <v>0</v>
      </c>
      <c r="G12" s="12">
        <v>0</v>
      </c>
      <c r="H12" s="4">
        <v>0</v>
      </c>
      <c r="J12" s="12">
        <v>0</v>
      </c>
      <c r="K12" s="4">
        <v>0</v>
      </c>
      <c r="M12" s="12">
        <v>0</v>
      </c>
      <c r="N12" s="4">
        <v>0</v>
      </c>
      <c r="P12" s="12">
        <v>0</v>
      </c>
      <c r="Q12" s="4">
        <v>0</v>
      </c>
      <c r="T12" s="19" t="s">
        <v>7</v>
      </c>
      <c r="V12" s="3">
        <f t="shared" si="0"/>
        <v>0</v>
      </c>
      <c r="W12" s="4">
        <f t="shared" si="1"/>
        <v>0</v>
      </c>
      <c r="Y12" s="12">
        <f t="shared" si="2"/>
        <v>0</v>
      </c>
      <c r="Z12" s="26">
        <f t="shared" si="3"/>
        <v>0</v>
      </c>
      <c r="AB12" s="12">
        <f t="shared" si="4"/>
        <v>0</v>
      </c>
      <c r="AC12" s="26">
        <f t="shared" si="5"/>
        <v>0</v>
      </c>
      <c r="AE12" s="12">
        <f t="shared" si="6"/>
        <v>0</v>
      </c>
      <c r="AF12" s="26">
        <f t="shared" si="7"/>
        <v>0</v>
      </c>
      <c r="AH12" s="12">
        <f t="shared" si="8"/>
        <v>0</v>
      </c>
      <c r="AI12" s="26">
        <f t="shared" si="9"/>
        <v>0</v>
      </c>
    </row>
    <row r="13" spans="1:35" x14ac:dyDescent="0.25">
      <c r="B13" s="19" t="s">
        <v>8</v>
      </c>
      <c r="D13" s="3">
        <v>284.38</v>
      </c>
      <c r="E13" s="4">
        <v>61.32</v>
      </c>
      <c r="G13" s="12">
        <v>70009</v>
      </c>
      <c r="H13" s="4">
        <v>59.54</v>
      </c>
      <c r="J13" s="12">
        <v>210027</v>
      </c>
      <c r="K13" s="4">
        <v>55.56</v>
      </c>
      <c r="M13" s="12">
        <v>43902</v>
      </c>
      <c r="N13" s="4">
        <v>58.84</v>
      </c>
      <c r="P13" s="12">
        <v>21951</v>
      </c>
      <c r="Q13" s="4">
        <v>58.84</v>
      </c>
      <c r="T13" s="19" t="s">
        <v>8</v>
      </c>
      <c r="V13" s="3">
        <f t="shared" si="0"/>
        <v>174.38181599999999</v>
      </c>
      <c r="W13" s="4">
        <f t="shared" si="1"/>
        <v>174.38181599999999</v>
      </c>
      <c r="Y13" s="12">
        <f t="shared" si="2"/>
        <v>41683.3586</v>
      </c>
      <c r="Z13" s="26">
        <f t="shared" si="3"/>
        <v>41683.3586</v>
      </c>
      <c r="AB13" s="12">
        <f t="shared" si="4"/>
        <v>116691.00120000001</v>
      </c>
      <c r="AC13" s="26">
        <f t="shared" si="5"/>
        <v>116691.00120000001</v>
      </c>
      <c r="AE13" s="12">
        <f t="shared" si="6"/>
        <v>25831.936800000003</v>
      </c>
      <c r="AF13" s="26">
        <f t="shared" si="7"/>
        <v>25831.936800000003</v>
      </c>
      <c r="AH13" s="12">
        <f t="shared" si="8"/>
        <v>12915.968400000002</v>
      </c>
      <c r="AI13" s="26">
        <f t="shared" si="9"/>
        <v>12915.968400000002</v>
      </c>
    </row>
    <row r="14" spans="1:35" x14ac:dyDescent="0.25">
      <c r="B14" s="19" t="s">
        <v>9</v>
      </c>
      <c r="D14" s="3">
        <v>0</v>
      </c>
      <c r="E14" s="4">
        <v>0</v>
      </c>
      <c r="G14" s="12">
        <v>0</v>
      </c>
      <c r="H14" s="4">
        <v>0</v>
      </c>
      <c r="J14" s="12">
        <v>0</v>
      </c>
      <c r="K14" s="4">
        <v>0</v>
      </c>
      <c r="M14" s="12">
        <v>0</v>
      </c>
      <c r="N14" s="4">
        <v>0</v>
      </c>
      <c r="P14" s="12">
        <v>0</v>
      </c>
      <c r="Q14" s="4">
        <v>0</v>
      </c>
      <c r="T14" s="19" t="s">
        <v>9</v>
      </c>
      <c r="V14" s="3">
        <f t="shared" si="0"/>
        <v>0</v>
      </c>
      <c r="W14" s="4">
        <f t="shared" si="1"/>
        <v>0</v>
      </c>
      <c r="Y14" s="12">
        <f t="shared" si="2"/>
        <v>0</v>
      </c>
      <c r="Z14" s="26">
        <f t="shared" si="3"/>
        <v>0</v>
      </c>
      <c r="AB14" s="12">
        <f t="shared" si="4"/>
        <v>0</v>
      </c>
      <c r="AC14" s="26">
        <f t="shared" si="5"/>
        <v>0</v>
      </c>
      <c r="AE14" s="12">
        <f t="shared" si="6"/>
        <v>0</v>
      </c>
      <c r="AF14" s="26">
        <f t="shared" si="7"/>
        <v>0</v>
      </c>
      <c r="AH14" s="12">
        <f t="shared" si="8"/>
        <v>0</v>
      </c>
      <c r="AI14" s="26">
        <f t="shared" si="9"/>
        <v>0</v>
      </c>
    </row>
    <row r="15" spans="1:35" x14ac:dyDescent="0.25">
      <c r="B15" s="19" t="s">
        <v>10</v>
      </c>
      <c r="D15" s="3">
        <v>10.18</v>
      </c>
      <c r="E15" s="4">
        <v>104.3</v>
      </c>
      <c r="G15" s="12">
        <v>1103</v>
      </c>
      <c r="H15" s="4">
        <v>130.12</v>
      </c>
      <c r="J15" s="12">
        <v>22551</v>
      </c>
      <c r="K15" s="4">
        <v>130.12</v>
      </c>
      <c r="M15" s="12">
        <v>895</v>
      </c>
      <c r="N15" s="4">
        <v>130.12</v>
      </c>
      <c r="P15" s="12">
        <v>448</v>
      </c>
      <c r="Q15" s="4">
        <v>130.12</v>
      </c>
      <c r="T15" s="19" t="s">
        <v>10</v>
      </c>
      <c r="V15" s="3">
        <f t="shared" si="0"/>
        <v>10.18</v>
      </c>
      <c r="W15" s="4">
        <f t="shared" si="1"/>
        <v>10.61774</v>
      </c>
      <c r="Y15" s="12">
        <f t="shared" si="2"/>
        <v>1103</v>
      </c>
      <c r="Z15" s="26">
        <f t="shared" si="3"/>
        <v>1435.2236000000003</v>
      </c>
      <c r="AB15" s="12">
        <f t="shared" si="4"/>
        <v>22551</v>
      </c>
      <c r="AC15" s="26">
        <f t="shared" si="5"/>
        <v>29343.361199999999</v>
      </c>
      <c r="AE15" s="12">
        <f t="shared" si="6"/>
        <v>895</v>
      </c>
      <c r="AF15" s="26">
        <f t="shared" si="7"/>
        <v>1164.5740000000001</v>
      </c>
      <c r="AH15" s="12">
        <f t="shared" si="8"/>
        <v>448</v>
      </c>
      <c r="AI15" s="26">
        <f t="shared" si="9"/>
        <v>582.93759999999997</v>
      </c>
    </row>
    <row r="16" spans="1:35" x14ac:dyDescent="0.25">
      <c r="B16" s="20" t="s">
        <v>11</v>
      </c>
      <c r="D16" s="5">
        <v>0</v>
      </c>
      <c r="E16" s="6">
        <v>0</v>
      </c>
      <c r="G16" s="13">
        <v>0</v>
      </c>
      <c r="H16" s="6">
        <v>0</v>
      </c>
      <c r="J16" s="13">
        <v>0</v>
      </c>
      <c r="K16" s="6">
        <v>0</v>
      </c>
      <c r="M16" s="13">
        <v>0</v>
      </c>
      <c r="N16" s="6">
        <v>0</v>
      </c>
      <c r="P16" s="13">
        <v>0</v>
      </c>
      <c r="Q16" s="6">
        <v>0</v>
      </c>
      <c r="T16" s="20" t="s">
        <v>11</v>
      </c>
      <c r="V16" s="5">
        <f t="shared" si="0"/>
        <v>0</v>
      </c>
      <c r="W16" s="6">
        <f t="shared" si="1"/>
        <v>0</v>
      </c>
      <c r="Y16" s="13">
        <f t="shared" si="2"/>
        <v>0</v>
      </c>
      <c r="Z16" s="27">
        <f t="shared" si="3"/>
        <v>0</v>
      </c>
      <c r="AB16" s="13">
        <f t="shared" si="4"/>
        <v>0</v>
      </c>
      <c r="AC16" s="27">
        <f t="shared" si="5"/>
        <v>0</v>
      </c>
      <c r="AE16" s="13">
        <f t="shared" si="6"/>
        <v>0</v>
      </c>
      <c r="AF16" s="27">
        <f t="shared" si="7"/>
        <v>0</v>
      </c>
      <c r="AH16" s="13">
        <f t="shared" si="8"/>
        <v>0</v>
      </c>
      <c r="AI16" s="27">
        <f t="shared" si="9"/>
        <v>0</v>
      </c>
    </row>
    <row r="17" spans="2:35" x14ac:dyDescent="0.25">
      <c r="B17" s="18" t="s">
        <v>14</v>
      </c>
      <c r="D17" s="7">
        <v>972.55</v>
      </c>
      <c r="E17" s="8">
        <v>45.39</v>
      </c>
      <c r="G17" s="11">
        <v>101005</v>
      </c>
      <c r="H17" s="8">
        <v>46.33</v>
      </c>
      <c r="J17" s="11">
        <v>608061</v>
      </c>
      <c r="K17" s="8">
        <v>52.42</v>
      </c>
      <c r="M17" s="11">
        <v>102380</v>
      </c>
      <c r="N17" s="8">
        <v>46.29</v>
      </c>
      <c r="P17" s="11">
        <v>51190</v>
      </c>
      <c r="Q17" s="8">
        <v>46.29</v>
      </c>
      <c r="T17" s="18" t="s">
        <v>14</v>
      </c>
      <c r="V17" s="7">
        <f t="shared" si="0"/>
        <v>441.44044499999995</v>
      </c>
      <c r="W17" s="8">
        <f t="shared" si="1"/>
        <v>441.44044499999995</v>
      </c>
      <c r="Y17" s="11">
        <f t="shared" si="2"/>
        <v>46795.616499999996</v>
      </c>
      <c r="Z17" s="25">
        <f t="shared" si="3"/>
        <v>46795.616499999996</v>
      </c>
      <c r="AB17" s="11">
        <f t="shared" si="4"/>
        <v>318745.57620000001</v>
      </c>
      <c r="AC17" s="25">
        <f t="shared" si="5"/>
        <v>318745.57620000001</v>
      </c>
      <c r="AE17" s="11">
        <f t="shared" si="6"/>
        <v>47391.702000000005</v>
      </c>
      <c r="AF17" s="25">
        <f t="shared" si="7"/>
        <v>47391.702000000005</v>
      </c>
      <c r="AH17" s="11">
        <f t="shared" si="8"/>
        <v>23695.851000000002</v>
      </c>
      <c r="AI17" s="25">
        <f t="shared" si="9"/>
        <v>23695.851000000002</v>
      </c>
    </row>
    <row r="18" spans="2:35" x14ac:dyDescent="0.25">
      <c r="B18" s="19" t="s">
        <v>15</v>
      </c>
      <c r="D18" s="3">
        <v>390.5</v>
      </c>
      <c r="E18" s="4">
        <v>69.59</v>
      </c>
      <c r="G18" s="12">
        <v>44969</v>
      </c>
      <c r="H18" s="4">
        <v>78.53</v>
      </c>
      <c r="J18" s="12">
        <v>44675</v>
      </c>
      <c r="K18" s="4">
        <v>67.87</v>
      </c>
      <c r="M18" s="12">
        <v>46248</v>
      </c>
      <c r="N18" s="4">
        <v>80.72</v>
      </c>
      <c r="P18" s="12">
        <v>23124</v>
      </c>
      <c r="Q18" s="4">
        <v>80.72</v>
      </c>
      <c r="T18" s="19" t="s">
        <v>15</v>
      </c>
      <c r="V18" s="3">
        <f t="shared" si="0"/>
        <v>271.74894999999998</v>
      </c>
      <c r="W18" s="4">
        <f t="shared" si="1"/>
        <v>271.74894999999998</v>
      </c>
      <c r="Y18" s="12">
        <f t="shared" si="2"/>
        <v>35314.155699999996</v>
      </c>
      <c r="Z18" s="26">
        <f t="shared" si="3"/>
        <v>35314.155699999996</v>
      </c>
      <c r="AB18" s="12">
        <f t="shared" si="4"/>
        <v>30320.922500000001</v>
      </c>
      <c r="AC18" s="26">
        <f t="shared" si="5"/>
        <v>30320.922500000001</v>
      </c>
      <c r="AE18" s="12">
        <f t="shared" si="6"/>
        <v>37331.385600000001</v>
      </c>
      <c r="AF18" s="26">
        <f t="shared" si="7"/>
        <v>37331.385600000001</v>
      </c>
      <c r="AH18" s="12">
        <f t="shared" si="8"/>
        <v>18665.692800000001</v>
      </c>
      <c r="AI18" s="26">
        <f t="shared" si="9"/>
        <v>18665.692800000001</v>
      </c>
    </row>
    <row r="19" spans="2:35" x14ac:dyDescent="0.25">
      <c r="B19" s="19" t="s">
        <v>16</v>
      </c>
      <c r="D19" s="3">
        <v>349.77</v>
      </c>
      <c r="E19" s="4">
        <v>44.97</v>
      </c>
      <c r="G19" s="12">
        <v>44304</v>
      </c>
      <c r="H19" s="4">
        <v>52.26</v>
      </c>
      <c r="J19" s="12">
        <v>145355</v>
      </c>
      <c r="K19" s="4">
        <v>38.61</v>
      </c>
      <c r="M19" s="12">
        <v>40871</v>
      </c>
      <c r="N19" s="4">
        <v>49.41</v>
      </c>
      <c r="P19" s="12">
        <v>20436</v>
      </c>
      <c r="Q19" s="4">
        <v>49.41</v>
      </c>
      <c r="T19" s="19" t="s">
        <v>16</v>
      </c>
      <c r="V19" s="3">
        <f t="shared" si="0"/>
        <v>157.29156899999998</v>
      </c>
      <c r="W19" s="4">
        <f t="shared" si="1"/>
        <v>157.29156899999998</v>
      </c>
      <c r="Y19" s="12">
        <f t="shared" si="2"/>
        <v>23153.270400000001</v>
      </c>
      <c r="Z19" s="26">
        <f t="shared" si="3"/>
        <v>23153.270400000001</v>
      </c>
      <c r="AB19" s="12">
        <f t="shared" si="4"/>
        <v>56121.565499999997</v>
      </c>
      <c r="AC19" s="26">
        <f t="shared" si="5"/>
        <v>56121.565499999997</v>
      </c>
      <c r="AE19" s="12">
        <f t="shared" si="6"/>
        <v>20194.361099999998</v>
      </c>
      <c r="AF19" s="26">
        <f t="shared" si="7"/>
        <v>20194.361099999998</v>
      </c>
      <c r="AH19" s="12">
        <f t="shared" si="8"/>
        <v>10097.427599999999</v>
      </c>
      <c r="AI19" s="26">
        <f t="shared" si="9"/>
        <v>10097.427599999999</v>
      </c>
    </row>
    <row r="20" spans="2:35" x14ac:dyDescent="0.25">
      <c r="B20" s="19" t="s">
        <v>17</v>
      </c>
      <c r="D20" s="3">
        <v>905.98</v>
      </c>
      <c r="E20" s="4">
        <v>41.62</v>
      </c>
      <c r="G20" s="12">
        <v>38308</v>
      </c>
      <c r="H20" s="4">
        <v>51.08</v>
      </c>
      <c r="J20" s="12">
        <v>552213</v>
      </c>
      <c r="K20" s="4">
        <v>76.3</v>
      </c>
      <c r="M20" s="12">
        <v>37558</v>
      </c>
      <c r="N20" s="4">
        <v>51.52</v>
      </c>
      <c r="P20" s="12">
        <v>18779</v>
      </c>
      <c r="Q20" s="4">
        <v>51.52</v>
      </c>
      <c r="T20" s="19" t="s">
        <v>17</v>
      </c>
      <c r="V20" s="3">
        <f t="shared" si="0"/>
        <v>377.06887600000005</v>
      </c>
      <c r="W20" s="4">
        <f t="shared" si="1"/>
        <v>377.06887600000005</v>
      </c>
      <c r="Y20" s="12">
        <f t="shared" si="2"/>
        <v>19567.7264</v>
      </c>
      <c r="Z20" s="26">
        <f t="shared" si="3"/>
        <v>19567.7264</v>
      </c>
      <c r="AB20" s="12">
        <f t="shared" si="4"/>
        <v>421338.51899999997</v>
      </c>
      <c r="AC20" s="26">
        <f t="shared" si="5"/>
        <v>421338.51899999997</v>
      </c>
      <c r="AE20" s="12">
        <f t="shared" si="6"/>
        <v>19349.881600000001</v>
      </c>
      <c r="AF20" s="26">
        <f t="shared" si="7"/>
        <v>19349.881600000001</v>
      </c>
      <c r="AH20" s="12">
        <f t="shared" si="8"/>
        <v>9674.9408000000003</v>
      </c>
      <c r="AI20" s="26">
        <f t="shared" si="9"/>
        <v>9674.9408000000003</v>
      </c>
    </row>
    <row r="21" spans="2:35" x14ac:dyDescent="0.25">
      <c r="B21" s="19" t="s">
        <v>18</v>
      </c>
      <c r="D21" s="3">
        <v>336.49</v>
      </c>
      <c r="E21" s="4">
        <v>50.81</v>
      </c>
      <c r="G21" s="12">
        <v>55436</v>
      </c>
      <c r="H21" s="4">
        <v>67.53</v>
      </c>
      <c r="J21" s="12">
        <v>564762</v>
      </c>
      <c r="K21" s="4">
        <v>48.25</v>
      </c>
      <c r="M21" s="12">
        <v>51156</v>
      </c>
      <c r="N21" s="4">
        <v>63.42</v>
      </c>
      <c r="P21" s="12">
        <v>25578</v>
      </c>
      <c r="Q21" s="4">
        <v>63.42</v>
      </c>
      <c r="T21" s="19" t="s">
        <v>18</v>
      </c>
      <c r="V21" s="3">
        <f t="shared" si="0"/>
        <v>170.97056899999998</v>
      </c>
      <c r="W21" s="4">
        <f t="shared" si="1"/>
        <v>170.97056899999998</v>
      </c>
      <c r="Y21" s="12">
        <f t="shared" si="2"/>
        <v>37435.930800000002</v>
      </c>
      <c r="Z21" s="26">
        <f t="shared" si="3"/>
        <v>37435.930800000002</v>
      </c>
      <c r="AB21" s="12">
        <f t="shared" si="4"/>
        <v>272497.66499999998</v>
      </c>
      <c r="AC21" s="26">
        <f t="shared" si="5"/>
        <v>272497.66499999998</v>
      </c>
      <c r="AE21" s="12">
        <f t="shared" si="6"/>
        <v>32443.135200000001</v>
      </c>
      <c r="AF21" s="26">
        <f t="shared" si="7"/>
        <v>32443.135200000001</v>
      </c>
      <c r="AH21" s="12">
        <f t="shared" si="8"/>
        <v>16221.5676</v>
      </c>
      <c r="AI21" s="26">
        <f t="shared" si="9"/>
        <v>16221.5676</v>
      </c>
    </row>
    <row r="22" spans="2:35" x14ac:dyDescent="0.25">
      <c r="B22" s="19" t="s">
        <v>19</v>
      </c>
      <c r="D22" s="3">
        <v>0</v>
      </c>
      <c r="E22" s="4">
        <v>0</v>
      </c>
      <c r="G22" s="12">
        <v>0</v>
      </c>
      <c r="H22" s="4">
        <v>0</v>
      </c>
      <c r="J22" s="12">
        <v>0</v>
      </c>
      <c r="K22" s="4">
        <v>0</v>
      </c>
      <c r="M22" s="12">
        <v>0</v>
      </c>
      <c r="N22" s="4">
        <v>0</v>
      </c>
      <c r="P22" s="12">
        <v>0</v>
      </c>
      <c r="Q22" s="4">
        <v>0</v>
      </c>
      <c r="T22" s="19" t="s">
        <v>19</v>
      </c>
      <c r="V22" s="3">
        <f t="shared" si="0"/>
        <v>0</v>
      </c>
      <c r="W22" s="4">
        <f t="shared" si="1"/>
        <v>0</v>
      </c>
      <c r="Y22" s="12">
        <f t="shared" si="2"/>
        <v>0</v>
      </c>
      <c r="Z22" s="26">
        <f t="shared" si="3"/>
        <v>0</v>
      </c>
      <c r="AB22" s="12">
        <f t="shared" si="4"/>
        <v>0</v>
      </c>
      <c r="AC22" s="26">
        <f t="shared" si="5"/>
        <v>0</v>
      </c>
      <c r="AE22" s="12">
        <f t="shared" si="6"/>
        <v>0</v>
      </c>
      <c r="AF22" s="26">
        <f t="shared" si="7"/>
        <v>0</v>
      </c>
      <c r="AH22" s="12">
        <f t="shared" si="8"/>
        <v>0</v>
      </c>
      <c r="AI22" s="26">
        <f t="shared" si="9"/>
        <v>0</v>
      </c>
    </row>
    <row r="23" spans="2:35" x14ac:dyDescent="0.25">
      <c r="B23" s="19" t="s">
        <v>20</v>
      </c>
      <c r="D23" s="3">
        <v>3.98</v>
      </c>
      <c r="E23" s="4">
        <v>86.66</v>
      </c>
      <c r="G23" s="12">
        <v>88</v>
      </c>
      <c r="H23" s="4">
        <v>100.97</v>
      </c>
      <c r="J23" s="12">
        <v>2909</v>
      </c>
      <c r="K23" s="4">
        <v>100.97</v>
      </c>
      <c r="M23" s="12">
        <v>89</v>
      </c>
      <c r="N23" s="4">
        <v>100.97</v>
      </c>
      <c r="P23" s="12">
        <v>45</v>
      </c>
      <c r="Q23" s="4">
        <v>100.97</v>
      </c>
      <c r="T23" s="19" t="s">
        <v>20</v>
      </c>
      <c r="V23" s="3">
        <f t="shared" si="0"/>
        <v>3.4490679999999996</v>
      </c>
      <c r="W23" s="4">
        <f t="shared" si="1"/>
        <v>3.4490679999999996</v>
      </c>
      <c r="Y23" s="12">
        <f t="shared" si="2"/>
        <v>88</v>
      </c>
      <c r="Z23" s="26">
        <f t="shared" si="3"/>
        <v>88.8536</v>
      </c>
      <c r="AB23" s="12">
        <f t="shared" si="4"/>
        <v>2909</v>
      </c>
      <c r="AC23" s="26">
        <f t="shared" si="5"/>
        <v>2937.2172999999998</v>
      </c>
      <c r="AE23" s="12">
        <f t="shared" si="6"/>
        <v>89</v>
      </c>
      <c r="AF23" s="26">
        <f t="shared" si="7"/>
        <v>89.863299999999995</v>
      </c>
      <c r="AH23" s="12">
        <f t="shared" si="8"/>
        <v>45</v>
      </c>
      <c r="AI23" s="26">
        <f t="shared" si="9"/>
        <v>45.436499999999995</v>
      </c>
    </row>
    <row r="24" spans="2:35" x14ac:dyDescent="0.25">
      <c r="B24" s="19" t="s">
        <v>21</v>
      </c>
      <c r="D24" s="3">
        <v>343.17</v>
      </c>
      <c r="E24" s="4">
        <v>58.31</v>
      </c>
      <c r="G24" s="12">
        <v>11948</v>
      </c>
      <c r="H24" s="4">
        <v>71.03</v>
      </c>
      <c r="J24" s="12">
        <v>233463</v>
      </c>
      <c r="K24" s="4">
        <v>56.92</v>
      </c>
      <c r="M24" s="12">
        <v>13341</v>
      </c>
      <c r="N24" s="4">
        <v>66.5</v>
      </c>
      <c r="P24" s="12">
        <v>6670</v>
      </c>
      <c r="Q24" s="4">
        <v>66.5</v>
      </c>
      <c r="T24" s="19" t="s">
        <v>21</v>
      </c>
      <c r="V24" s="3">
        <f t="shared" si="0"/>
        <v>200.10242700000003</v>
      </c>
      <c r="W24" s="4">
        <f t="shared" si="1"/>
        <v>200.10242700000003</v>
      </c>
      <c r="Y24" s="12">
        <f t="shared" si="2"/>
        <v>8486.6644000000015</v>
      </c>
      <c r="Z24" s="26">
        <f t="shared" si="3"/>
        <v>8486.6644000000015</v>
      </c>
      <c r="AB24" s="12">
        <f t="shared" si="4"/>
        <v>132887.13959999999</v>
      </c>
      <c r="AC24" s="26">
        <f t="shared" si="5"/>
        <v>132887.13959999999</v>
      </c>
      <c r="AE24" s="12">
        <f t="shared" si="6"/>
        <v>8871.7649999999994</v>
      </c>
      <c r="AF24" s="26">
        <f t="shared" si="7"/>
        <v>8871.7649999999994</v>
      </c>
      <c r="AH24" s="12">
        <f t="shared" si="8"/>
        <v>4435.55</v>
      </c>
      <c r="AI24" s="26">
        <f t="shared" si="9"/>
        <v>4435.55</v>
      </c>
    </row>
    <row r="25" spans="2:35" x14ac:dyDescent="0.25">
      <c r="B25" s="19" t="s">
        <v>22</v>
      </c>
      <c r="D25" s="3">
        <v>305.69</v>
      </c>
      <c r="E25" s="4">
        <v>45.18</v>
      </c>
      <c r="G25" s="12">
        <v>64431</v>
      </c>
      <c r="H25" s="4">
        <v>43.21</v>
      </c>
      <c r="J25" s="12">
        <v>596255</v>
      </c>
      <c r="K25" s="4">
        <v>48.86</v>
      </c>
      <c r="M25" s="12">
        <v>51761</v>
      </c>
      <c r="N25" s="4">
        <v>43.1</v>
      </c>
      <c r="P25" s="12">
        <v>25880</v>
      </c>
      <c r="Q25" s="4">
        <v>43.1</v>
      </c>
      <c r="T25" s="19" t="s">
        <v>22</v>
      </c>
      <c r="V25" s="3">
        <f t="shared" si="0"/>
        <v>138.11074199999999</v>
      </c>
      <c r="W25" s="4">
        <f t="shared" si="1"/>
        <v>138.11074199999999</v>
      </c>
      <c r="Y25" s="12">
        <f t="shared" si="2"/>
        <v>27840.635100000003</v>
      </c>
      <c r="Z25" s="26">
        <f t="shared" si="3"/>
        <v>27840.635100000003</v>
      </c>
      <c r="AB25" s="12">
        <f t="shared" si="4"/>
        <v>291330.19300000003</v>
      </c>
      <c r="AC25" s="26">
        <f t="shared" si="5"/>
        <v>291330.19300000003</v>
      </c>
      <c r="AE25" s="12">
        <f t="shared" si="6"/>
        <v>22308.991000000002</v>
      </c>
      <c r="AF25" s="26">
        <f t="shared" si="7"/>
        <v>22308.991000000002</v>
      </c>
      <c r="AH25" s="12">
        <f t="shared" si="8"/>
        <v>11154.28</v>
      </c>
      <c r="AI25" s="26">
        <f t="shared" si="9"/>
        <v>11154.28</v>
      </c>
    </row>
    <row r="26" spans="2:35" x14ac:dyDescent="0.25">
      <c r="B26" s="19" t="s">
        <v>23</v>
      </c>
      <c r="D26" s="3">
        <v>674.21</v>
      </c>
      <c r="E26" s="4">
        <v>41.82</v>
      </c>
      <c r="G26" s="12">
        <v>50761</v>
      </c>
      <c r="H26" s="4">
        <v>39.69</v>
      </c>
      <c r="J26" s="12">
        <v>1568030</v>
      </c>
      <c r="K26" s="4">
        <v>54.3</v>
      </c>
      <c r="M26" s="12">
        <v>57210</v>
      </c>
      <c r="N26" s="4">
        <v>38.51</v>
      </c>
      <c r="P26" s="12">
        <v>28605</v>
      </c>
      <c r="Q26" s="4">
        <v>38.51</v>
      </c>
      <c r="T26" s="19" t="s">
        <v>23</v>
      </c>
      <c r="V26" s="3">
        <f t="shared" si="0"/>
        <v>281.95462200000003</v>
      </c>
      <c r="W26" s="4">
        <f t="shared" si="1"/>
        <v>281.95462200000003</v>
      </c>
      <c r="Y26" s="12">
        <f t="shared" si="2"/>
        <v>20147.0409</v>
      </c>
      <c r="Z26" s="26">
        <f t="shared" si="3"/>
        <v>20147.0409</v>
      </c>
      <c r="AB26" s="12">
        <f t="shared" si="4"/>
        <v>851440.29</v>
      </c>
      <c r="AC26" s="26">
        <f t="shared" si="5"/>
        <v>851440.29</v>
      </c>
      <c r="AE26" s="12">
        <f t="shared" si="6"/>
        <v>22031.571</v>
      </c>
      <c r="AF26" s="26">
        <f t="shared" si="7"/>
        <v>22031.571</v>
      </c>
      <c r="AH26" s="12">
        <f t="shared" si="8"/>
        <v>11015.7855</v>
      </c>
      <c r="AI26" s="26">
        <f t="shared" si="9"/>
        <v>11015.7855</v>
      </c>
    </row>
    <row r="27" spans="2:35" x14ac:dyDescent="0.25">
      <c r="B27" s="20" t="s">
        <v>24</v>
      </c>
      <c r="D27" s="5">
        <v>830.31</v>
      </c>
      <c r="E27" s="6">
        <v>35.56</v>
      </c>
      <c r="G27" s="13">
        <v>26982</v>
      </c>
      <c r="H27" s="6">
        <v>42.34</v>
      </c>
      <c r="J27" s="13">
        <v>702132</v>
      </c>
      <c r="K27" s="6">
        <v>45.53</v>
      </c>
      <c r="M27" s="13">
        <v>26579</v>
      </c>
      <c r="N27" s="6">
        <v>38.799999999999997</v>
      </c>
      <c r="P27" s="13">
        <v>13290</v>
      </c>
      <c r="Q27" s="6">
        <v>38.799999999999997</v>
      </c>
      <c r="T27" s="20" t="s">
        <v>24</v>
      </c>
      <c r="V27" s="5">
        <f t="shared" si="0"/>
        <v>295.25823600000001</v>
      </c>
      <c r="W27" s="6">
        <f t="shared" si="1"/>
        <v>295.25823600000001</v>
      </c>
      <c r="Y27" s="13">
        <f t="shared" si="2"/>
        <v>11424.178800000002</v>
      </c>
      <c r="Z27" s="27">
        <f t="shared" si="3"/>
        <v>11424.178800000002</v>
      </c>
      <c r="AB27" s="13">
        <f t="shared" si="4"/>
        <v>319680.69959999999</v>
      </c>
      <c r="AC27" s="27">
        <f t="shared" si="5"/>
        <v>319680.69959999999</v>
      </c>
      <c r="AE27" s="13">
        <f t="shared" si="6"/>
        <v>10312.652</v>
      </c>
      <c r="AF27" s="27">
        <f t="shared" si="7"/>
        <v>10312.652</v>
      </c>
      <c r="AH27" s="13">
        <f t="shared" si="8"/>
        <v>5156.5199999999995</v>
      </c>
      <c r="AI27" s="27">
        <f t="shared" si="9"/>
        <v>5156.5199999999995</v>
      </c>
    </row>
    <row r="28" spans="2:35" x14ac:dyDescent="0.25">
      <c r="B28" s="18" t="s">
        <v>25</v>
      </c>
      <c r="D28" s="7">
        <v>0</v>
      </c>
      <c r="E28" s="8">
        <v>0</v>
      </c>
      <c r="G28" s="21"/>
      <c r="H28" s="22"/>
      <c r="J28" s="21"/>
      <c r="K28" s="22"/>
      <c r="M28" s="21"/>
      <c r="N28" s="22"/>
      <c r="P28" s="21"/>
      <c r="Q28" s="22"/>
      <c r="T28" s="18" t="s">
        <v>25</v>
      </c>
      <c r="V28" s="7">
        <f t="shared" si="0"/>
        <v>0</v>
      </c>
      <c r="W28" s="8">
        <f t="shared" si="1"/>
        <v>0</v>
      </c>
      <c r="Y28" s="21"/>
      <c r="Z28" s="22"/>
      <c r="AB28" s="21"/>
      <c r="AC28" s="22"/>
      <c r="AE28" s="21"/>
      <c r="AF28" s="22"/>
      <c r="AH28" s="21"/>
      <c r="AI28" s="22"/>
    </row>
    <row r="29" spans="2:35" x14ac:dyDescent="0.25">
      <c r="B29" s="19" t="s">
        <v>26</v>
      </c>
      <c r="D29" s="3">
        <v>0</v>
      </c>
      <c r="E29" s="4">
        <v>0</v>
      </c>
      <c r="G29" s="14"/>
      <c r="H29" s="15"/>
      <c r="J29" s="14"/>
      <c r="K29" s="15"/>
      <c r="M29" s="14"/>
      <c r="N29" s="15"/>
      <c r="P29" s="14"/>
      <c r="Q29" s="15"/>
      <c r="T29" s="19" t="s">
        <v>26</v>
      </c>
      <c r="V29" s="3">
        <f t="shared" si="0"/>
        <v>0</v>
      </c>
      <c r="W29" s="4">
        <f t="shared" si="1"/>
        <v>0</v>
      </c>
      <c r="Y29" s="14"/>
      <c r="Z29" s="15"/>
      <c r="AB29" s="14"/>
      <c r="AC29" s="15"/>
      <c r="AE29" s="14"/>
      <c r="AF29" s="15"/>
      <c r="AH29" s="14"/>
      <c r="AI29" s="15"/>
    </row>
    <row r="30" spans="2:35" x14ac:dyDescent="0.25">
      <c r="B30" s="19" t="s">
        <v>27</v>
      </c>
      <c r="D30" s="3">
        <v>0</v>
      </c>
      <c r="E30" s="4">
        <v>0</v>
      </c>
      <c r="G30" s="14"/>
      <c r="H30" s="15"/>
      <c r="J30" s="14"/>
      <c r="K30" s="15"/>
      <c r="M30" s="14"/>
      <c r="N30" s="15"/>
      <c r="P30" s="14"/>
      <c r="Q30" s="15"/>
      <c r="T30" s="19" t="s">
        <v>27</v>
      </c>
      <c r="V30" s="3">
        <f t="shared" si="0"/>
        <v>0</v>
      </c>
      <c r="W30" s="4">
        <f t="shared" si="1"/>
        <v>0</v>
      </c>
      <c r="Y30" s="14"/>
      <c r="Z30" s="15"/>
      <c r="AB30" s="14"/>
      <c r="AC30" s="15"/>
      <c r="AE30" s="14"/>
      <c r="AF30" s="15"/>
      <c r="AH30" s="14"/>
      <c r="AI30" s="15"/>
    </row>
    <row r="31" spans="2:35" x14ac:dyDescent="0.25">
      <c r="B31" s="20" t="s">
        <v>28</v>
      </c>
      <c r="D31" s="5">
        <v>0</v>
      </c>
      <c r="E31" s="6">
        <v>0</v>
      </c>
      <c r="G31" s="16"/>
      <c r="H31" s="17"/>
      <c r="J31" s="16"/>
      <c r="K31" s="17"/>
      <c r="M31" s="16"/>
      <c r="N31" s="17"/>
      <c r="P31" s="16"/>
      <c r="Q31" s="17"/>
      <c r="T31" s="20" t="s">
        <v>28</v>
      </c>
      <c r="V31" s="5">
        <f t="shared" si="0"/>
        <v>0</v>
      </c>
      <c r="W31" s="6">
        <f t="shared" si="1"/>
        <v>0</v>
      </c>
      <c r="Y31" s="16"/>
      <c r="Z31" s="17"/>
      <c r="AB31" s="16"/>
      <c r="AC31" s="17"/>
      <c r="AE31" s="16"/>
      <c r="AF31" s="17"/>
      <c r="AH31" s="16"/>
      <c r="AI31" s="17"/>
    </row>
  </sheetData>
  <mergeCells count="10">
    <mergeCell ref="D4:E4"/>
    <mergeCell ref="G4:H4"/>
    <mergeCell ref="J4:K4"/>
    <mergeCell ref="M4:N4"/>
    <mergeCell ref="P4:Q4"/>
    <mergeCell ref="V4:W4"/>
    <mergeCell ref="Y4:Z4"/>
    <mergeCell ref="AB4:AC4"/>
    <mergeCell ref="AE4:AF4"/>
    <mergeCell ref="AH4:AI4"/>
  </mergeCells>
  <hyperlinks>
    <hyperlink ref="B1" r:id="rId1"/>
  </hyperlinks>
  <pageMargins left="0.7" right="0.7"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workbookViewId="0"/>
  </sheetViews>
  <sheetFormatPr defaultRowHeight="15" customHeight="1" x14ac:dyDescent="0.2"/>
  <cols>
    <col min="1" max="1" width="9.140625" style="32"/>
    <col min="2" max="2" width="20.7109375" style="32" customWidth="1"/>
    <col min="3" max="3" width="15.7109375" style="32" customWidth="1"/>
    <col min="4" max="4" width="6.7109375" style="32" customWidth="1"/>
    <col min="5" max="16384" width="9.140625" style="32"/>
  </cols>
  <sheetData>
    <row r="2" spans="2:4" ht="15" customHeight="1" x14ac:dyDescent="0.2">
      <c r="B2" s="41" t="s">
        <v>94</v>
      </c>
      <c r="C2" s="32" t="s">
        <v>177</v>
      </c>
    </row>
    <row r="4" spans="2:4" ht="15" customHeight="1" x14ac:dyDescent="0.2">
      <c r="B4" s="149" t="s">
        <v>71</v>
      </c>
      <c r="C4" s="151" t="s">
        <v>86</v>
      </c>
      <c r="D4" s="152"/>
    </row>
    <row r="5" spans="2:4" ht="30" customHeight="1" x14ac:dyDescent="0.2">
      <c r="B5" s="150"/>
      <c r="C5" s="39" t="s">
        <v>96</v>
      </c>
      <c r="D5" s="46" t="s">
        <v>13</v>
      </c>
    </row>
    <row r="6" spans="2:4" ht="15" customHeight="1" x14ac:dyDescent="0.2">
      <c r="B6" s="33" t="s">
        <v>72</v>
      </c>
      <c r="C6" s="34"/>
      <c r="D6" s="35"/>
    </row>
    <row r="7" spans="2:4" ht="15" customHeight="1" x14ac:dyDescent="0.2">
      <c r="B7" s="44" t="s">
        <v>73</v>
      </c>
      <c r="C7" s="52">
        <f>Current_Stocks_2012!M9</f>
        <v>22598</v>
      </c>
      <c r="D7" s="47">
        <f>Current_Stocks_2012!N9</f>
        <v>76.489999999999995</v>
      </c>
    </row>
    <row r="8" spans="2:4" ht="15" customHeight="1" x14ac:dyDescent="0.2">
      <c r="B8" s="44" t="s">
        <v>74</v>
      </c>
      <c r="C8" s="52">
        <f>Current_Stocks_2012!M10</f>
        <v>5327</v>
      </c>
      <c r="D8" s="47">
        <f>Current_Stocks_2012!N10</f>
        <v>57.22</v>
      </c>
    </row>
    <row r="9" spans="2:4" ht="15" customHeight="1" x14ac:dyDescent="0.2">
      <c r="B9" s="44" t="s">
        <v>75</v>
      </c>
      <c r="C9" s="52">
        <f>Current_Stocks_2012!M11</f>
        <v>0</v>
      </c>
      <c r="D9" s="47">
        <f>Current_Stocks_2012!N11</f>
        <v>0</v>
      </c>
    </row>
    <row r="10" spans="2:4" ht="15" customHeight="1" x14ac:dyDescent="0.2">
      <c r="B10" s="44" t="s">
        <v>76</v>
      </c>
      <c r="C10" s="52">
        <f>Current_Stocks_2012!M12</f>
        <v>0</v>
      </c>
      <c r="D10" s="47">
        <f>Current_Stocks_2012!N12</f>
        <v>0</v>
      </c>
    </row>
    <row r="11" spans="2:4" ht="15" customHeight="1" x14ac:dyDescent="0.2">
      <c r="B11" s="44" t="s">
        <v>8</v>
      </c>
      <c r="C11" s="52">
        <f>Current_Stocks_2012!M13</f>
        <v>43902</v>
      </c>
      <c r="D11" s="47">
        <f>Current_Stocks_2012!N13</f>
        <v>58.84</v>
      </c>
    </row>
    <row r="12" spans="2:4" ht="15" customHeight="1" x14ac:dyDescent="0.2">
      <c r="B12" s="44" t="s">
        <v>77</v>
      </c>
      <c r="C12" s="52">
        <f>Current_Stocks_2012!M14</f>
        <v>0</v>
      </c>
      <c r="D12" s="47">
        <f>Current_Stocks_2012!N14</f>
        <v>0</v>
      </c>
    </row>
    <row r="13" spans="2:4" ht="15" customHeight="1" x14ac:dyDescent="0.2">
      <c r="B13" s="44" t="s">
        <v>78</v>
      </c>
      <c r="C13" s="52">
        <f>Current_Stocks_2012!M15</f>
        <v>895</v>
      </c>
      <c r="D13" s="47">
        <f>Current_Stocks_2012!N15</f>
        <v>130.12</v>
      </c>
    </row>
    <row r="14" spans="2:4" ht="15" customHeight="1" x14ac:dyDescent="0.2">
      <c r="B14" s="44" t="s">
        <v>79</v>
      </c>
      <c r="C14" s="52">
        <f>Current_Stocks_2012!M16</f>
        <v>0</v>
      </c>
      <c r="D14" s="47">
        <f>Current_Stocks_2012!N16</f>
        <v>0</v>
      </c>
    </row>
    <row r="15" spans="2:4" ht="15" customHeight="1" x14ac:dyDescent="0.2">
      <c r="B15" s="45" t="s">
        <v>80</v>
      </c>
      <c r="C15" s="53">
        <f>Current_Stocks_2012!M7</f>
        <v>72722</v>
      </c>
      <c r="D15" s="48">
        <f>Current_Stocks_2012!N7</f>
        <v>48.09</v>
      </c>
    </row>
    <row r="16" spans="2:4" ht="15" customHeight="1" x14ac:dyDescent="0.2">
      <c r="B16" s="33" t="s">
        <v>81</v>
      </c>
      <c r="C16" s="54"/>
      <c r="D16" s="35"/>
    </row>
    <row r="17" spans="2:4" ht="15" customHeight="1" x14ac:dyDescent="0.2">
      <c r="B17" s="44" t="s">
        <v>14</v>
      </c>
      <c r="C17" s="52">
        <f>Current_Stocks_2012!M17</f>
        <v>102380</v>
      </c>
      <c r="D17" s="47">
        <f>Current_Stocks_2012!N17</f>
        <v>46.29</v>
      </c>
    </row>
    <row r="18" spans="2:4" ht="15" customHeight="1" x14ac:dyDescent="0.2">
      <c r="B18" s="44" t="s">
        <v>15</v>
      </c>
      <c r="C18" s="52">
        <f>Current_Stocks_2012!M18</f>
        <v>46248</v>
      </c>
      <c r="D18" s="47">
        <f>Current_Stocks_2012!N18</f>
        <v>80.72</v>
      </c>
    </row>
    <row r="19" spans="2:4" ht="15" customHeight="1" x14ac:dyDescent="0.2">
      <c r="B19" s="44" t="s">
        <v>16</v>
      </c>
      <c r="C19" s="52">
        <f>Current_Stocks_2012!M19</f>
        <v>40871</v>
      </c>
      <c r="D19" s="47">
        <f>Current_Stocks_2012!N19</f>
        <v>49.41</v>
      </c>
    </row>
    <row r="20" spans="2:4" ht="15" customHeight="1" x14ac:dyDescent="0.2">
      <c r="B20" s="44" t="s">
        <v>17</v>
      </c>
      <c r="C20" s="52">
        <f>Current_Stocks_2012!M20</f>
        <v>37558</v>
      </c>
      <c r="D20" s="47">
        <f>Current_Stocks_2012!N20</f>
        <v>51.52</v>
      </c>
    </row>
    <row r="21" spans="2:4" ht="15" customHeight="1" x14ac:dyDescent="0.2">
      <c r="B21" s="44" t="s">
        <v>82</v>
      </c>
      <c r="C21" s="52">
        <f>Current_Stocks_2012!M21</f>
        <v>51156</v>
      </c>
      <c r="D21" s="47">
        <f>Current_Stocks_2012!N21</f>
        <v>63.42</v>
      </c>
    </row>
    <row r="22" spans="2:4" ht="15" customHeight="1" x14ac:dyDescent="0.2">
      <c r="B22" s="44" t="s">
        <v>19</v>
      </c>
      <c r="C22" s="52">
        <f>Current_Stocks_2012!M22</f>
        <v>0</v>
      </c>
      <c r="D22" s="47">
        <f>Current_Stocks_2012!N22</f>
        <v>0</v>
      </c>
    </row>
    <row r="23" spans="2:4" ht="15" customHeight="1" x14ac:dyDescent="0.2">
      <c r="B23" s="44" t="s">
        <v>20</v>
      </c>
      <c r="C23" s="52">
        <f>Current_Stocks_2012!M23</f>
        <v>89</v>
      </c>
      <c r="D23" s="47">
        <f>Current_Stocks_2012!N23</f>
        <v>100.97</v>
      </c>
    </row>
    <row r="24" spans="2:4" ht="15" customHeight="1" x14ac:dyDescent="0.2">
      <c r="B24" s="44" t="s">
        <v>21</v>
      </c>
      <c r="C24" s="52">
        <f>Current_Stocks_2012!M24</f>
        <v>13341</v>
      </c>
      <c r="D24" s="47">
        <f>Current_Stocks_2012!N24</f>
        <v>66.5</v>
      </c>
    </row>
    <row r="25" spans="2:4" ht="15" customHeight="1" x14ac:dyDescent="0.2">
      <c r="B25" s="44" t="s">
        <v>22</v>
      </c>
      <c r="C25" s="52">
        <f>Current_Stocks_2012!M25</f>
        <v>51761</v>
      </c>
      <c r="D25" s="47">
        <f>Current_Stocks_2012!N25</f>
        <v>43.1</v>
      </c>
    </row>
    <row r="26" spans="2:4" ht="15" customHeight="1" x14ac:dyDescent="0.2">
      <c r="B26" s="44" t="s">
        <v>23</v>
      </c>
      <c r="C26" s="52">
        <f>Current_Stocks_2012!M26</f>
        <v>57210</v>
      </c>
      <c r="D26" s="47">
        <f>Current_Stocks_2012!N26</f>
        <v>38.51</v>
      </c>
    </row>
    <row r="27" spans="2:4" ht="15" customHeight="1" x14ac:dyDescent="0.2">
      <c r="B27" s="44" t="s">
        <v>83</v>
      </c>
      <c r="C27" s="52">
        <f>Current_Stocks_2012!M27</f>
        <v>26579</v>
      </c>
      <c r="D27" s="47">
        <f>Current_Stocks_2012!N27</f>
        <v>38.799999999999997</v>
      </c>
    </row>
    <row r="28" spans="2:4" ht="15" customHeight="1" x14ac:dyDescent="0.2">
      <c r="B28" s="45" t="s">
        <v>84</v>
      </c>
      <c r="C28" s="53">
        <f>Current_Stocks_2012!M8</f>
        <v>427194</v>
      </c>
      <c r="D28" s="48">
        <f>Current_Stocks_2012!N8</f>
        <v>16.14</v>
      </c>
    </row>
    <row r="29" spans="2:4" ht="15" customHeight="1" x14ac:dyDescent="0.2">
      <c r="B29" s="33" t="s">
        <v>85</v>
      </c>
      <c r="C29" s="55"/>
      <c r="D29" s="38"/>
    </row>
    <row r="30" spans="2:4" ht="15" customHeight="1" x14ac:dyDescent="0.2">
      <c r="B30" s="49" t="s">
        <v>85</v>
      </c>
      <c r="C30" s="56">
        <f>Current_Stocks_2012!M6</f>
        <v>499916</v>
      </c>
      <c r="D30" s="51">
        <f>Current_Stocks_2012!N6</f>
        <v>13.56</v>
      </c>
    </row>
  </sheetData>
  <mergeCells count="2">
    <mergeCell ref="B4:B5"/>
    <mergeCell ref="C4:D4"/>
  </mergeCells>
  <conditionalFormatting sqref="C7:D30">
    <cfRule type="expression" dxfId="27" priority="2">
      <formula>IF($D7&gt;25,1)</formula>
    </cfRule>
  </conditionalFormatting>
  <conditionalFormatting sqref="C7:C30">
    <cfRule type="cellIs" dxfId="26" priority="1" operator="between">
      <formula>0.0001</formula>
      <formula>1</formula>
    </cfRule>
  </conditionalFormatting>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workbookViewId="0"/>
  </sheetViews>
  <sheetFormatPr defaultRowHeight="15" customHeight="1" x14ac:dyDescent="0.2"/>
  <cols>
    <col min="1" max="1" width="9.140625" style="32"/>
    <col min="2" max="2" width="20.7109375" style="32" customWidth="1"/>
    <col min="3" max="3" width="15.7109375" style="32" customWidth="1"/>
    <col min="4" max="4" width="6.7109375" style="32" customWidth="1"/>
    <col min="5" max="16384" width="9.140625" style="32"/>
  </cols>
  <sheetData>
    <row r="2" spans="2:4" ht="15" customHeight="1" x14ac:dyDescent="0.2">
      <c r="B2" s="41" t="s">
        <v>95</v>
      </c>
      <c r="C2" s="32" t="s">
        <v>178</v>
      </c>
    </row>
    <row r="4" spans="2:4" ht="15" customHeight="1" x14ac:dyDescent="0.2">
      <c r="B4" s="149" t="s">
        <v>71</v>
      </c>
      <c r="C4" s="151" t="s">
        <v>86</v>
      </c>
      <c r="D4" s="152"/>
    </row>
    <row r="5" spans="2:4" ht="30" customHeight="1" x14ac:dyDescent="0.2">
      <c r="B5" s="150"/>
      <c r="C5" s="39" t="s">
        <v>97</v>
      </c>
      <c r="D5" s="46" t="s">
        <v>13</v>
      </c>
    </row>
    <row r="6" spans="2:4" ht="15" customHeight="1" x14ac:dyDescent="0.2">
      <c r="B6" s="33" t="s">
        <v>72</v>
      </c>
      <c r="C6" s="34"/>
      <c r="D6" s="35"/>
    </row>
    <row r="7" spans="2:4" ht="15" customHeight="1" x14ac:dyDescent="0.2">
      <c r="B7" s="44" t="s">
        <v>73</v>
      </c>
      <c r="C7" s="52">
        <f>Current_Stocks_2012!P9</f>
        <v>11299</v>
      </c>
      <c r="D7" s="47">
        <f>Current_Stocks_2012!Q9</f>
        <v>76.489999999999995</v>
      </c>
    </row>
    <row r="8" spans="2:4" ht="15" customHeight="1" x14ac:dyDescent="0.2">
      <c r="B8" s="44" t="s">
        <v>74</v>
      </c>
      <c r="C8" s="52">
        <f>Current_Stocks_2012!P10</f>
        <v>2663</v>
      </c>
      <c r="D8" s="47">
        <f>Current_Stocks_2012!Q10</f>
        <v>57.22</v>
      </c>
    </row>
    <row r="9" spans="2:4" ht="15" customHeight="1" x14ac:dyDescent="0.2">
      <c r="B9" s="44" t="s">
        <v>75</v>
      </c>
      <c r="C9" s="52">
        <f>Current_Stocks_2012!P11</f>
        <v>0</v>
      </c>
      <c r="D9" s="47">
        <f>Current_Stocks_2012!Q11</f>
        <v>0</v>
      </c>
    </row>
    <row r="10" spans="2:4" ht="15" customHeight="1" x14ac:dyDescent="0.2">
      <c r="B10" s="44" t="s">
        <v>76</v>
      </c>
      <c r="C10" s="52">
        <f>Current_Stocks_2012!P12</f>
        <v>0</v>
      </c>
      <c r="D10" s="47">
        <f>Current_Stocks_2012!Q12</f>
        <v>0</v>
      </c>
    </row>
    <row r="11" spans="2:4" ht="15" customHeight="1" x14ac:dyDescent="0.2">
      <c r="B11" s="44" t="s">
        <v>8</v>
      </c>
      <c r="C11" s="52">
        <f>Current_Stocks_2012!P13</f>
        <v>21951</v>
      </c>
      <c r="D11" s="47">
        <f>Current_Stocks_2012!Q13</f>
        <v>58.84</v>
      </c>
    </row>
    <row r="12" spans="2:4" ht="15" customHeight="1" x14ac:dyDescent="0.2">
      <c r="B12" s="44" t="s">
        <v>77</v>
      </c>
      <c r="C12" s="52">
        <f>Current_Stocks_2012!P14</f>
        <v>0</v>
      </c>
      <c r="D12" s="47">
        <f>Current_Stocks_2012!Q14</f>
        <v>0</v>
      </c>
    </row>
    <row r="13" spans="2:4" ht="15" customHeight="1" x14ac:dyDescent="0.2">
      <c r="B13" s="44" t="s">
        <v>78</v>
      </c>
      <c r="C13" s="52">
        <f>Current_Stocks_2012!P15</f>
        <v>448</v>
      </c>
      <c r="D13" s="47">
        <f>Current_Stocks_2012!Q15</f>
        <v>130.12</v>
      </c>
    </row>
    <row r="14" spans="2:4" ht="15" customHeight="1" x14ac:dyDescent="0.2">
      <c r="B14" s="44" t="s">
        <v>79</v>
      </c>
      <c r="C14" s="52">
        <f>Current_Stocks_2012!P16</f>
        <v>0</v>
      </c>
      <c r="D14" s="47">
        <f>Current_Stocks_2012!Q16</f>
        <v>0</v>
      </c>
    </row>
    <row r="15" spans="2:4" ht="15" customHeight="1" x14ac:dyDescent="0.2">
      <c r="B15" s="45" t="s">
        <v>80</v>
      </c>
      <c r="C15" s="53">
        <f>Current_Stocks_2012!P7</f>
        <v>36361</v>
      </c>
      <c r="D15" s="48">
        <f>Current_Stocks_2012!Q7</f>
        <v>48.09</v>
      </c>
    </row>
    <row r="16" spans="2:4" ht="15" customHeight="1" x14ac:dyDescent="0.2">
      <c r="B16" s="33" t="s">
        <v>81</v>
      </c>
      <c r="C16" s="54"/>
      <c r="D16" s="35"/>
    </row>
    <row r="17" spans="2:4" ht="15" customHeight="1" x14ac:dyDescent="0.2">
      <c r="B17" s="44" t="s">
        <v>14</v>
      </c>
      <c r="C17" s="52">
        <f>Current_Stocks_2012!P17</f>
        <v>51190</v>
      </c>
      <c r="D17" s="47">
        <f>Current_Stocks_2012!Q17</f>
        <v>46.29</v>
      </c>
    </row>
    <row r="18" spans="2:4" ht="15" customHeight="1" x14ac:dyDescent="0.2">
      <c r="B18" s="44" t="s">
        <v>15</v>
      </c>
      <c r="C18" s="52">
        <f>Current_Stocks_2012!P18</f>
        <v>23124</v>
      </c>
      <c r="D18" s="47">
        <f>Current_Stocks_2012!Q18</f>
        <v>80.72</v>
      </c>
    </row>
    <row r="19" spans="2:4" ht="15" customHeight="1" x14ac:dyDescent="0.2">
      <c r="B19" s="44" t="s">
        <v>16</v>
      </c>
      <c r="C19" s="52">
        <f>Current_Stocks_2012!P19</f>
        <v>20436</v>
      </c>
      <c r="D19" s="47">
        <f>Current_Stocks_2012!Q19</f>
        <v>49.41</v>
      </c>
    </row>
    <row r="20" spans="2:4" ht="15" customHeight="1" x14ac:dyDescent="0.2">
      <c r="B20" s="44" t="s">
        <v>17</v>
      </c>
      <c r="C20" s="52">
        <f>Current_Stocks_2012!P20</f>
        <v>18779</v>
      </c>
      <c r="D20" s="47">
        <f>Current_Stocks_2012!Q20</f>
        <v>51.52</v>
      </c>
    </row>
    <row r="21" spans="2:4" ht="15" customHeight="1" x14ac:dyDescent="0.2">
      <c r="B21" s="44" t="s">
        <v>82</v>
      </c>
      <c r="C21" s="52">
        <f>Current_Stocks_2012!P21</f>
        <v>25578</v>
      </c>
      <c r="D21" s="47">
        <f>Current_Stocks_2012!Q21</f>
        <v>63.42</v>
      </c>
    </row>
    <row r="22" spans="2:4" ht="15" customHeight="1" x14ac:dyDescent="0.2">
      <c r="B22" s="44" t="s">
        <v>19</v>
      </c>
      <c r="C22" s="52">
        <f>Current_Stocks_2012!P22</f>
        <v>0</v>
      </c>
      <c r="D22" s="47">
        <f>Current_Stocks_2012!Q22</f>
        <v>0</v>
      </c>
    </row>
    <row r="23" spans="2:4" ht="15" customHeight="1" x14ac:dyDescent="0.2">
      <c r="B23" s="44" t="s">
        <v>20</v>
      </c>
      <c r="C23" s="52">
        <f>Current_Stocks_2012!P23</f>
        <v>45</v>
      </c>
      <c r="D23" s="47">
        <f>Current_Stocks_2012!Q23</f>
        <v>100.97</v>
      </c>
    </row>
    <row r="24" spans="2:4" ht="15" customHeight="1" x14ac:dyDescent="0.2">
      <c r="B24" s="44" t="s">
        <v>21</v>
      </c>
      <c r="C24" s="52">
        <f>Current_Stocks_2012!P24</f>
        <v>6670</v>
      </c>
      <c r="D24" s="47">
        <f>Current_Stocks_2012!Q24</f>
        <v>66.5</v>
      </c>
    </row>
    <row r="25" spans="2:4" ht="15" customHeight="1" x14ac:dyDescent="0.2">
      <c r="B25" s="44" t="s">
        <v>22</v>
      </c>
      <c r="C25" s="52">
        <f>Current_Stocks_2012!P25</f>
        <v>25880</v>
      </c>
      <c r="D25" s="47">
        <f>Current_Stocks_2012!Q25</f>
        <v>43.1</v>
      </c>
    </row>
    <row r="26" spans="2:4" ht="15" customHeight="1" x14ac:dyDescent="0.2">
      <c r="B26" s="44" t="s">
        <v>23</v>
      </c>
      <c r="C26" s="52">
        <f>Current_Stocks_2012!P26</f>
        <v>28605</v>
      </c>
      <c r="D26" s="47">
        <f>Current_Stocks_2012!Q26</f>
        <v>38.51</v>
      </c>
    </row>
    <row r="27" spans="2:4" ht="15" customHeight="1" x14ac:dyDescent="0.2">
      <c r="B27" s="44" t="s">
        <v>83</v>
      </c>
      <c r="C27" s="52">
        <f>Current_Stocks_2012!P27</f>
        <v>13290</v>
      </c>
      <c r="D27" s="47">
        <f>Current_Stocks_2012!Q27</f>
        <v>38.799999999999997</v>
      </c>
    </row>
    <row r="28" spans="2:4" ht="15" customHeight="1" x14ac:dyDescent="0.2">
      <c r="B28" s="45" t="s">
        <v>84</v>
      </c>
      <c r="C28" s="53">
        <f>Current_Stocks_2012!P8</f>
        <v>213597</v>
      </c>
      <c r="D28" s="48">
        <f>Current_Stocks_2012!Q8</f>
        <v>16.14</v>
      </c>
    </row>
    <row r="29" spans="2:4" ht="15" customHeight="1" x14ac:dyDescent="0.2">
      <c r="B29" s="33" t="s">
        <v>85</v>
      </c>
      <c r="C29" s="55"/>
      <c r="D29" s="38"/>
    </row>
    <row r="30" spans="2:4" ht="15" customHeight="1" x14ac:dyDescent="0.2">
      <c r="B30" s="49" t="s">
        <v>85</v>
      </c>
      <c r="C30" s="56">
        <f>Current_Stocks_2012!P6</f>
        <v>249958</v>
      </c>
      <c r="D30" s="51">
        <f>Current_Stocks_2012!Q6</f>
        <v>13.56</v>
      </c>
    </row>
  </sheetData>
  <mergeCells count="2">
    <mergeCell ref="B4:B5"/>
    <mergeCell ref="C4:D4"/>
  </mergeCells>
  <conditionalFormatting sqref="C7:D30">
    <cfRule type="expression" dxfId="25" priority="2">
      <formula>IF($D7&gt;25,1)</formula>
    </cfRule>
  </conditionalFormatting>
  <conditionalFormatting sqref="C7:C30">
    <cfRule type="cellIs" dxfId="24" priority="1" operator="between">
      <formula>0.0001</formula>
      <formula>1</formula>
    </cfRule>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8"/>
  <sheetViews>
    <sheetView workbookViewId="0"/>
  </sheetViews>
  <sheetFormatPr defaultRowHeight="15" customHeight="1" x14ac:dyDescent="0.2"/>
  <cols>
    <col min="1" max="1" width="9.140625" style="32"/>
    <col min="2" max="2" width="20.7109375" style="32" customWidth="1"/>
    <col min="3" max="3" width="15.7109375" style="32" customWidth="1"/>
    <col min="4" max="4" width="6.7109375" style="32" customWidth="1"/>
    <col min="5" max="16384" width="9.140625" style="32"/>
  </cols>
  <sheetData>
    <row r="2" spans="2:4" ht="15" customHeight="1" x14ac:dyDescent="0.2">
      <c r="B2" s="41" t="s">
        <v>105</v>
      </c>
      <c r="C2" s="32" t="s">
        <v>109</v>
      </c>
    </row>
    <row r="4" spans="2:4" ht="15" customHeight="1" x14ac:dyDescent="0.2">
      <c r="B4" s="149" t="s">
        <v>71</v>
      </c>
      <c r="C4" s="151" t="s">
        <v>86</v>
      </c>
      <c r="D4" s="152"/>
    </row>
    <row r="5" spans="2:4" ht="30" customHeight="1" x14ac:dyDescent="0.2">
      <c r="B5" s="150"/>
      <c r="C5" s="39" t="s">
        <v>91</v>
      </c>
      <c r="D5" s="46" t="s">
        <v>13</v>
      </c>
    </row>
    <row r="6" spans="2:4" ht="15" customHeight="1" x14ac:dyDescent="0.2">
      <c r="B6" s="33" t="s">
        <v>106</v>
      </c>
      <c r="C6" s="34"/>
      <c r="D6" s="35"/>
    </row>
    <row r="7" spans="2:4" ht="15" customHeight="1" x14ac:dyDescent="0.2">
      <c r="B7" s="44" t="s">
        <v>47</v>
      </c>
      <c r="C7" s="52">
        <f>Forecast!F8</f>
        <v>15062</v>
      </c>
      <c r="D7" s="47">
        <f>Forecast!G8</f>
        <v>59</v>
      </c>
    </row>
    <row r="8" spans="2:4" ht="15" customHeight="1" x14ac:dyDescent="0.2">
      <c r="B8" s="44" t="s">
        <v>48</v>
      </c>
      <c r="C8" s="52">
        <f>Forecast!F9</f>
        <v>2829</v>
      </c>
      <c r="D8" s="47">
        <f>Forecast!G9</f>
        <v>49.7</v>
      </c>
    </row>
    <row r="9" spans="2:4" ht="15" customHeight="1" x14ac:dyDescent="0.2">
      <c r="B9" s="44" t="s">
        <v>49</v>
      </c>
      <c r="C9" s="52">
        <f>Forecast!F10</f>
        <v>5913</v>
      </c>
      <c r="D9" s="47">
        <f>Forecast!G10</f>
        <v>81.72</v>
      </c>
    </row>
    <row r="10" spans="2:4" ht="15" customHeight="1" x14ac:dyDescent="0.2">
      <c r="B10" s="44" t="s">
        <v>50</v>
      </c>
      <c r="C10" s="52">
        <f>Forecast!F11</f>
        <v>8455</v>
      </c>
      <c r="D10" s="47">
        <f>Forecast!G11</f>
        <v>103.28</v>
      </c>
    </row>
    <row r="11" spans="2:4" ht="15" customHeight="1" x14ac:dyDescent="0.2">
      <c r="B11" s="44" t="s">
        <v>51</v>
      </c>
      <c r="C11" s="52">
        <f>Forecast!F12</f>
        <v>728</v>
      </c>
      <c r="D11" s="47">
        <f>Forecast!G12</f>
        <v>35.54</v>
      </c>
    </row>
    <row r="12" spans="2:4" ht="15" customHeight="1" x14ac:dyDescent="0.2">
      <c r="B12" s="44" t="s">
        <v>52</v>
      </c>
      <c r="C12" s="52">
        <f>Forecast!F13</f>
        <v>2287</v>
      </c>
      <c r="D12" s="47">
        <f>Forecast!G13</f>
        <v>50.82</v>
      </c>
    </row>
    <row r="13" spans="2:4" ht="15" customHeight="1" x14ac:dyDescent="0.2">
      <c r="B13" s="44" t="s">
        <v>53</v>
      </c>
      <c r="C13" s="52">
        <f>Forecast!F14</f>
        <v>1970</v>
      </c>
      <c r="D13" s="47">
        <f>Forecast!G14</f>
        <v>56.08</v>
      </c>
    </row>
    <row r="14" spans="2:4" ht="15" customHeight="1" x14ac:dyDescent="0.2">
      <c r="B14" s="44" t="s">
        <v>55</v>
      </c>
      <c r="C14" s="52">
        <f>Forecast!F15</f>
        <v>2998</v>
      </c>
      <c r="D14" s="47">
        <f>Forecast!G15</f>
        <v>50.12</v>
      </c>
    </row>
    <row r="15" spans="2:4" ht="15" customHeight="1" x14ac:dyDescent="0.2">
      <c r="B15" s="44" t="s">
        <v>57</v>
      </c>
      <c r="C15" s="52">
        <f>Forecast!F16</f>
        <v>4758</v>
      </c>
      <c r="D15" s="47">
        <f>Forecast!G16</f>
        <v>43.54</v>
      </c>
    </row>
    <row r="16" spans="2:4" ht="15" customHeight="1" x14ac:dyDescent="0.2">
      <c r="B16" s="44" t="s">
        <v>59</v>
      </c>
      <c r="C16" s="52">
        <f>Forecast!F17</f>
        <v>3813</v>
      </c>
      <c r="D16" s="47">
        <f>Forecast!G17</f>
        <v>55.95</v>
      </c>
    </row>
    <row r="17" spans="2:4" ht="15" customHeight="1" x14ac:dyDescent="0.2">
      <c r="B17" s="33" t="s">
        <v>107</v>
      </c>
      <c r="C17" s="54"/>
      <c r="D17" s="35"/>
    </row>
    <row r="18" spans="2:4" ht="15" customHeight="1" x14ac:dyDescent="0.2">
      <c r="B18" s="44" t="s">
        <v>47</v>
      </c>
      <c r="C18" s="52">
        <f>Forecast!H8</f>
        <v>3257</v>
      </c>
      <c r="D18" s="47">
        <f>Forecast!I8</f>
        <v>56.44</v>
      </c>
    </row>
    <row r="19" spans="2:4" ht="15" customHeight="1" x14ac:dyDescent="0.2">
      <c r="B19" s="44" t="s">
        <v>48</v>
      </c>
      <c r="C19" s="52">
        <f>Forecast!H9</f>
        <v>2730</v>
      </c>
      <c r="D19" s="47">
        <f>Forecast!I9</f>
        <v>49.85</v>
      </c>
    </row>
    <row r="20" spans="2:4" ht="15" customHeight="1" x14ac:dyDescent="0.2">
      <c r="B20" s="44" t="s">
        <v>49</v>
      </c>
      <c r="C20" s="52">
        <f>Forecast!H10</f>
        <v>3013</v>
      </c>
      <c r="D20" s="47">
        <f>Forecast!I10</f>
        <v>41.91</v>
      </c>
    </row>
    <row r="21" spans="2:4" ht="15" customHeight="1" x14ac:dyDescent="0.2">
      <c r="B21" s="44" t="s">
        <v>50</v>
      </c>
      <c r="C21" s="52">
        <f>Forecast!H11</f>
        <v>3070</v>
      </c>
      <c r="D21" s="47">
        <f>Forecast!I11</f>
        <v>41.13</v>
      </c>
    </row>
    <row r="22" spans="2:4" ht="15" customHeight="1" x14ac:dyDescent="0.2">
      <c r="B22" s="44" t="s">
        <v>51</v>
      </c>
      <c r="C22" s="52">
        <f>Forecast!H12</f>
        <v>8443</v>
      </c>
      <c r="D22" s="47">
        <f>Forecast!I12</f>
        <v>52.45</v>
      </c>
    </row>
    <row r="23" spans="2:4" ht="15" customHeight="1" x14ac:dyDescent="0.2">
      <c r="B23" s="44" t="s">
        <v>52</v>
      </c>
      <c r="C23" s="52">
        <f>Forecast!H13</f>
        <v>3635</v>
      </c>
      <c r="D23" s="47">
        <f>Forecast!I13</f>
        <v>32.46</v>
      </c>
    </row>
    <row r="24" spans="2:4" ht="15" customHeight="1" x14ac:dyDescent="0.2">
      <c r="B24" s="44" t="s">
        <v>53</v>
      </c>
      <c r="C24" s="52">
        <f>Forecast!H14</f>
        <v>14692</v>
      </c>
      <c r="D24" s="47">
        <f>Forecast!I14</f>
        <v>74.61</v>
      </c>
    </row>
    <row r="25" spans="2:4" ht="15" customHeight="1" x14ac:dyDescent="0.2">
      <c r="B25" s="44" t="s">
        <v>55</v>
      </c>
      <c r="C25" s="52">
        <f>Forecast!H15</f>
        <v>3690</v>
      </c>
      <c r="D25" s="47">
        <f>Forecast!I15</f>
        <v>49.81</v>
      </c>
    </row>
    <row r="26" spans="2:4" ht="15" customHeight="1" x14ac:dyDescent="0.2">
      <c r="B26" s="44" t="s">
        <v>57</v>
      </c>
      <c r="C26" s="52">
        <f>Forecast!H16</f>
        <v>1677</v>
      </c>
      <c r="D26" s="47">
        <f>Forecast!I16</f>
        <v>57.73</v>
      </c>
    </row>
    <row r="27" spans="2:4" ht="15" customHeight="1" x14ac:dyDescent="0.2">
      <c r="B27" s="44" t="s">
        <v>59</v>
      </c>
      <c r="C27" s="52">
        <f>Forecast!H17</f>
        <v>10730</v>
      </c>
      <c r="D27" s="47">
        <f>Forecast!I17</f>
        <v>86.08</v>
      </c>
    </row>
    <row r="28" spans="2:4" ht="15" customHeight="1" x14ac:dyDescent="0.2">
      <c r="B28" s="33" t="s">
        <v>85</v>
      </c>
      <c r="C28" s="55"/>
      <c r="D28" s="38"/>
    </row>
    <row r="29" spans="2:4" ht="15" customHeight="1" x14ac:dyDescent="0.2">
      <c r="B29" s="44" t="s">
        <v>47</v>
      </c>
      <c r="C29" s="52">
        <f>Forecast!D8</f>
        <v>18319</v>
      </c>
      <c r="D29" s="47">
        <f>Forecast!E8</f>
        <v>49.96</v>
      </c>
    </row>
    <row r="30" spans="2:4" ht="15" customHeight="1" x14ac:dyDescent="0.2">
      <c r="B30" s="44" t="s">
        <v>48</v>
      </c>
      <c r="C30" s="52">
        <f>Forecast!D9</f>
        <v>5559</v>
      </c>
      <c r="D30" s="47">
        <f>Forecast!E9</f>
        <v>33.83</v>
      </c>
    </row>
    <row r="31" spans="2:4" ht="15" customHeight="1" x14ac:dyDescent="0.2">
      <c r="B31" s="44" t="s">
        <v>49</v>
      </c>
      <c r="C31" s="52">
        <f>Forecast!D10</f>
        <v>8925</v>
      </c>
      <c r="D31" s="47">
        <f>Forecast!E10</f>
        <v>54.99</v>
      </c>
    </row>
    <row r="32" spans="2:4" ht="15" customHeight="1" x14ac:dyDescent="0.2">
      <c r="B32" s="44" t="s">
        <v>50</v>
      </c>
      <c r="C32" s="52">
        <f>Forecast!D11</f>
        <v>11526</v>
      </c>
      <c r="D32" s="47">
        <f>Forecast!E11</f>
        <v>76.430000000000007</v>
      </c>
    </row>
    <row r="33" spans="2:4" ht="15" customHeight="1" x14ac:dyDescent="0.2">
      <c r="B33" s="44" t="s">
        <v>51</v>
      </c>
      <c r="C33" s="52">
        <f>Forecast!D12</f>
        <v>9170</v>
      </c>
      <c r="D33" s="47">
        <f>Forecast!E12</f>
        <v>48.25</v>
      </c>
    </row>
    <row r="34" spans="2:4" ht="15" customHeight="1" x14ac:dyDescent="0.2">
      <c r="B34" s="44" t="s">
        <v>52</v>
      </c>
      <c r="C34" s="52">
        <f>Forecast!D13</f>
        <v>5923</v>
      </c>
      <c r="D34" s="47">
        <f>Forecast!E13</f>
        <v>27.38</v>
      </c>
    </row>
    <row r="35" spans="2:4" ht="15" customHeight="1" x14ac:dyDescent="0.2">
      <c r="B35" s="44" t="s">
        <v>53</v>
      </c>
      <c r="C35" s="52">
        <f>Forecast!D14</f>
        <v>16662</v>
      </c>
      <c r="D35" s="47">
        <f>Forecast!E14</f>
        <v>66.06</v>
      </c>
    </row>
    <row r="36" spans="2:4" ht="15" customHeight="1" x14ac:dyDescent="0.2">
      <c r="B36" s="44" t="s">
        <v>55</v>
      </c>
      <c r="C36" s="52">
        <f>Forecast!D15</f>
        <v>6689</v>
      </c>
      <c r="D36" s="47">
        <f>Forecast!E15</f>
        <v>35.4</v>
      </c>
    </row>
    <row r="37" spans="2:4" ht="15" customHeight="1" x14ac:dyDescent="0.2">
      <c r="B37" s="44" t="s">
        <v>57</v>
      </c>
      <c r="C37" s="52">
        <f>Forecast!D16</f>
        <v>6434</v>
      </c>
      <c r="D37" s="47">
        <f>Forecast!E16</f>
        <v>35.799999999999997</v>
      </c>
    </row>
    <row r="38" spans="2:4" ht="15" customHeight="1" x14ac:dyDescent="0.2">
      <c r="B38" s="58" t="s">
        <v>59</v>
      </c>
      <c r="C38" s="59">
        <f>Forecast!D17</f>
        <v>14543</v>
      </c>
      <c r="D38" s="60">
        <f>Forecast!E17</f>
        <v>65.099999999999994</v>
      </c>
    </row>
  </sheetData>
  <mergeCells count="2">
    <mergeCell ref="B4:B5"/>
    <mergeCell ref="C4:D4"/>
  </mergeCells>
  <conditionalFormatting sqref="C17:D17">
    <cfRule type="expression" dxfId="23" priority="8">
      <formula>IF($D18&gt;25,1)</formula>
    </cfRule>
  </conditionalFormatting>
  <conditionalFormatting sqref="C17">
    <cfRule type="cellIs" dxfId="22" priority="7" operator="between">
      <formula>0.0001</formula>
      <formula>1</formula>
    </cfRule>
  </conditionalFormatting>
  <conditionalFormatting sqref="C29:D38">
    <cfRule type="expression" dxfId="21" priority="6">
      <formula>IF($D29&gt;25,1)</formula>
    </cfRule>
  </conditionalFormatting>
  <conditionalFormatting sqref="C29:C38">
    <cfRule type="cellIs" dxfId="20" priority="5" operator="between">
      <formula>0.0001</formula>
      <formula>1</formula>
    </cfRule>
  </conditionalFormatting>
  <conditionalFormatting sqref="C7:D16">
    <cfRule type="expression" dxfId="19" priority="4">
      <formula>IF($D7&gt;25,1)</formula>
    </cfRule>
  </conditionalFormatting>
  <conditionalFormatting sqref="C7:C16">
    <cfRule type="cellIs" dxfId="18" priority="3" operator="between">
      <formula>0.0001</formula>
      <formula>1</formula>
    </cfRule>
  </conditionalFormatting>
  <conditionalFormatting sqref="C18:D27">
    <cfRule type="expression" dxfId="17" priority="2">
      <formula>IF($D18&gt;25,1)</formula>
    </cfRule>
  </conditionalFormatting>
  <conditionalFormatting sqref="C18:C27">
    <cfRule type="cellIs" dxfId="16" priority="1" operator="between">
      <formula>0.0001</formula>
      <formula>1</formula>
    </cfRule>
  </conditionalFormatting>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8"/>
  <sheetViews>
    <sheetView workbookViewId="0"/>
  </sheetViews>
  <sheetFormatPr defaultRowHeight="15" customHeight="1" x14ac:dyDescent="0.2"/>
  <cols>
    <col min="1" max="1" width="9.140625" style="32"/>
    <col min="2" max="2" width="20.7109375" style="32" customWidth="1"/>
    <col min="3" max="3" width="15.7109375" style="32" customWidth="1"/>
    <col min="4" max="4" width="6.7109375" style="32" customWidth="1"/>
    <col min="5" max="16384" width="9.140625" style="32"/>
  </cols>
  <sheetData>
    <row r="2" spans="2:4" ht="15" customHeight="1" x14ac:dyDescent="0.2">
      <c r="B2" s="41" t="s">
        <v>108</v>
      </c>
      <c r="C2" s="32" t="s">
        <v>110</v>
      </c>
    </row>
    <row r="4" spans="2:4" ht="15" customHeight="1" x14ac:dyDescent="0.2">
      <c r="B4" s="149" t="s">
        <v>71</v>
      </c>
      <c r="C4" s="151" t="s">
        <v>86</v>
      </c>
      <c r="D4" s="152"/>
    </row>
    <row r="5" spans="2:4" ht="30" customHeight="1" x14ac:dyDescent="0.2">
      <c r="B5" s="150"/>
      <c r="C5" s="39" t="s">
        <v>91</v>
      </c>
      <c r="D5" s="46" t="s">
        <v>13</v>
      </c>
    </row>
    <row r="6" spans="2:4" ht="15" customHeight="1" x14ac:dyDescent="0.2">
      <c r="B6" s="33" t="s">
        <v>106</v>
      </c>
      <c r="C6" s="34"/>
      <c r="D6" s="35"/>
    </row>
    <row r="7" spans="2:4" ht="15" customHeight="1" x14ac:dyDescent="0.2">
      <c r="B7" s="44" t="s">
        <v>47</v>
      </c>
      <c r="C7" s="52">
        <f>Forecast!F33</f>
        <v>89968</v>
      </c>
      <c r="D7" s="47">
        <f>Forecast!G33</f>
        <v>63.05</v>
      </c>
    </row>
    <row r="8" spans="2:4" ht="15" customHeight="1" x14ac:dyDescent="0.2">
      <c r="B8" s="44" t="s">
        <v>48</v>
      </c>
      <c r="C8" s="52">
        <f>Forecast!F34</f>
        <v>68609</v>
      </c>
      <c r="D8" s="47">
        <f>Forecast!G34</f>
        <v>66.599999999999994</v>
      </c>
    </row>
    <row r="9" spans="2:4" ht="15" customHeight="1" x14ac:dyDescent="0.2">
      <c r="B9" s="44" t="s">
        <v>49</v>
      </c>
      <c r="C9" s="52">
        <f>Forecast!F35</f>
        <v>52341</v>
      </c>
      <c r="D9" s="47">
        <f>Forecast!G35</f>
        <v>80.87</v>
      </c>
    </row>
    <row r="10" spans="2:4" ht="15" customHeight="1" x14ac:dyDescent="0.2">
      <c r="B10" s="44" t="s">
        <v>50</v>
      </c>
      <c r="C10" s="52">
        <f>Forecast!F36</f>
        <v>37797</v>
      </c>
      <c r="D10" s="47">
        <f>Forecast!G36</f>
        <v>55.11</v>
      </c>
    </row>
    <row r="11" spans="2:4" ht="15" customHeight="1" x14ac:dyDescent="0.2">
      <c r="B11" s="44" t="s">
        <v>51</v>
      </c>
      <c r="C11" s="52">
        <f>Forecast!F37</f>
        <v>32818</v>
      </c>
      <c r="D11" s="47">
        <f>Forecast!G37</f>
        <v>41.92</v>
      </c>
    </row>
    <row r="12" spans="2:4" ht="15" customHeight="1" x14ac:dyDescent="0.2">
      <c r="B12" s="44" t="s">
        <v>52</v>
      </c>
      <c r="C12" s="52">
        <f>Forecast!F38</f>
        <v>43770</v>
      </c>
      <c r="D12" s="47">
        <f>Forecast!G38</f>
        <v>45.03</v>
      </c>
    </row>
    <row r="13" spans="2:4" ht="15" customHeight="1" x14ac:dyDescent="0.2">
      <c r="B13" s="44" t="s">
        <v>53</v>
      </c>
      <c r="C13" s="52">
        <f>Forecast!F39</f>
        <v>55767</v>
      </c>
      <c r="D13" s="47">
        <f>Forecast!G39</f>
        <v>46.9</v>
      </c>
    </row>
    <row r="14" spans="2:4" ht="15" customHeight="1" x14ac:dyDescent="0.2">
      <c r="B14" s="44" t="s">
        <v>55</v>
      </c>
      <c r="C14" s="52">
        <f>Forecast!F40</f>
        <v>70414</v>
      </c>
      <c r="D14" s="47">
        <f>Forecast!G40</f>
        <v>46.79</v>
      </c>
    </row>
    <row r="15" spans="2:4" ht="15" customHeight="1" x14ac:dyDescent="0.2">
      <c r="B15" s="44" t="s">
        <v>57</v>
      </c>
      <c r="C15" s="52">
        <f>Forecast!F41</f>
        <v>82420</v>
      </c>
      <c r="D15" s="47">
        <f>Forecast!G41</f>
        <v>47.24</v>
      </c>
    </row>
    <row r="16" spans="2:4" ht="15" customHeight="1" x14ac:dyDescent="0.2">
      <c r="B16" s="44" t="s">
        <v>59</v>
      </c>
      <c r="C16" s="52">
        <f>Forecast!F42</f>
        <v>94641</v>
      </c>
      <c r="D16" s="47">
        <f>Forecast!G42</f>
        <v>43.74</v>
      </c>
    </row>
    <row r="17" spans="2:4" ht="15" customHeight="1" x14ac:dyDescent="0.2">
      <c r="B17" s="33" t="s">
        <v>107</v>
      </c>
      <c r="C17" s="54"/>
      <c r="D17" s="35"/>
    </row>
    <row r="18" spans="2:4" ht="15" customHeight="1" x14ac:dyDescent="0.2">
      <c r="B18" s="44" t="s">
        <v>47</v>
      </c>
      <c r="C18" s="52">
        <f>Forecast!H33</f>
        <v>596880</v>
      </c>
      <c r="D18" s="47">
        <f>Forecast!I33</f>
        <v>15.4</v>
      </c>
    </row>
    <row r="19" spans="2:4" ht="15" customHeight="1" x14ac:dyDescent="0.2">
      <c r="B19" s="44" t="s">
        <v>48</v>
      </c>
      <c r="C19" s="52">
        <f>Forecast!H34</f>
        <v>729291</v>
      </c>
      <c r="D19" s="47">
        <f>Forecast!I34</f>
        <v>14.33</v>
      </c>
    </row>
    <row r="20" spans="2:4" ht="15" customHeight="1" x14ac:dyDescent="0.2">
      <c r="B20" s="44" t="s">
        <v>49</v>
      </c>
      <c r="C20" s="52">
        <f>Forecast!H35</f>
        <v>875938</v>
      </c>
      <c r="D20" s="47">
        <f>Forecast!I35</f>
        <v>13.38</v>
      </c>
    </row>
    <row r="21" spans="2:4" ht="15" customHeight="1" x14ac:dyDescent="0.2">
      <c r="B21" s="44" t="s">
        <v>50</v>
      </c>
      <c r="C21" s="52">
        <f>Forecast!H36</f>
        <v>1016798</v>
      </c>
      <c r="D21" s="47">
        <f>Forecast!I36</f>
        <v>12.9</v>
      </c>
    </row>
    <row r="22" spans="2:4" ht="15" customHeight="1" x14ac:dyDescent="0.2">
      <c r="B22" s="44" t="s">
        <v>51</v>
      </c>
      <c r="C22" s="52">
        <f>Forecast!H37</f>
        <v>1134249</v>
      </c>
      <c r="D22" s="47">
        <f>Forecast!I37</f>
        <v>12.7</v>
      </c>
    </row>
    <row r="23" spans="2:4" ht="15" customHeight="1" x14ac:dyDescent="0.2">
      <c r="B23" s="44" t="s">
        <v>52</v>
      </c>
      <c r="C23" s="52">
        <f>Forecast!H38</f>
        <v>1230790</v>
      </c>
      <c r="D23" s="47">
        <f>Forecast!I38</f>
        <v>12.72</v>
      </c>
    </row>
    <row r="24" spans="2:4" ht="15" customHeight="1" x14ac:dyDescent="0.2">
      <c r="B24" s="44" t="s">
        <v>53</v>
      </c>
      <c r="C24" s="52">
        <f>Forecast!H39</f>
        <v>1294797</v>
      </c>
      <c r="D24" s="47">
        <f>Forecast!I39</f>
        <v>13.52</v>
      </c>
    </row>
    <row r="25" spans="2:4" ht="15" customHeight="1" x14ac:dyDescent="0.2">
      <c r="B25" s="44" t="s">
        <v>55</v>
      </c>
      <c r="C25" s="52">
        <f>Forecast!H40</f>
        <v>1343222</v>
      </c>
      <c r="D25" s="47">
        <f>Forecast!I40</f>
        <v>14.26</v>
      </c>
    </row>
    <row r="26" spans="2:4" ht="15" customHeight="1" x14ac:dyDescent="0.2">
      <c r="B26" s="44" t="s">
        <v>57</v>
      </c>
      <c r="C26" s="52">
        <f>Forecast!H41</f>
        <v>1419076</v>
      </c>
      <c r="D26" s="47">
        <f>Forecast!I41</f>
        <v>14.11</v>
      </c>
    </row>
    <row r="27" spans="2:4" ht="15" customHeight="1" x14ac:dyDescent="0.2">
      <c r="B27" s="44" t="s">
        <v>59</v>
      </c>
      <c r="C27" s="52">
        <f>Forecast!H42</f>
        <v>1463768</v>
      </c>
      <c r="D27" s="47">
        <f>Forecast!I42</f>
        <v>14.1</v>
      </c>
    </row>
    <row r="28" spans="2:4" ht="15" customHeight="1" x14ac:dyDescent="0.2">
      <c r="B28" s="33" t="s">
        <v>85</v>
      </c>
      <c r="C28" s="55"/>
      <c r="D28" s="38"/>
    </row>
    <row r="29" spans="2:4" ht="15" customHeight="1" x14ac:dyDescent="0.2">
      <c r="B29" s="44" t="s">
        <v>47</v>
      </c>
      <c r="C29" s="52">
        <f>Forecast!D33</f>
        <v>686848</v>
      </c>
      <c r="D29" s="47">
        <f>Forecast!E33</f>
        <v>13.78</v>
      </c>
    </row>
    <row r="30" spans="2:4" ht="15" customHeight="1" x14ac:dyDescent="0.2">
      <c r="B30" s="44" t="s">
        <v>48</v>
      </c>
      <c r="C30" s="52">
        <f>Forecast!D34</f>
        <v>797900</v>
      </c>
      <c r="D30" s="47">
        <f>Forecast!E34</f>
        <v>13</v>
      </c>
    </row>
    <row r="31" spans="2:4" ht="15" customHeight="1" x14ac:dyDescent="0.2">
      <c r="B31" s="44" t="s">
        <v>49</v>
      </c>
      <c r="C31" s="52">
        <f>Forecast!D35</f>
        <v>928279</v>
      </c>
      <c r="D31" s="47">
        <f>Forecast!E35</f>
        <v>12.73</v>
      </c>
    </row>
    <row r="32" spans="2:4" ht="15" customHeight="1" x14ac:dyDescent="0.2">
      <c r="B32" s="44" t="s">
        <v>50</v>
      </c>
      <c r="C32" s="52">
        <f>Forecast!D36</f>
        <v>1054595</v>
      </c>
      <c r="D32" s="47">
        <f>Forecast!E36</f>
        <v>12.2</v>
      </c>
    </row>
    <row r="33" spans="2:4" ht="15" customHeight="1" x14ac:dyDescent="0.2">
      <c r="B33" s="44" t="s">
        <v>51</v>
      </c>
      <c r="C33" s="52">
        <f>Forecast!D37</f>
        <v>1167067</v>
      </c>
      <c r="D33" s="47">
        <f>Forecast!E37</f>
        <v>12.11</v>
      </c>
    </row>
    <row r="34" spans="2:4" ht="15" customHeight="1" x14ac:dyDescent="0.2">
      <c r="B34" s="44" t="s">
        <v>52</v>
      </c>
      <c r="C34" s="52">
        <f>Forecast!D38</f>
        <v>1274560</v>
      </c>
      <c r="D34" s="47">
        <f>Forecast!E38</f>
        <v>12.01</v>
      </c>
    </row>
    <row r="35" spans="2:4" ht="15" customHeight="1" x14ac:dyDescent="0.2">
      <c r="B35" s="44" t="s">
        <v>53</v>
      </c>
      <c r="C35" s="52">
        <f>Forecast!D39</f>
        <v>1350564</v>
      </c>
      <c r="D35" s="47">
        <f>Forecast!E39</f>
        <v>12.68</v>
      </c>
    </row>
    <row r="36" spans="2:4" ht="15" customHeight="1" x14ac:dyDescent="0.2">
      <c r="B36" s="44" t="s">
        <v>55</v>
      </c>
      <c r="C36" s="52">
        <f>Forecast!D40</f>
        <v>1413636</v>
      </c>
      <c r="D36" s="47">
        <f>Forecast!E40</f>
        <v>13.26</v>
      </c>
    </row>
    <row r="37" spans="2:4" ht="15" customHeight="1" x14ac:dyDescent="0.2">
      <c r="B37" s="44" t="s">
        <v>57</v>
      </c>
      <c r="C37" s="52">
        <f>Forecast!D41</f>
        <v>1501496</v>
      </c>
      <c r="D37" s="47">
        <f>Forecast!E41</f>
        <v>13.01</v>
      </c>
    </row>
    <row r="38" spans="2:4" ht="15" customHeight="1" x14ac:dyDescent="0.2">
      <c r="B38" s="58" t="s">
        <v>59</v>
      </c>
      <c r="C38" s="59">
        <f>Forecast!D42</f>
        <v>1558409</v>
      </c>
      <c r="D38" s="60">
        <f>Forecast!E42</f>
        <v>12.82</v>
      </c>
    </row>
  </sheetData>
  <mergeCells count="2">
    <mergeCell ref="B4:B5"/>
    <mergeCell ref="C4:D4"/>
  </mergeCells>
  <conditionalFormatting sqref="C17:D17">
    <cfRule type="expression" dxfId="15" priority="8">
      <formula>IF($D18&gt;25,1)</formula>
    </cfRule>
  </conditionalFormatting>
  <conditionalFormatting sqref="C17">
    <cfRule type="cellIs" dxfId="14" priority="7" operator="between">
      <formula>0.0001</formula>
      <formula>1</formula>
    </cfRule>
  </conditionalFormatting>
  <conditionalFormatting sqref="C29:D38">
    <cfRule type="expression" dxfId="13" priority="6">
      <formula>IF($D29&gt;25,1)</formula>
    </cfRule>
  </conditionalFormatting>
  <conditionalFormatting sqref="C29:C38">
    <cfRule type="cellIs" dxfId="12" priority="5" operator="between">
      <formula>0.0001</formula>
      <formula>1</formula>
    </cfRule>
  </conditionalFormatting>
  <conditionalFormatting sqref="C7:D16">
    <cfRule type="expression" dxfId="11" priority="4">
      <formula>IF($D7&gt;25,1)</formula>
    </cfRule>
  </conditionalFormatting>
  <conditionalFormatting sqref="C7:C16">
    <cfRule type="cellIs" dxfId="10" priority="3" operator="between">
      <formula>0.0001</formula>
      <formula>1</formula>
    </cfRule>
  </conditionalFormatting>
  <conditionalFormatting sqref="C18:D27">
    <cfRule type="expression" dxfId="9" priority="2">
      <formula>IF($D18&gt;25,1)</formula>
    </cfRule>
  </conditionalFormatting>
  <conditionalFormatting sqref="C18:C27">
    <cfRule type="cellIs" dxfId="8" priority="1" operator="between">
      <formula>0.0001</formula>
      <formula>1</formula>
    </cfRule>
  </conditionalFormatting>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8"/>
  <sheetViews>
    <sheetView workbookViewId="0"/>
  </sheetViews>
  <sheetFormatPr defaultRowHeight="15" customHeight="1" x14ac:dyDescent="0.2"/>
  <cols>
    <col min="1" max="1" width="9.140625" style="32"/>
    <col min="2" max="2" width="20.7109375" style="32" customWidth="1"/>
    <col min="3" max="3" width="15.7109375" style="32" customWidth="1"/>
    <col min="4" max="4" width="6.7109375" style="32" customWidth="1"/>
    <col min="5" max="16384" width="9.140625" style="32"/>
  </cols>
  <sheetData>
    <row r="2" spans="2:4" ht="15" customHeight="1" x14ac:dyDescent="0.2">
      <c r="B2" s="41" t="s">
        <v>111</v>
      </c>
      <c r="C2" s="32" t="s">
        <v>112</v>
      </c>
    </row>
    <row r="4" spans="2:4" ht="15" customHeight="1" x14ac:dyDescent="0.2">
      <c r="B4" s="149" t="s">
        <v>71</v>
      </c>
      <c r="C4" s="151" t="s">
        <v>86</v>
      </c>
      <c r="D4" s="152"/>
    </row>
    <row r="5" spans="2:4" ht="30" customHeight="1" x14ac:dyDescent="0.2">
      <c r="B5" s="150"/>
      <c r="C5" s="39" t="s">
        <v>91</v>
      </c>
      <c r="D5" s="46" t="s">
        <v>13</v>
      </c>
    </row>
    <row r="6" spans="2:4" ht="15" customHeight="1" x14ac:dyDescent="0.2">
      <c r="B6" s="33" t="s">
        <v>106</v>
      </c>
      <c r="C6" s="34"/>
      <c r="D6" s="35"/>
    </row>
    <row r="7" spans="2:4" ht="15" customHeight="1" x14ac:dyDescent="0.2">
      <c r="B7" s="44" t="s">
        <v>47</v>
      </c>
      <c r="C7" s="52">
        <f>Forecast!F83</f>
        <v>4473</v>
      </c>
      <c r="D7" s="47">
        <f>Forecast!G83</f>
        <v>51.04</v>
      </c>
    </row>
    <row r="8" spans="2:4" ht="15" customHeight="1" x14ac:dyDescent="0.2">
      <c r="B8" s="44" t="s">
        <v>48</v>
      </c>
      <c r="C8" s="52">
        <f>Forecast!F84</f>
        <v>3316</v>
      </c>
      <c r="D8" s="47">
        <f>Forecast!G84</f>
        <v>55.93</v>
      </c>
    </row>
    <row r="9" spans="2:4" ht="15" customHeight="1" x14ac:dyDescent="0.2">
      <c r="B9" s="44" t="s">
        <v>49</v>
      </c>
      <c r="C9" s="52">
        <f>Forecast!F85</f>
        <v>2418</v>
      </c>
      <c r="D9" s="47">
        <f>Forecast!G85</f>
        <v>52.96</v>
      </c>
    </row>
    <row r="10" spans="2:4" ht="15" customHeight="1" x14ac:dyDescent="0.2">
      <c r="B10" s="44" t="s">
        <v>50</v>
      </c>
      <c r="C10" s="52">
        <f>Forecast!F86</f>
        <v>2882</v>
      </c>
      <c r="D10" s="47">
        <f>Forecast!G86</f>
        <v>45.85</v>
      </c>
    </row>
    <row r="11" spans="2:4" ht="15" customHeight="1" x14ac:dyDescent="0.2">
      <c r="B11" s="44" t="s">
        <v>51</v>
      </c>
      <c r="C11" s="52">
        <f>Forecast!F87</f>
        <v>3044</v>
      </c>
      <c r="D11" s="47">
        <f>Forecast!G87</f>
        <v>50.85</v>
      </c>
    </row>
    <row r="12" spans="2:4" ht="15" customHeight="1" x14ac:dyDescent="0.2">
      <c r="B12" s="44" t="s">
        <v>52</v>
      </c>
      <c r="C12" s="52">
        <f>Forecast!F88</f>
        <v>4164</v>
      </c>
      <c r="D12" s="47">
        <f>Forecast!G88</f>
        <v>53.17</v>
      </c>
    </row>
    <row r="13" spans="2:4" ht="15" customHeight="1" x14ac:dyDescent="0.2">
      <c r="B13" s="44" t="s">
        <v>53</v>
      </c>
      <c r="C13" s="52">
        <f>Forecast!F89</f>
        <v>4964</v>
      </c>
      <c r="D13" s="47">
        <f>Forecast!G89</f>
        <v>51.59</v>
      </c>
    </row>
    <row r="14" spans="2:4" ht="15" customHeight="1" x14ac:dyDescent="0.2">
      <c r="B14" s="44" t="s">
        <v>55</v>
      </c>
      <c r="C14" s="52">
        <f>Forecast!F90</f>
        <v>5670</v>
      </c>
      <c r="D14" s="47">
        <f>Forecast!G90</f>
        <v>50.03</v>
      </c>
    </row>
    <row r="15" spans="2:4" ht="15" customHeight="1" x14ac:dyDescent="0.2">
      <c r="B15" s="44" t="s">
        <v>57</v>
      </c>
      <c r="C15" s="52">
        <f>Forecast!F91</f>
        <v>6846</v>
      </c>
      <c r="D15" s="47">
        <f>Forecast!G91</f>
        <v>40.020000000000003</v>
      </c>
    </row>
    <row r="16" spans="2:4" ht="15" customHeight="1" x14ac:dyDescent="0.2">
      <c r="B16" s="44" t="s">
        <v>59</v>
      </c>
      <c r="C16" s="52">
        <f>Forecast!F92</f>
        <v>7216</v>
      </c>
      <c r="D16" s="47">
        <f>Forecast!G92</f>
        <v>38.81</v>
      </c>
    </row>
    <row r="17" spans="2:4" ht="15" customHeight="1" x14ac:dyDescent="0.2">
      <c r="B17" s="33" t="s">
        <v>107</v>
      </c>
      <c r="C17" s="54"/>
      <c r="D17" s="35"/>
    </row>
    <row r="18" spans="2:4" ht="15" customHeight="1" x14ac:dyDescent="0.2">
      <c r="B18" s="44" t="s">
        <v>47</v>
      </c>
      <c r="C18" s="52">
        <f>Forecast!H83</f>
        <v>26415</v>
      </c>
      <c r="D18" s="47">
        <f>Forecast!I83</f>
        <v>15.56</v>
      </c>
    </row>
    <row r="19" spans="2:4" ht="15" customHeight="1" x14ac:dyDescent="0.2">
      <c r="B19" s="44" t="s">
        <v>48</v>
      </c>
      <c r="C19" s="52">
        <f>Forecast!H84</f>
        <v>31591</v>
      </c>
      <c r="D19" s="47">
        <f>Forecast!I84</f>
        <v>14.61</v>
      </c>
    </row>
    <row r="20" spans="2:4" ht="15" customHeight="1" x14ac:dyDescent="0.2">
      <c r="B20" s="44" t="s">
        <v>49</v>
      </c>
      <c r="C20" s="52">
        <f>Forecast!H85</f>
        <v>32152</v>
      </c>
      <c r="D20" s="47">
        <f>Forecast!I85</f>
        <v>15.18</v>
      </c>
    </row>
    <row r="21" spans="2:4" ht="15" customHeight="1" x14ac:dyDescent="0.2">
      <c r="B21" s="44" t="s">
        <v>50</v>
      </c>
      <c r="C21" s="52">
        <f>Forecast!H86</f>
        <v>30549</v>
      </c>
      <c r="D21" s="47">
        <f>Forecast!I86</f>
        <v>15.02</v>
      </c>
    </row>
    <row r="22" spans="2:4" ht="15" customHeight="1" x14ac:dyDescent="0.2">
      <c r="B22" s="44" t="s">
        <v>51</v>
      </c>
      <c r="C22" s="52">
        <f>Forecast!H87</f>
        <v>28000</v>
      </c>
      <c r="D22" s="47">
        <f>Forecast!I87</f>
        <v>14.54</v>
      </c>
    </row>
    <row r="23" spans="2:4" ht="15" customHeight="1" x14ac:dyDescent="0.2">
      <c r="B23" s="44" t="s">
        <v>52</v>
      </c>
      <c r="C23" s="52">
        <f>Forecast!H88</f>
        <v>24115</v>
      </c>
      <c r="D23" s="47">
        <f>Forecast!I88</f>
        <v>13.55</v>
      </c>
    </row>
    <row r="24" spans="2:4" ht="15" customHeight="1" x14ac:dyDescent="0.2">
      <c r="B24" s="44" t="s">
        <v>53</v>
      </c>
      <c r="C24" s="52">
        <f>Forecast!H89</f>
        <v>21035</v>
      </c>
      <c r="D24" s="47">
        <f>Forecast!I89</f>
        <v>13.34</v>
      </c>
    </row>
    <row r="25" spans="2:4" ht="15" customHeight="1" x14ac:dyDescent="0.2">
      <c r="B25" s="44" t="s">
        <v>55</v>
      </c>
      <c r="C25" s="52">
        <f>Forecast!H90</f>
        <v>17801</v>
      </c>
      <c r="D25" s="47">
        <f>Forecast!I90</f>
        <v>13.89</v>
      </c>
    </row>
    <row r="26" spans="2:4" ht="15" customHeight="1" x14ac:dyDescent="0.2">
      <c r="B26" s="44" t="s">
        <v>57</v>
      </c>
      <c r="C26" s="52">
        <f>Forecast!H91</f>
        <v>16711</v>
      </c>
      <c r="D26" s="47">
        <f>Forecast!I91</f>
        <v>13.94</v>
      </c>
    </row>
    <row r="27" spans="2:4" ht="15" customHeight="1" x14ac:dyDescent="0.2">
      <c r="B27" s="44" t="s">
        <v>59</v>
      </c>
      <c r="C27" s="52">
        <f>Forecast!H92</f>
        <v>15246</v>
      </c>
      <c r="D27" s="47">
        <f>Forecast!I92</f>
        <v>13.21</v>
      </c>
    </row>
    <row r="28" spans="2:4" ht="15" customHeight="1" x14ac:dyDescent="0.2">
      <c r="B28" s="33" t="s">
        <v>85</v>
      </c>
      <c r="C28" s="55"/>
      <c r="D28" s="38"/>
    </row>
    <row r="29" spans="2:4" ht="15" customHeight="1" x14ac:dyDescent="0.2">
      <c r="B29" s="44" t="s">
        <v>47</v>
      </c>
      <c r="C29" s="52">
        <f>Forecast!D83</f>
        <v>30888</v>
      </c>
      <c r="D29" s="47">
        <f>Forecast!E83</f>
        <v>13.98</v>
      </c>
    </row>
    <row r="30" spans="2:4" ht="15" customHeight="1" x14ac:dyDescent="0.2">
      <c r="B30" s="44" t="s">
        <v>48</v>
      </c>
      <c r="C30" s="52">
        <f>Forecast!D84</f>
        <v>34906</v>
      </c>
      <c r="D30" s="47">
        <f>Forecast!E84</f>
        <v>13.54</v>
      </c>
    </row>
    <row r="31" spans="2:4" ht="15" customHeight="1" x14ac:dyDescent="0.2">
      <c r="B31" s="44" t="s">
        <v>49</v>
      </c>
      <c r="C31" s="52">
        <f>Forecast!D85</f>
        <v>34570</v>
      </c>
      <c r="D31" s="47">
        <f>Forecast!E85</f>
        <v>14.28</v>
      </c>
    </row>
    <row r="32" spans="2:4" ht="15" customHeight="1" x14ac:dyDescent="0.2">
      <c r="B32" s="44" t="s">
        <v>50</v>
      </c>
      <c r="C32" s="52">
        <f>Forecast!D86</f>
        <v>33431</v>
      </c>
      <c r="D32" s="47">
        <f>Forecast!E86</f>
        <v>13.85</v>
      </c>
    </row>
    <row r="33" spans="2:4" ht="15" customHeight="1" x14ac:dyDescent="0.2">
      <c r="B33" s="44" t="s">
        <v>51</v>
      </c>
      <c r="C33" s="52">
        <f>Forecast!D87</f>
        <v>31043</v>
      </c>
      <c r="D33" s="47">
        <f>Forecast!E87</f>
        <v>13.55</v>
      </c>
    </row>
    <row r="34" spans="2:4" ht="15" customHeight="1" x14ac:dyDescent="0.2">
      <c r="B34" s="44" t="s">
        <v>52</v>
      </c>
      <c r="C34" s="52">
        <f>Forecast!D88</f>
        <v>28280</v>
      </c>
      <c r="D34" s="47">
        <f>Forecast!E88</f>
        <v>13.37</v>
      </c>
    </row>
    <row r="35" spans="2:4" ht="15" customHeight="1" x14ac:dyDescent="0.2">
      <c r="B35" s="44" t="s">
        <v>53</v>
      </c>
      <c r="C35" s="52">
        <f>Forecast!D89</f>
        <v>25999</v>
      </c>
      <c r="D35" s="47">
        <f>Forecast!E89</f>
        <v>14.1</v>
      </c>
    </row>
    <row r="36" spans="2:4" ht="15" customHeight="1" x14ac:dyDescent="0.2">
      <c r="B36" s="44" t="s">
        <v>55</v>
      </c>
      <c r="C36" s="52">
        <f>Forecast!D90</f>
        <v>23471</v>
      </c>
      <c r="D36" s="47">
        <f>Forecast!E90</f>
        <v>15.71</v>
      </c>
    </row>
    <row r="37" spans="2:4" ht="15" customHeight="1" x14ac:dyDescent="0.2">
      <c r="B37" s="44" t="s">
        <v>57</v>
      </c>
      <c r="C37" s="52">
        <f>Forecast!D91</f>
        <v>23556</v>
      </c>
      <c r="D37" s="47">
        <f>Forecast!E91</f>
        <v>14.66</v>
      </c>
    </row>
    <row r="38" spans="2:4" ht="15" customHeight="1" x14ac:dyDescent="0.2">
      <c r="B38" s="58" t="s">
        <v>59</v>
      </c>
      <c r="C38" s="59">
        <f>Forecast!D92</f>
        <v>22462</v>
      </c>
      <c r="D38" s="60">
        <f>Forecast!E92</f>
        <v>14.66</v>
      </c>
    </row>
  </sheetData>
  <mergeCells count="2">
    <mergeCell ref="B4:B5"/>
    <mergeCell ref="C4:D4"/>
  </mergeCells>
  <conditionalFormatting sqref="C17:D17">
    <cfRule type="expression" dxfId="7" priority="8">
      <formula>IF($D18&gt;25,1)</formula>
    </cfRule>
  </conditionalFormatting>
  <conditionalFormatting sqref="C17">
    <cfRule type="cellIs" dxfId="6" priority="7" operator="between">
      <formula>0.0001</formula>
      <formula>1</formula>
    </cfRule>
  </conditionalFormatting>
  <conditionalFormatting sqref="C29:D38">
    <cfRule type="expression" dxfId="5" priority="6">
      <formula>IF($D29&gt;25,1)</formula>
    </cfRule>
  </conditionalFormatting>
  <conditionalFormatting sqref="C29:C38">
    <cfRule type="cellIs" dxfId="4" priority="5" operator="between">
      <formula>0.0001</formula>
      <formula>1</formula>
    </cfRule>
  </conditionalFormatting>
  <conditionalFormatting sqref="C7:D16">
    <cfRule type="expression" dxfId="3" priority="4">
      <formula>IF($D7&gt;25,1)</formula>
    </cfRule>
  </conditionalFormatting>
  <conditionalFormatting sqref="C7:C16">
    <cfRule type="cellIs" dxfId="2" priority="3" operator="between">
      <formula>0.0001</formula>
      <formula>1</formula>
    </cfRule>
  </conditionalFormatting>
  <conditionalFormatting sqref="C18:D27">
    <cfRule type="expression" dxfId="1" priority="2">
      <formula>IF($D18&gt;25,1)</formula>
    </cfRule>
  </conditionalFormatting>
  <conditionalFormatting sqref="C18:C27">
    <cfRule type="cellIs" dxfId="0" priority="1" operator="between">
      <formula>0.0001</formula>
      <formula>1</formula>
    </cfRule>
  </conditionalFormatting>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
  <sheetViews>
    <sheetView workbookViewId="0"/>
  </sheetViews>
  <sheetFormatPr defaultRowHeight="15" x14ac:dyDescent="0.25"/>
  <sheetData>
    <row r="1" spans="2:12" x14ac:dyDescent="0.25">
      <c r="B1" t="s">
        <v>117</v>
      </c>
      <c r="L1" t="s">
        <v>207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I31"/>
  <sheetViews>
    <sheetView zoomScale="80" zoomScaleNormal="80" workbookViewId="0">
      <pane xSplit="2" topLeftCell="C1" activePane="topRight" state="frozen"/>
      <selection activeCell="D1" sqref="D1"/>
      <selection pane="topRight" activeCell="C1" sqref="C1"/>
    </sheetView>
  </sheetViews>
  <sheetFormatPr defaultRowHeight="15" x14ac:dyDescent="0.25"/>
  <cols>
    <col min="2" max="2" width="20.7109375" customWidth="1"/>
    <col min="3" max="3" width="6.7109375" customWidth="1"/>
    <col min="4" max="5" width="12.7109375" customWidth="1"/>
    <col min="6" max="6" width="6.7109375" customWidth="1"/>
    <col min="7" max="8" width="12.7109375" customWidth="1"/>
    <col min="9" max="9" width="6.7109375" customWidth="1"/>
    <col min="10" max="11" width="12.7109375" customWidth="1"/>
    <col min="12" max="12" width="6.7109375" customWidth="1"/>
    <col min="13" max="14" width="12.7109375" customWidth="1"/>
    <col min="15" max="15" width="6.7109375" customWidth="1"/>
    <col min="16" max="17" width="12.7109375" customWidth="1"/>
    <col min="20" max="20" width="20.7109375" customWidth="1"/>
    <col min="21" max="21" width="6.7109375" customWidth="1"/>
    <col min="22" max="23" width="12.7109375" customWidth="1"/>
    <col min="24" max="24" width="6.7109375" customWidth="1"/>
    <col min="25" max="26" width="12.7109375" customWidth="1"/>
    <col min="27" max="27" width="6.7109375" customWidth="1"/>
    <col min="28" max="29" width="12.7109375" customWidth="1"/>
    <col min="30" max="30" width="6.7109375" customWidth="1"/>
    <col min="31" max="32" width="12.7109375" customWidth="1"/>
    <col min="33" max="33" width="6.7109375" customWidth="1"/>
    <col min="34" max="35" width="12.7109375" customWidth="1"/>
  </cols>
  <sheetData>
    <row r="1" spans="1:35" x14ac:dyDescent="0.25">
      <c r="A1" s="1" t="s">
        <v>38</v>
      </c>
      <c r="B1" s="2" t="s">
        <v>205</v>
      </c>
      <c r="T1" t="s">
        <v>209</v>
      </c>
    </row>
    <row r="3" spans="1:35" x14ac:dyDescent="0.25">
      <c r="B3" s="28" t="s">
        <v>42</v>
      </c>
      <c r="T3" s="28" t="s">
        <v>41</v>
      </c>
    </row>
    <row r="4" spans="1:35" x14ac:dyDescent="0.25">
      <c r="D4" s="144" t="s">
        <v>30</v>
      </c>
      <c r="E4" s="145"/>
      <c r="G4" s="144" t="s">
        <v>29</v>
      </c>
      <c r="H4" s="145"/>
      <c r="J4" s="144" t="s">
        <v>32</v>
      </c>
      <c r="K4" s="145"/>
      <c r="M4" s="144" t="s">
        <v>35</v>
      </c>
      <c r="N4" s="145"/>
      <c r="P4" s="144" t="s">
        <v>36</v>
      </c>
      <c r="Q4" s="145"/>
      <c r="V4" s="144" t="s">
        <v>30</v>
      </c>
      <c r="W4" s="145"/>
      <c r="Y4" s="144" t="s">
        <v>29</v>
      </c>
      <c r="Z4" s="145"/>
      <c r="AB4" s="144" t="s">
        <v>32</v>
      </c>
      <c r="AC4" s="145"/>
      <c r="AE4" s="144" t="s">
        <v>35</v>
      </c>
      <c r="AF4" s="145"/>
      <c r="AH4" s="144" t="s">
        <v>36</v>
      </c>
      <c r="AI4" s="145"/>
    </row>
    <row r="5" spans="1:35" x14ac:dyDescent="0.25">
      <c r="D5" s="120" t="s">
        <v>12</v>
      </c>
      <c r="E5" s="121" t="s">
        <v>13</v>
      </c>
      <c r="G5" s="120" t="s">
        <v>31</v>
      </c>
      <c r="H5" s="121" t="s">
        <v>13</v>
      </c>
      <c r="J5" s="120" t="s">
        <v>33</v>
      </c>
      <c r="K5" s="121" t="s">
        <v>13</v>
      </c>
      <c r="M5" s="120" t="s">
        <v>34</v>
      </c>
      <c r="N5" s="121" t="s">
        <v>13</v>
      </c>
      <c r="P5" s="120" t="s">
        <v>37</v>
      </c>
      <c r="Q5" s="121" t="s">
        <v>13</v>
      </c>
      <c r="V5" s="122" t="s">
        <v>40</v>
      </c>
      <c r="W5" s="123" t="s">
        <v>39</v>
      </c>
      <c r="Y5" s="122" t="s">
        <v>40</v>
      </c>
      <c r="Z5" s="123" t="s">
        <v>39</v>
      </c>
      <c r="AB5" s="122" t="s">
        <v>40</v>
      </c>
      <c r="AC5" s="123" t="s">
        <v>39</v>
      </c>
      <c r="AE5" s="122" t="s">
        <v>40</v>
      </c>
      <c r="AF5" s="123" t="s">
        <v>39</v>
      </c>
      <c r="AH5" s="122" t="s">
        <v>40</v>
      </c>
      <c r="AI5" s="123" t="s">
        <v>39</v>
      </c>
    </row>
    <row r="6" spans="1:35" x14ac:dyDescent="0.25">
      <c r="B6" s="124" t="s">
        <v>1</v>
      </c>
      <c r="D6" s="125">
        <v>1947.42</v>
      </c>
      <c r="E6" s="126">
        <v>12.41</v>
      </c>
      <c r="G6" s="127">
        <v>200349</v>
      </c>
      <c r="H6" s="126">
        <v>22.94</v>
      </c>
      <c r="J6" s="127">
        <v>1131050</v>
      </c>
      <c r="K6" s="126">
        <v>27.5</v>
      </c>
      <c r="M6" s="127">
        <v>171021</v>
      </c>
      <c r="N6" s="126">
        <v>22.24</v>
      </c>
      <c r="P6" s="127">
        <v>85511</v>
      </c>
      <c r="Q6" s="126">
        <v>22.24</v>
      </c>
      <c r="T6" s="124" t="s">
        <v>1</v>
      </c>
      <c r="V6" s="125">
        <f t="shared" ref="V6:V31" si="0">D6*MIN(E6,100)/100</f>
        <v>241.67482200000003</v>
      </c>
      <c r="W6" s="126">
        <f t="shared" ref="W6:W31" si="1">D6*E6/100</f>
        <v>241.67482200000003</v>
      </c>
      <c r="Y6" s="127">
        <f t="shared" ref="Y6:Y27" si="2">G6*MIN(H6,100)/100</f>
        <v>45960.060600000004</v>
      </c>
      <c r="Z6" s="128">
        <f t="shared" ref="Z6:Z27" si="3">G6*H6/100</f>
        <v>45960.060600000004</v>
      </c>
      <c r="AB6" s="127">
        <f t="shared" ref="AB6:AB27" si="4">J6*MIN(K6,100)/100</f>
        <v>311038.75</v>
      </c>
      <c r="AC6" s="128">
        <f t="shared" ref="AC6:AC27" si="5">J6*K6/100</f>
        <v>311038.75</v>
      </c>
      <c r="AE6" s="127">
        <f t="shared" ref="AE6:AE27" si="6">M6*MIN(N6,100)/100</f>
        <v>38035.070399999997</v>
      </c>
      <c r="AF6" s="128">
        <f t="shared" ref="AF6:AF27" si="7">M6*N6/100</f>
        <v>38035.070399999997</v>
      </c>
      <c r="AH6" s="127">
        <f t="shared" ref="AH6:AH27" si="8">P6*MIN(Q6,100)/100</f>
        <v>19017.646399999998</v>
      </c>
      <c r="AI6" s="128">
        <f t="shared" ref="AI6:AI27" si="9">P6*Q6/100</f>
        <v>19017.646399999998</v>
      </c>
    </row>
    <row r="7" spans="1:35" x14ac:dyDescent="0.25">
      <c r="B7" s="129" t="s">
        <v>2</v>
      </c>
      <c r="D7" s="130">
        <v>212.67</v>
      </c>
      <c r="E7" s="4">
        <v>52.21</v>
      </c>
      <c r="G7" s="131">
        <v>52139</v>
      </c>
      <c r="H7" s="4">
        <v>37.08</v>
      </c>
      <c r="J7" s="131">
        <v>194133</v>
      </c>
      <c r="K7" s="4">
        <v>49.71</v>
      </c>
      <c r="M7" s="131">
        <v>33379</v>
      </c>
      <c r="N7" s="4">
        <v>39.49</v>
      </c>
      <c r="P7" s="131">
        <v>16689</v>
      </c>
      <c r="Q7" s="4">
        <v>39.49</v>
      </c>
      <c r="T7" s="129" t="s">
        <v>2</v>
      </c>
      <c r="V7" s="130">
        <f t="shared" si="0"/>
        <v>111.03500699999999</v>
      </c>
      <c r="W7" s="4">
        <f t="shared" si="1"/>
        <v>111.03500699999999</v>
      </c>
      <c r="Y7" s="131">
        <f t="shared" si="2"/>
        <v>19333.141199999998</v>
      </c>
      <c r="Z7" s="26">
        <f t="shared" si="3"/>
        <v>19333.141199999998</v>
      </c>
      <c r="AB7" s="131">
        <f t="shared" si="4"/>
        <v>96503.514299999995</v>
      </c>
      <c r="AC7" s="26">
        <f t="shared" si="5"/>
        <v>96503.514299999995</v>
      </c>
      <c r="AE7" s="131">
        <f t="shared" si="6"/>
        <v>13181.367099999999</v>
      </c>
      <c r="AF7" s="26">
        <f t="shared" si="7"/>
        <v>13181.367099999999</v>
      </c>
      <c r="AH7" s="131">
        <f t="shared" si="8"/>
        <v>6590.4861000000001</v>
      </c>
      <c r="AI7" s="26">
        <f t="shared" si="9"/>
        <v>6590.4861000000001</v>
      </c>
    </row>
    <row r="8" spans="1:35" x14ac:dyDescent="0.25">
      <c r="B8" s="132" t="s">
        <v>3</v>
      </c>
      <c r="D8" s="133">
        <v>1734.76</v>
      </c>
      <c r="E8" s="134">
        <v>14.48</v>
      </c>
      <c r="G8" s="135">
        <v>148210</v>
      </c>
      <c r="H8" s="134">
        <v>32.159999999999997</v>
      </c>
      <c r="J8" s="135">
        <v>936917</v>
      </c>
      <c r="K8" s="134">
        <v>33.119999999999997</v>
      </c>
      <c r="M8" s="135">
        <v>137643</v>
      </c>
      <c r="N8" s="134">
        <v>29.13</v>
      </c>
      <c r="P8" s="135">
        <v>68821</v>
      </c>
      <c r="Q8" s="134">
        <v>29.13</v>
      </c>
      <c r="T8" s="132" t="s">
        <v>3</v>
      </c>
      <c r="V8" s="133">
        <f t="shared" si="0"/>
        <v>251.19324800000001</v>
      </c>
      <c r="W8" s="134">
        <f t="shared" si="1"/>
        <v>251.19324800000001</v>
      </c>
      <c r="Y8" s="135">
        <f t="shared" si="2"/>
        <v>47664.335999999996</v>
      </c>
      <c r="Z8" s="136">
        <f t="shared" si="3"/>
        <v>47664.335999999996</v>
      </c>
      <c r="AB8" s="135">
        <f t="shared" si="4"/>
        <v>310306.91039999999</v>
      </c>
      <c r="AC8" s="136">
        <f t="shared" si="5"/>
        <v>310306.91039999999</v>
      </c>
      <c r="AE8" s="135">
        <f t="shared" si="6"/>
        <v>40095.405899999998</v>
      </c>
      <c r="AF8" s="136">
        <f t="shared" si="7"/>
        <v>40095.405899999998</v>
      </c>
      <c r="AH8" s="135">
        <f t="shared" si="8"/>
        <v>20047.5573</v>
      </c>
      <c r="AI8" s="136">
        <f t="shared" si="9"/>
        <v>20047.5573</v>
      </c>
    </row>
    <row r="9" spans="1:35" x14ac:dyDescent="0.25">
      <c r="B9" s="124" t="s">
        <v>4</v>
      </c>
      <c r="D9" s="125">
        <v>26.1</v>
      </c>
      <c r="E9" s="126">
        <v>131.91</v>
      </c>
      <c r="G9" s="127">
        <v>11751</v>
      </c>
      <c r="H9" s="126">
        <v>131.91</v>
      </c>
      <c r="J9" s="127">
        <v>29916</v>
      </c>
      <c r="K9" s="126">
        <v>131.91</v>
      </c>
      <c r="M9" s="127">
        <v>7189</v>
      </c>
      <c r="N9" s="126">
        <v>131.91</v>
      </c>
      <c r="P9" s="127">
        <v>3594</v>
      </c>
      <c r="Q9" s="126">
        <v>131.91</v>
      </c>
      <c r="T9" s="124" t="s">
        <v>4</v>
      </c>
      <c r="V9" s="125">
        <f t="shared" si="0"/>
        <v>26.1</v>
      </c>
      <c r="W9" s="126">
        <f t="shared" si="1"/>
        <v>34.428510000000003</v>
      </c>
      <c r="Y9" s="127">
        <f t="shared" si="2"/>
        <v>11751</v>
      </c>
      <c r="Z9" s="128">
        <f t="shared" si="3"/>
        <v>15500.7441</v>
      </c>
      <c r="AB9" s="127">
        <f t="shared" si="4"/>
        <v>29916</v>
      </c>
      <c r="AC9" s="128">
        <f t="shared" si="5"/>
        <v>39462.195599999999</v>
      </c>
      <c r="AE9" s="127">
        <f t="shared" si="6"/>
        <v>7189</v>
      </c>
      <c r="AF9" s="128">
        <f t="shared" si="7"/>
        <v>9483.0098999999991</v>
      </c>
      <c r="AH9" s="127">
        <f t="shared" si="8"/>
        <v>3594</v>
      </c>
      <c r="AI9" s="128">
        <f t="shared" si="9"/>
        <v>4740.8454000000002</v>
      </c>
    </row>
    <row r="10" spans="1:35" x14ac:dyDescent="0.25">
      <c r="B10" s="129" t="s">
        <v>5</v>
      </c>
      <c r="D10" s="130">
        <v>29.26</v>
      </c>
      <c r="E10" s="4">
        <v>78.569999999999993</v>
      </c>
      <c r="G10" s="131">
        <v>3496</v>
      </c>
      <c r="H10" s="4">
        <v>74.599999999999994</v>
      </c>
      <c r="J10" s="131">
        <v>53864</v>
      </c>
      <c r="K10" s="4">
        <v>75.92</v>
      </c>
      <c r="M10" s="131">
        <v>2869</v>
      </c>
      <c r="N10" s="4">
        <v>75.180000000000007</v>
      </c>
      <c r="P10" s="131">
        <v>1434</v>
      </c>
      <c r="Q10" s="4">
        <v>75.180000000000007</v>
      </c>
      <c r="T10" s="129" t="s">
        <v>5</v>
      </c>
      <c r="V10" s="130">
        <f t="shared" si="0"/>
        <v>22.989581999999999</v>
      </c>
      <c r="W10" s="4">
        <f t="shared" si="1"/>
        <v>22.989581999999999</v>
      </c>
      <c r="Y10" s="131">
        <f t="shared" si="2"/>
        <v>2608.0159999999996</v>
      </c>
      <c r="Z10" s="26">
        <f t="shared" si="3"/>
        <v>2608.0159999999996</v>
      </c>
      <c r="AB10" s="131">
        <f t="shared" si="4"/>
        <v>40893.548799999997</v>
      </c>
      <c r="AC10" s="26">
        <f t="shared" si="5"/>
        <v>40893.548799999997</v>
      </c>
      <c r="AE10" s="131">
        <f t="shared" si="6"/>
        <v>2156.9142000000002</v>
      </c>
      <c r="AF10" s="26">
        <f t="shared" si="7"/>
        <v>2156.9142000000002</v>
      </c>
      <c r="AH10" s="131">
        <f t="shared" si="8"/>
        <v>1078.0812000000001</v>
      </c>
      <c r="AI10" s="26">
        <f t="shared" si="9"/>
        <v>1078.0812000000001</v>
      </c>
    </row>
    <row r="11" spans="1:35" x14ac:dyDescent="0.25">
      <c r="B11" s="129" t="s">
        <v>6</v>
      </c>
      <c r="D11" s="130">
        <v>0</v>
      </c>
      <c r="E11" s="4">
        <v>0</v>
      </c>
      <c r="G11" s="131">
        <v>0</v>
      </c>
      <c r="H11" s="4">
        <v>0</v>
      </c>
      <c r="J11" s="131">
        <v>0</v>
      </c>
      <c r="K11" s="4">
        <v>0</v>
      </c>
      <c r="M11" s="131">
        <v>0</v>
      </c>
      <c r="N11" s="4">
        <v>0</v>
      </c>
      <c r="P11" s="131">
        <v>0</v>
      </c>
      <c r="Q11" s="4">
        <v>0</v>
      </c>
      <c r="T11" s="129" t="s">
        <v>6</v>
      </c>
      <c r="V11" s="130">
        <f t="shared" si="0"/>
        <v>0</v>
      </c>
      <c r="W11" s="4">
        <f t="shared" si="1"/>
        <v>0</v>
      </c>
      <c r="Y11" s="131">
        <f t="shared" si="2"/>
        <v>0</v>
      </c>
      <c r="Z11" s="26">
        <f t="shared" si="3"/>
        <v>0</v>
      </c>
      <c r="AB11" s="131">
        <f t="shared" si="4"/>
        <v>0</v>
      </c>
      <c r="AC11" s="26">
        <f t="shared" si="5"/>
        <v>0</v>
      </c>
      <c r="AE11" s="131">
        <f t="shared" si="6"/>
        <v>0</v>
      </c>
      <c r="AF11" s="26">
        <f t="shared" si="7"/>
        <v>0</v>
      </c>
      <c r="AH11" s="131">
        <f t="shared" si="8"/>
        <v>0</v>
      </c>
      <c r="AI11" s="26">
        <f t="shared" si="9"/>
        <v>0</v>
      </c>
    </row>
    <row r="12" spans="1:35" x14ac:dyDescent="0.25">
      <c r="B12" s="129" t="s">
        <v>7</v>
      </c>
      <c r="D12" s="130">
        <v>0</v>
      </c>
      <c r="E12" s="4">
        <v>0</v>
      </c>
      <c r="G12" s="131">
        <v>0</v>
      </c>
      <c r="H12" s="4">
        <v>0</v>
      </c>
      <c r="J12" s="131">
        <v>0</v>
      </c>
      <c r="K12" s="4">
        <v>0</v>
      </c>
      <c r="M12" s="131">
        <v>0</v>
      </c>
      <c r="N12" s="4">
        <v>0</v>
      </c>
      <c r="P12" s="131">
        <v>0</v>
      </c>
      <c r="Q12" s="4">
        <v>0</v>
      </c>
      <c r="T12" s="129" t="s">
        <v>7</v>
      </c>
      <c r="V12" s="130">
        <f t="shared" si="0"/>
        <v>0</v>
      </c>
      <c r="W12" s="4">
        <f t="shared" si="1"/>
        <v>0</v>
      </c>
      <c r="Y12" s="131">
        <f t="shared" si="2"/>
        <v>0</v>
      </c>
      <c r="Z12" s="26">
        <f t="shared" si="3"/>
        <v>0</v>
      </c>
      <c r="AB12" s="131">
        <f t="shared" si="4"/>
        <v>0</v>
      </c>
      <c r="AC12" s="26">
        <f t="shared" si="5"/>
        <v>0</v>
      </c>
      <c r="AE12" s="131">
        <f t="shared" si="6"/>
        <v>0</v>
      </c>
      <c r="AF12" s="26">
        <f t="shared" si="7"/>
        <v>0</v>
      </c>
      <c r="AH12" s="131">
        <f t="shared" si="8"/>
        <v>0</v>
      </c>
      <c r="AI12" s="26">
        <f t="shared" si="9"/>
        <v>0</v>
      </c>
    </row>
    <row r="13" spans="1:35" x14ac:dyDescent="0.25">
      <c r="B13" s="129" t="s">
        <v>8</v>
      </c>
      <c r="D13" s="130">
        <v>157.31</v>
      </c>
      <c r="E13" s="4">
        <v>65.010000000000005</v>
      </c>
      <c r="G13" s="131">
        <v>36892</v>
      </c>
      <c r="H13" s="4">
        <v>45.43</v>
      </c>
      <c r="J13" s="131">
        <v>110352</v>
      </c>
      <c r="K13" s="4">
        <v>51.36</v>
      </c>
      <c r="M13" s="131">
        <v>23321</v>
      </c>
      <c r="N13" s="4">
        <v>46.62</v>
      </c>
      <c r="P13" s="131">
        <v>11661</v>
      </c>
      <c r="Q13" s="4">
        <v>46.62</v>
      </c>
      <c r="T13" s="129" t="s">
        <v>8</v>
      </c>
      <c r="V13" s="130">
        <f t="shared" si="0"/>
        <v>102.26723100000001</v>
      </c>
      <c r="W13" s="4">
        <f t="shared" si="1"/>
        <v>102.26723100000001</v>
      </c>
      <c r="Y13" s="131">
        <f t="shared" si="2"/>
        <v>16760.035599999999</v>
      </c>
      <c r="Z13" s="26">
        <f t="shared" si="3"/>
        <v>16760.035599999999</v>
      </c>
      <c r="AB13" s="131">
        <f t="shared" si="4"/>
        <v>56676.787199999999</v>
      </c>
      <c r="AC13" s="26">
        <f t="shared" si="5"/>
        <v>56676.787199999999</v>
      </c>
      <c r="AE13" s="131">
        <f t="shared" si="6"/>
        <v>10872.2502</v>
      </c>
      <c r="AF13" s="26">
        <f t="shared" si="7"/>
        <v>10872.2502</v>
      </c>
      <c r="AH13" s="131">
        <f t="shared" si="8"/>
        <v>5436.3581999999997</v>
      </c>
      <c r="AI13" s="26">
        <f t="shared" si="9"/>
        <v>5436.3581999999997</v>
      </c>
    </row>
    <row r="14" spans="1:35" x14ac:dyDescent="0.25">
      <c r="B14" s="129" t="s">
        <v>9</v>
      </c>
      <c r="D14" s="130">
        <v>0</v>
      </c>
      <c r="E14" s="4">
        <v>0</v>
      </c>
      <c r="G14" s="131">
        <v>0</v>
      </c>
      <c r="H14" s="4">
        <v>0</v>
      </c>
      <c r="J14" s="131">
        <v>0</v>
      </c>
      <c r="K14" s="4">
        <v>0</v>
      </c>
      <c r="M14" s="131">
        <v>0</v>
      </c>
      <c r="N14" s="4">
        <v>0</v>
      </c>
      <c r="P14" s="131">
        <v>0</v>
      </c>
      <c r="Q14" s="4">
        <v>0</v>
      </c>
      <c r="T14" s="129" t="s">
        <v>9</v>
      </c>
      <c r="V14" s="130">
        <f t="shared" si="0"/>
        <v>0</v>
      </c>
      <c r="W14" s="4">
        <f t="shared" si="1"/>
        <v>0</v>
      </c>
      <c r="Y14" s="131">
        <f t="shared" si="2"/>
        <v>0</v>
      </c>
      <c r="Z14" s="26">
        <f t="shared" si="3"/>
        <v>0</v>
      </c>
      <c r="AB14" s="131">
        <f t="shared" si="4"/>
        <v>0</v>
      </c>
      <c r="AC14" s="26">
        <f t="shared" si="5"/>
        <v>0</v>
      </c>
      <c r="AE14" s="131">
        <f t="shared" si="6"/>
        <v>0</v>
      </c>
      <c r="AF14" s="26">
        <f t="shared" si="7"/>
        <v>0</v>
      </c>
      <c r="AH14" s="131">
        <f t="shared" si="8"/>
        <v>0</v>
      </c>
      <c r="AI14" s="26">
        <f t="shared" si="9"/>
        <v>0</v>
      </c>
    </row>
    <row r="15" spans="1:35" x14ac:dyDescent="0.25">
      <c r="B15" s="129" t="s">
        <v>10</v>
      </c>
      <c r="D15" s="130">
        <v>0</v>
      </c>
      <c r="E15" s="4">
        <v>0</v>
      </c>
      <c r="G15" s="131">
        <v>0</v>
      </c>
      <c r="H15" s="4">
        <v>0</v>
      </c>
      <c r="J15" s="131">
        <v>0</v>
      </c>
      <c r="K15" s="4">
        <v>0</v>
      </c>
      <c r="M15" s="131">
        <v>0</v>
      </c>
      <c r="N15" s="4">
        <v>0</v>
      </c>
      <c r="P15" s="131">
        <v>0</v>
      </c>
      <c r="Q15" s="4">
        <v>0</v>
      </c>
      <c r="T15" s="129" t="s">
        <v>10</v>
      </c>
      <c r="V15" s="130">
        <f t="shared" si="0"/>
        <v>0</v>
      </c>
      <c r="W15" s="4">
        <f t="shared" si="1"/>
        <v>0</v>
      </c>
      <c r="Y15" s="131">
        <f t="shared" si="2"/>
        <v>0</v>
      </c>
      <c r="Z15" s="26">
        <f t="shared" si="3"/>
        <v>0</v>
      </c>
      <c r="AB15" s="131">
        <f t="shared" si="4"/>
        <v>0</v>
      </c>
      <c r="AC15" s="26">
        <f t="shared" si="5"/>
        <v>0</v>
      </c>
      <c r="AE15" s="131">
        <f t="shared" si="6"/>
        <v>0</v>
      </c>
      <c r="AF15" s="26">
        <f t="shared" si="7"/>
        <v>0</v>
      </c>
      <c r="AH15" s="131">
        <f t="shared" si="8"/>
        <v>0</v>
      </c>
      <c r="AI15" s="26">
        <f t="shared" si="9"/>
        <v>0</v>
      </c>
    </row>
    <row r="16" spans="1:35" x14ac:dyDescent="0.25">
      <c r="B16" s="132" t="s">
        <v>11</v>
      </c>
      <c r="D16" s="133">
        <v>0</v>
      </c>
      <c r="E16" s="134">
        <v>0</v>
      </c>
      <c r="G16" s="135">
        <v>0</v>
      </c>
      <c r="H16" s="134">
        <v>0</v>
      </c>
      <c r="J16" s="135">
        <v>0</v>
      </c>
      <c r="K16" s="134">
        <v>0</v>
      </c>
      <c r="M16" s="135">
        <v>0</v>
      </c>
      <c r="N16" s="134">
        <v>0</v>
      </c>
      <c r="P16" s="135">
        <v>0</v>
      </c>
      <c r="Q16" s="134">
        <v>0</v>
      </c>
      <c r="T16" s="132" t="s">
        <v>11</v>
      </c>
      <c r="V16" s="133">
        <f t="shared" si="0"/>
        <v>0</v>
      </c>
      <c r="W16" s="134">
        <f t="shared" si="1"/>
        <v>0</v>
      </c>
      <c r="Y16" s="135">
        <f t="shared" si="2"/>
        <v>0</v>
      </c>
      <c r="Z16" s="136">
        <f t="shared" si="3"/>
        <v>0</v>
      </c>
      <c r="AB16" s="135">
        <f t="shared" si="4"/>
        <v>0</v>
      </c>
      <c r="AC16" s="136">
        <f t="shared" si="5"/>
        <v>0</v>
      </c>
      <c r="AE16" s="135">
        <f t="shared" si="6"/>
        <v>0</v>
      </c>
      <c r="AF16" s="136">
        <f t="shared" si="7"/>
        <v>0</v>
      </c>
      <c r="AH16" s="135">
        <f t="shared" si="8"/>
        <v>0</v>
      </c>
      <c r="AI16" s="136">
        <f t="shared" si="9"/>
        <v>0</v>
      </c>
    </row>
    <row r="17" spans="2:35" x14ac:dyDescent="0.25">
      <c r="B17" s="124" t="s">
        <v>14</v>
      </c>
      <c r="D17" s="125">
        <v>422.86</v>
      </c>
      <c r="E17" s="126">
        <v>67.48</v>
      </c>
      <c r="G17" s="127">
        <v>38804</v>
      </c>
      <c r="H17" s="126">
        <v>68.83</v>
      </c>
      <c r="J17" s="127">
        <v>226778</v>
      </c>
      <c r="K17" s="126">
        <v>76.599999999999994</v>
      </c>
      <c r="M17" s="127">
        <v>37757</v>
      </c>
      <c r="N17" s="126">
        <v>68.84</v>
      </c>
      <c r="P17" s="127">
        <v>18879</v>
      </c>
      <c r="Q17" s="126">
        <v>68.84</v>
      </c>
      <c r="T17" s="124" t="s">
        <v>14</v>
      </c>
      <c r="V17" s="125">
        <f t="shared" si="0"/>
        <v>285.34592800000001</v>
      </c>
      <c r="W17" s="126">
        <f t="shared" si="1"/>
        <v>285.34592800000001</v>
      </c>
      <c r="Y17" s="127">
        <f t="shared" si="2"/>
        <v>26708.7932</v>
      </c>
      <c r="Z17" s="128">
        <f t="shared" si="3"/>
        <v>26708.7932</v>
      </c>
      <c r="AB17" s="127">
        <f t="shared" si="4"/>
        <v>173711.94799999997</v>
      </c>
      <c r="AC17" s="128">
        <f t="shared" si="5"/>
        <v>173711.94799999997</v>
      </c>
      <c r="AE17" s="127">
        <f t="shared" si="6"/>
        <v>25991.918800000003</v>
      </c>
      <c r="AF17" s="128">
        <f t="shared" si="7"/>
        <v>25991.918800000003</v>
      </c>
      <c r="AH17" s="127">
        <f t="shared" si="8"/>
        <v>12996.303600000001</v>
      </c>
      <c r="AI17" s="128">
        <f t="shared" si="9"/>
        <v>12996.303600000001</v>
      </c>
    </row>
    <row r="18" spans="2:35" x14ac:dyDescent="0.25">
      <c r="B18" s="129" t="s">
        <v>15</v>
      </c>
      <c r="D18" s="130">
        <v>2.04</v>
      </c>
      <c r="E18" s="4">
        <v>79.78</v>
      </c>
      <c r="G18" s="131">
        <v>0</v>
      </c>
      <c r="H18" s="4">
        <v>0</v>
      </c>
      <c r="J18" s="131">
        <v>0</v>
      </c>
      <c r="K18" s="4">
        <v>0</v>
      </c>
      <c r="M18" s="131">
        <v>0</v>
      </c>
      <c r="N18" s="4">
        <v>0</v>
      </c>
      <c r="P18" s="131">
        <v>0</v>
      </c>
      <c r="Q18" s="4">
        <v>0</v>
      </c>
      <c r="T18" s="129" t="s">
        <v>15</v>
      </c>
      <c r="V18" s="130">
        <f t="shared" si="0"/>
        <v>1.6275120000000001</v>
      </c>
      <c r="W18" s="4">
        <f t="shared" si="1"/>
        <v>1.6275120000000001</v>
      </c>
      <c r="Y18" s="131">
        <f t="shared" si="2"/>
        <v>0</v>
      </c>
      <c r="Z18" s="26">
        <f t="shared" si="3"/>
        <v>0</v>
      </c>
      <c r="AB18" s="131">
        <f t="shared" si="4"/>
        <v>0</v>
      </c>
      <c r="AC18" s="26">
        <f t="shared" si="5"/>
        <v>0</v>
      </c>
      <c r="AE18" s="131">
        <f t="shared" si="6"/>
        <v>0</v>
      </c>
      <c r="AF18" s="26">
        <f t="shared" si="7"/>
        <v>0</v>
      </c>
      <c r="AH18" s="131">
        <f t="shared" si="8"/>
        <v>0</v>
      </c>
      <c r="AI18" s="26">
        <f t="shared" si="9"/>
        <v>0</v>
      </c>
    </row>
    <row r="19" spans="2:35" x14ac:dyDescent="0.25">
      <c r="B19" s="129" t="s">
        <v>16</v>
      </c>
      <c r="D19" s="130">
        <v>108.7</v>
      </c>
      <c r="E19" s="4">
        <v>46.89</v>
      </c>
      <c r="G19" s="131">
        <v>10916</v>
      </c>
      <c r="H19" s="4">
        <v>53.53</v>
      </c>
      <c r="J19" s="131">
        <v>65420</v>
      </c>
      <c r="K19" s="4">
        <v>58.09</v>
      </c>
      <c r="M19" s="131">
        <v>10284</v>
      </c>
      <c r="N19" s="4">
        <v>53.63</v>
      </c>
      <c r="P19" s="131">
        <v>5142</v>
      </c>
      <c r="Q19" s="4">
        <v>53.63</v>
      </c>
      <c r="T19" s="129" t="s">
        <v>16</v>
      </c>
      <c r="V19" s="130">
        <f t="shared" si="0"/>
        <v>50.969430000000003</v>
      </c>
      <c r="W19" s="4">
        <f t="shared" si="1"/>
        <v>50.969430000000003</v>
      </c>
      <c r="Y19" s="131">
        <f t="shared" si="2"/>
        <v>5843.3347999999996</v>
      </c>
      <c r="Z19" s="26">
        <f t="shared" si="3"/>
        <v>5843.3347999999996</v>
      </c>
      <c r="AB19" s="131">
        <f t="shared" si="4"/>
        <v>38002.478000000003</v>
      </c>
      <c r="AC19" s="26">
        <f t="shared" si="5"/>
        <v>38002.478000000003</v>
      </c>
      <c r="AE19" s="131">
        <f t="shared" si="6"/>
        <v>5515.3092000000006</v>
      </c>
      <c r="AF19" s="26">
        <f t="shared" si="7"/>
        <v>5515.3092000000006</v>
      </c>
      <c r="AH19" s="131">
        <f t="shared" si="8"/>
        <v>2757.6546000000003</v>
      </c>
      <c r="AI19" s="26">
        <f t="shared" si="9"/>
        <v>2757.6546000000003</v>
      </c>
    </row>
    <row r="20" spans="2:35" x14ac:dyDescent="0.25">
      <c r="B20" s="129" t="s">
        <v>17</v>
      </c>
      <c r="D20" s="130">
        <v>306.22000000000003</v>
      </c>
      <c r="E20" s="4">
        <v>60.36</v>
      </c>
      <c r="G20" s="131">
        <v>13565</v>
      </c>
      <c r="H20" s="4">
        <v>75.52</v>
      </c>
      <c r="J20" s="131">
        <v>44130</v>
      </c>
      <c r="K20" s="4">
        <v>52.38</v>
      </c>
      <c r="M20" s="131">
        <v>12481</v>
      </c>
      <c r="N20" s="4">
        <v>72.28</v>
      </c>
      <c r="P20" s="131">
        <v>6241</v>
      </c>
      <c r="Q20" s="4">
        <v>72.28</v>
      </c>
      <c r="T20" s="129" t="s">
        <v>17</v>
      </c>
      <c r="V20" s="130">
        <f t="shared" si="0"/>
        <v>184.83439200000001</v>
      </c>
      <c r="W20" s="4">
        <f t="shared" si="1"/>
        <v>184.83439200000001</v>
      </c>
      <c r="Y20" s="131">
        <f t="shared" si="2"/>
        <v>10244.287999999999</v>
      </c>
      <c r="Z20" s="26">
        <f t="shared" si="3"/>
        <v>10244.287999999999</v>
      </c>
      <c r="AB20" s="131">
        <f t="shared" si="4"/>
        <v>23115.293999999998</v>
      </c>
      <c r="AC20" s="26">
        <f t="shared" si="5"/>
        <v>23115.293999999998</v>
      </c>
      <c r="AE20" s="131">
        <f t="shared" si="6"/>
        <v>9021.2668000000012</v>
      </c>
      <c r="AF20" s="26">
        <f t="shared" si="7"/>
        <v>9021.2668000000012</v>
      </c>
      <c r="AH20" s="131">
        <f t="shared" si="8"/>
        <v>4510.9947999999995</v>
      </c>
      <c r="AI20" s="26">
        <f t="shared" si="9"/>
        <v>4510.9947999999995</v>
      </c>
    </row>
    <row r="21" spans="2:35" x14ac:dyDescent="0.25">
      <c r="B21" s="129" t="s">
        <v>18</v>
      </c>
      <c r="D21" s="130">
        <v>141.85</v>
      </c>
      <c r="E21" s="4">
        <v>98.88</v>
      </c>
      <c r="G21" s="131">
        <v>34912</v>
      </c>
      <c r="H21" s="4">
        <v>103.11</v>
      </c>
      <c r="J21" s="131">
        <v>190461</v>
      </c>
      <c r="K21" s="4">
        <v>93.45</v>
      </c>
      <c r="M21" s="131">
        <v>30489</v>
      </c>
      <c r="N21" s="4">
        <v>101.57</v>
      </c>
      <c r="P21" s="131">
        <v>15245</v>
      </c>
      <c r="Q21" s="4">
        <v>101.57</v>
      </c>
      <c r="T21" s="129" t="s">
        <v>18</v>
      </c>
      <c r="V21" s="130">
        <f t="shared" si="0"/>
        <v>140.26128</v>
      </c>
      <c r="W21" s="4">
        <f t="shared" si="1"/>
        <v>140.26128</v>
      </c>
      <c r="Y21" s="131">
        <f t="shared" si="2"/>
        <v>34912</v>
      </c>
      <c r="Z21" s="26">
        <f t="shared" si="3"/>
        <v>35997.763200000001</v>
      </c>
      <c r="AB21" s="131">
        <f t="shared" si="4"/>
        <v>177985.8045</v>
      </c>
      <c r="AC21" s="26">
        <f t="shared" si="5"/>
        <v>177985.8045</v>
      </c>
      <c r="AE21" s="131">
        <f t="shared" si="6"/>
        <v>30489</v>
      </c>
      <c r="AF21" s="26">
        <f t="shared" si="7"/>
        <v>30967.677299999999</v>
      </c>
      <c r="AH21" s="131">
        <f t="shared" si="8"/>
        <v>15245</v>
      </c>
      <c r="AI21" s="26">
        <f t="shared" si="9"/>
        <v>15484.3465</v>
      </c>
    </row>
    <row r="22" spans="2:35" x14ac:dyDescent="0.25">
      <c r="B22" s="129" t="s">
        <v>19</v>
      </c>
      <c r="D22" s="130">
        <v>0</v>
      </c>
      <c r="E22" s="4">
        <v>0</v>
      </c>
      <c r="G22" s="131">
        <v>0</v>
      </c>
      <c r="H22" s="4">
        <v>0</v>
      </c>
      <c r="J22" s="131">
        <v>0</v>
      </c>
      <c r="K22" s="4">
        <v>0</v>
      </c>
      <c r="M22" s="131">
        <v>0</v>
      </c>
      <c r="N22" s="4">
        <v>0</v>
      </c>
      <c r="P22" s="131">
        <v>0</v>
      </c>
      <c r="Q22" s="4">
        <v>0</v>
      </c>
      <c r="T22" s="129" t="s">
        <v>19</v>
      </c>
      <c r="V22" s="130">
        <f t="shared" si="0"/>
        <v>0</v>
      </c>
      <c r="W22" s="4">
        <f t="shared" si="1"/>
        <v>0</v>
      </c>
      <c r="Y22" s="131">
        <f t="shared" si="2"/>
        <v>0</v>
      </c>
      <c r="Z22" s="26">
        <f t="shared" si="3"/>
        <v>0</v>
      </c>
      <c r="AB22" s="131">
        <f t="shared" si="4"/>
        <v>0</v>
      </c>
      <c r="AC22" s="26">
        <f t="shared" si="5"/>
        <v>0</v>
      </c>
      <c r="AE22" s="131">
        <f t="shared" si="6"/>
        <v>0</v>
      </c>
      <c r="AF22" s="26">
        <f t="shared" si="7"/>
        <v>0</v>
      </c>
      <c r="AH22" s="131">
        <f t="shared" si="8"/>
        <v>0</v>
      </c>
      <c r="AI22" s="26">
        <f t="shared" si="9"/>
        <v>0</v>
      </c>
    </row>
    <row r="23" spans="2:35" x14ac:dyDescent="0.25">
      <c r="B23" s="129" t="s">
        <v>20</v>
      </c>
      <c r="D23" s="130">
        <v>0.88</v>
      </c>
      <c r="E23" s="4">
        <v>114.38</v>
      </c>
      <c r="G23" s="131">
        <v>75</v>
      </c>
      <c r="H23" s="4">
        <v>114.38</v>
      </c>
      <c r="J23" s="131">
        <v>2488</v>
      </c>
      <c r="K23" s="4">
        <v>114.38</v>
      </c>
      <c r="M23" s="131">
        <v>77</v>
      </c>
      <c r="N23" s="4">
        <v>114.38</v>
      </c>
      <c r="P23" s="131">
        <v>38</v>
      </c>
      <c r="Q23" s="4">
        <v>114.38</v>
      </c>
      <c r="T23" s="129" t="s">
        <v>20</v>
      </c>
      <c r="V23" s="130">
        <f t="shared" si="0"/>
        <v>0.88</v>
      </c>
      <c r="W23" s="4">
        <f t="shared" si="1"/>
        <v>1.0065439999999999</v>
      </c>
      <c r="Y23" s="131">
        <f t="shared" si="2"/>
        <v>75</v>
      </c>
      <c r="Z23" s="26">
        <f t="shared" si="3"/>
        <v>85.784999999999997</v>
      </c>
      <c r="AB23" s="131">
        <f t="shared" si="4"/>
        <v>2488</v>
      </c>
      <c r="AC23" s="26">
        <f t="shared" si="5"/>
        <v>2845.7744000000002</v>
      </c>
      <c r="AE23" s="131">
        <f t="shared" si="6"/>
        <v>77</v>
      </c>
      <c r="AF23" s="26">
        <f t="shared" si="7"/>
        <v>88.072600000000008</v>
      </c>
      <c r="AH23" s="131">
        <f t="shared" si="8"/>
        <v>38</v>
      </c>
      <c r="AI23" s="26">
        <f t="shared" si="9"/>
        <v>43.464399999999998</v>
      </c>
    </row>
    <row r="24" spans="2:35" x14ac:dyDescent="0.25">
      <c r="B24" s="129" t="s">
        <v>21</v>
      </c>
      <c r="D24" s="130">
        <v>106.69</v>
      </c>
      <c r="E24" s="4">
        <v>76.37</v>
      </c>
      <c r="G24" s="131">
        <v>7605</v>
      </c>
      <c r="H24" s="4">
        <v>102.21</v>
      </c>
      <c r="J24" s="131">
        <v>124201</v>
      </c>
      <c r="K24" s="4">
        <v>88.39</v>
      </c>
      <c r="M24" s="131">
        <v>7981</v>
      </c>
      <c r="N24" s="4">
        <v>100.75</v>
      </c>
      <c r="P24" s="131">
        <v>3990</v>
      </c>
      <c r="Q24" s="4">
        <v>100.75</v>
      </c>
      <c r="T24" s="129" t="s">
        <v>21</v>
      </c>
      <c r="V24" s="130">
        <f t="shared" si="0"/>
        <v>81.479153000000011</v>
      </c>
      <c r="W24" s="4">
        <f t="shared" si="1"/>
        <v>81.479153000000011</v>
      </c>
      <c r="Y24" s="131">
        <f t="shared" si="2"/>
        <v>7605</v>
      </c>
      <c r="Z24" s="26">
        <f t="shared" si="3"/>
        <v>7773.0704999999989</v>
      </c>
      <c r="AB24" s="131">
        <f t="shared" si="4"/>
        <v>109781.26390000001</v>
      </c>
      <c r="AC24" s="26">
        <f t="shared" si="5"/>
        <v>109781.26390000001</v>
      </c>
      <c r="AE24" s="131">
        <f t="shared" si="6"/>
        <v>7981</v>
      </c>
      <c r="AF24" s="26">
        <f t="shared" si="7"/>
        <v>8040.8575000000001</v>
      </c>
      <c r="AH24" s="131">
        <f t="shared" si="8"/>
        <v>3990</v>
      </c>
      <c r="AI24" s="26">
        <f t="shared" si="9"/>
        <v>4019.9250000000002</v>
      </c>
    </row>
    <row r="25" spans="2:35" x14ac:dyDescent="0.25">
      <c r="B25" s="129" t="s">
        <v>22</v>
      </c>
      <c r="D25" s="130">
        <v>50.24</v>
      </c>
      <c r="E25" s="4">
        <v>73.900000000000006</v>
      </c>
      <c r="G25" s="131">
        <v>12828</v>
      </c>
      <c r="H25" s="4">
        <v>73.78</v>
      </c>
      <c r="J25" s="131">
        <v>95213</v>
      </c>
      <c r="K25" s="4">
        <v>101.93</v>
      </c>
      <c r="M25" s="131">
        <v>9730</v>
      </c>
      <c r="N25" s="4">
        <v>73.180000000000007</v>
      </c>
      <c r="P25" s="131">
        <v>4865</v>
      </c>
      <c r="Q25" s="4">
        <v>73.180000000000007</v>
      </c>
      <c r="T25" s="129" t="s">
        <v>22</v>
      </c>
      <c r="V25" s="130">
        <f t="shared" si="0"/>
        <v>37.127360000000003</v>
      </c>
      <c r="W25" s="4">
        <f t="shared" si="1"/>
        <v>37.127360000000003</v>
      </c>
      <c r="Y25" s="131">
        <f t="shared" si="2"/>
        <v>9464.4984000000004</v>
      </c>
      <c r="Z25" s="26">
        <f t="shared" si="3"/>
        <v>9464.4984000000004</v>
      </c>
      <c r="AB25" s="131">
        <f t="shared" si="4"/>
        <v>95213</v>
      </c>
      <c r="AC25" s="26">
        <f t="shared" si="5"/>
        <v>97050.6109</v>
      </c>
      <c r="AE25" s="131">
        <f t="shared" si="6"/>
        <v>7120.4140000000007</v>
      </c>
      <c r="AF25" s="26">
        <f t="shared" si="7"/>
        <v>7120.4140000000007</v>
      </c>
      <c r="AH25" s="131">
        <f t="shared" si="8"/>
        <v>3560.2070000000003</v>
      </c>
      <c r="AI25" s="26">
        <f t="shared" si="9"/>
        <v>3560.2070000000003</v>
      </c>
    </row>
    <row r="26" spans="2:35" x14ac:dyDescent="0.25">
      <c r="B26" s="129" t="s">
        <v>23</v>
      </c>
      <c r="D26" s="130">
        <v>207.36</v>
      </c>
      <c r="E26" s="4">
        <v>87.07</v>
      </c>
      <c r="G26" s="131">
        <v>19379</v>
      </c>
      <c r="H26" s="4">
        <v>73.319999999999993</v>
      </c>
      <c r="J26" s="131">
        <v>103590</v>
      </c>
      <c r="K26" s="4">
        <v>62.38</v>
      </c>
      <c r="M26" s="131">
        <v>19448</v>
      </c>
      <c r="N26" s="4">
        <v>73.150000000000006</v>
      </c>
      <c r="P26" s="131">
        <v>9724</v>
      </c>
      <c r="Q26" s="4">
        <v>73.150000000000006</v>
      </c>
      <c r="T26" s="129" t="s">
        <v>23</v>
      </c>
      <c r="V26" s="130">
        <f t="shared" si="0"/>
        <v>180.54835200000002</v>
      </c>
      <c r="W26" s="4">
        <f t="shared" si="1"/>
        <v>180.54835200000002</v>
      </c>
      <c r="Y26" s="131">
        <f t="shared" si="2"/>
        <v>14208.682799999999</v>
      </c>
      <c r="Z26" s="26">
        <f t="shared" si="3"/>
        <v>14208.682799999999</v>
      </c>
      <c r="AB26" s="131">
        <f t="shared" si="4"/>
        <v>64619.442000000003</v>
      </c>
      <c r="AC26" s="26">
        <f t="shared" si="5"/>
        <v>64619.442000000003</v>
      </c>
      <c r="AE26" s="131">
        <f t="shared" si="6"/>
        <v>14226.212000000001</v>
      </c>
      <c r="AF26" s="26">
        <f t="shared" si="7"/>
        <v>14226.212000000001</v>
      </c>
      <c r="AH26" s="131">
        <f t="shared" si="8"/>
        <v>7113.1060000000007</v>
      </c>
      <c r="AI26" s="26">
        <f t="shared" si="9"/>
        <v>7113.1060000000007</v>
      </c>
    </row>
    <row r="27" spans="2:35" x14ac:dyDescent="0.25">
      <c r="B27" s="132" t="s">
        <v>24</v>
      </c>
      <c r="D27" s="133">
        <v>387.92</v>
      </c>
      <c r="E27" s="134">
        <v>51.69</v>
      </c>
      <c r="G27" s="135">
        <v>10126</v>
      </c>
      <c r="H27" s="134">
        <v>97.51</v>
      </c>
      <c r="J27" s="135">
        <v>84635</v>
      </c>
      <c r="K27" s="134">
        <v>56.17</v>
      </c>
      <c r="M27" s="135">
        <v>9395</v>
      </c>
      <c r="N27" s="134">
        <v>92.13</v>
      </c>
      <c r="P27" s="135">
        <v>4698</v>
      </c>
      <c r="Q27" s="134">
        <v>92.13</v>
      </c>
      <c r="T27" s="132" t="s">
        <v>24</v>
      </c>
      <c r="V27" s="133">
        <f t="shared" si="0"/>
        <v>200.51584800000001</v>
      </c>
      <c r="W27" s="134">
        <f t="shared" si="1"/>
        <v>200.51584800000001</v>
      </c>
      <c r="Y27" s="135">
        <f t="shared" si="2"/>
        <v>9873.8626000000004</v>
      </c>
      <c r="Z27" s="136">
        <f t="shared" si="3"/>
        <v>9873.8626000000004</v>
      </c>
      <c r="AB27" s="135">
        <f t="shared" si="4"/>
        <v>47539.479500000001</v>
      </c>
      <c r="AC27" s="136">
        <f t="shared" si="5"/>
        <v>47539.479500000001</v>
      </c>
      <c r="AE27" s="135">
        <f t="shared" si="6"/>
        <v>8655.6134999999995</v>
      </c>
      <c r="AF27" s="136">
        <f t="shared" si="7"/>
        <v>8655.6134999999995</v>
      </c>
      <c r="AH27" s="135">
        <f t="shared" si="8"/>
        <v>4328.2673999999997</v>
      </c>
      <c r="AI27" s="136">
        <f t="shared" si="9"/>
        <v>4328.2673999999997</v>
      </c>
    </row>
    <row r="28" spans="2:35" x14ac:dyDescent="0.25">
      <c r="B28" s="124" t="s">
        <v>25</v>
      </c>
      <c r="D28" s="125">
        <v>0</v>
      </c>
      <c r="E28" s="126">
        <v>0</v>
      </c>
      <c r="G28" s="137"/>
      <c r="H28" s="138"/>
      <c r="J28" s="137"/>
      <c r="K28" s="138"/>
      <c r="M28" s="137"/>
      <c r="N28" s="138"/>
      <c r="P28" s="137"/>
      <c r="Q28" s="138"/>
      <c r="T28" s="124" t="s">
        <v>25</v>
      </c>
      <c r="V28" s="125">
        <f t="shared" si="0"/>
        <v>0</v>
      </c>
      <c r="W28" s="126">
        <f t="shared" si="1"/>
        <v>0</v>
      </c>
      <c r="Y28" s="137"/>
      <c r="Z28" s="138"/>
      <c r="AB28" s="137"/>
      <c r="AC28" s="138"/>
      <c r="AE28" s="137"/>
      <c r="AF28" s="138"/>
      <c r="AH28" s="137"/>
      <c r="AI28" s="138"/>
    </row>
    <row r="29" spans="2:35" x14ac:dyDescent="0.25">
      <c r="B29" s="129" t="s">
        <v>26</v>
      </c>
      <c r="D29" s="130">
        <v>0</v>
      </c>
      <c r="E29" s="4">
        <v>0</v>
      </c>
      <c r="G29" s="139"/>
      <c r="H29" s="15"/>
      <c r="J29" s="139"/>
      <c r="K29" s="15"/>
      <c r="M29" s="139"/>
      <c r="N29" s="15"/>
      <c r="P29" s="139"/>
      <c r="Q29" s="15"/>
      <c r="T29" s="129" t="s">
        <v>26</v>
      </c>
      <c r="V29" s="130">
        <f t="shared" si="0"/>
        <v>0</v>
      </c>
      <c r="W29" s="4">
        <f t="shared" si="1"/>
        <v>0</v>
      </c>
      <c r="Y29" s="139"/>
      <c r="Z29" s="15"/>
      <c r="AB29" s="139"/>
      <c r="AC29" s="15"/>
      <c r="AE29" s="139"/>
      <c r="AF29" s="15"/>
      <c r="AH29" s="139"/>
      <c r="AI29" s="15"/>
    </row>
    <row r="30" spans="2:35" x14ac:dyDescent="0.25">
      <c r="B30" s="129" t="s">
        <v>27</v>
      </c>
      <c r="D30" s="130">
        <v>0</v>
      </c>
      <c r="E30" s="4">
        <v>0</v>
      </c>
      <c r="G30" s="139"/>
      <c r="H30" s="15"/>
      <c r="J30" s="139"/>
      <c r="K30" s="15"/>
      <c r="M30" s="139"/>
      <c r="N30" s="15"/>
      <c r="P30" s="139"/>
      <c r="Q30" s="15"/>
      <c r="T30" s="129" t="s">
        <v>27</v>
      </c>
      <c r="V30" s="130">
        <f t="shared" si="0"/>
        <v>0</v>
      </c>
      <c r="W30" s="4">
        <f t="shared" si="1"/>
        <v>0</v>
      </c>
      <c r="Y30" s="139"/>
      <c r="Z30" s="15"/>
      <c r="AB30" s="139"/>
      <c r="AC30" s="15"/>
      <c r="AE30" s="139"/>
      <c r="AF30" s="15"/>
      <c r="AH30" s="139"/>
      <c r="AI30" s="15"/>
    </row>
    <row r="31" spans="2:35" x14ac:dyDescent="0.25">
      <c r="B31" s="132" t="s">
        <v>28</v>
      </c>
      <c r="D31" s="133">
        <v>0</v>
      </c>
      <c r="E31" s="134">
        <v>0</v>
      </c>
      <c r="G31" s="140"/>
      <c r="H31" s="141"/>
      <c r="J31" s="140"/>
      <c r="K31" s="141"/>
      <c r="M31" s="140"/>
      <c r="N31" s="141"/>
      <c r="P31" s="140"/>
      <c r="Q31" s="141"/>
      <c r="T31" s="132" t="s">
        <v>28</v>
      </c>
      <c r="V31" s="133">
        <f t="shared" si="0"/>
        <v>0</v>
      </c>
      <c r="W31" s="134">
        <f t="shared" si="1"/>
        <v>0</v>
      </c>
      <c r="Y31" s="140"/>
      <c r="Z31" s="141"/>
      <c r="AB31" s="140"/>
      <c r="AC31" s="141"/>
      <c r="AE31" s="140"/>
      <c r="AF31" s="141"/>
      <c r="AH31" s="140"/>
      <c r="AI31" s="141"/>
    </row>
  </sheetData>
  <mergeCells count="10">
    <mergeCell ref="Y4:Z4"/>
    <mergeCell ref="AB4:AC4"/>
    <mergeCell ref="AE4:AF4"/>
    <mergeCell ref="AH4:AI4"/>
    <mergeCell ref="D4:E4"/>
    <mergeCell ref="G4:H4"/>
    <mergeCell ref="J4:K4"/>
    <mergeCell ref="M4:N4"/>
    <mergeCell ref="P4:Q4"/>
    <mergeCell ref="V4:W4"/>
  </mergeCells>
  <hyperlinks>
    <hyperlink ref="B1" r:id="rId1"/>
  </hyperlinks>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L576"/>
  <sheetViews>
    <sheetView zoomScaleNormal="100" workbookViewId="0">
      <selection activeCell="D1" sqref="D1"/>
    </sheetView>
  </sheetViews>
  <sheetFormatPr defaultRowHeight="12.75" x14ac:dyDescent="0.2"/>
  <cols>
    <col min="1" max="1" width="9.140625" style="63"/>
    <col min="2" max="4" width="35" style="63" customWidth="1"/>
    <col min="5" max="5" width="24.140625" style="63" customWidth="1"/>
    <col min="6" max="6" width="32.140625" style="63" bestFit="1" customWidth="1"/>
    <col min="7" max="7" width="29.5703125" style="63" bestFit="1" customWidth="1"/>
    <col min="8" max="8" width="9.140625" style="63"/>
    <col min="9" max="10" width="35.7109375" style="63" customWidth="1"/>
    <col min="11" max="11" width="25.7109375" style="63" customWidth="1"/>
    <col min="12" max="12" width="35.7109375" style="63" customWidth="1"/>
    <col min="13" max="16384" width="9.140625" style="63"/>
  </cols>
  <sheetData>
    <row r="1" spans="2:12" x14ac:dyDescent="0.2">
      <c r="B1" s="62"/>
    </row>
    <row r="2" spans="2:12" x14ac:dyDescent="0.2">
      <c r="B2" s="62"/>
      <c r="D2" s="64"/>
    </row>
    <row r="3" spans="2:12" x14ac:dyDescent="0.2">
      <c r="B3" s="65" t="s">
        <v>118</v>
      </c>
      <c r="C3" s="66">
        <f>SUM(C4:C7)</f>
        <v>178.08505400000001</v>
      </c>
    </row>
    <row r="4" spans="2:12" x14ac:dyDescent="0.2">
      <c r="B4" s="65" t="s">
        <v>119</v>
      </c>
      <c r="C4" s="67">
        <v>68.330646999999999</v>
      </c>
    </row>
    <row r="5" spans="2:12" x14ac:dyDescent="0.2">
      <c r="B5" s="65" t="s">
        <v>120</v>
      </c>
      <c r="C5" s="67">
        <v>9.6315849999999994</v>
      </c>
    </row>
    <row r="6" spans="2:12" x14ac:dyDescent="0.2">
      <c r="B6" s="65" t="s">
        <v>121</v>
      </c>
      <c r="C6" s="67">
        <v>5.6541699999999997</v>
      </c>
    </row>
    <row r="7" spans="2:12" x14ac:dyDescent="0.2">
      <c r="B7" s="65" t="s">
        <v>122</v>
      </c>
      <c r="C7" s="67">
        <v>94.468652000000006</v>
      </c>
    </row>
    <row r="8" spans="2:12" x14ac:dyDescent="0.2">
      <c r="B8" s="62"/>
      <c r="C8" s="68"/>
    </row>
    <row r="9" spans="2:12" x14ac:dyDescent="0.2">
      <c r="B9" s="62"/>
      <c r="C9" s="68"/>
    </row>
    <row r="10" spans="2:12" x14ac:dyDescent="0.2">
      <c r="B10" s="62" t="s">
        <v>123</v>
      </c>
      <c r="C10" s="68"/>
      <c r="I10" s="62" t="s">
        <v>123</v>
      </c>
      <c r="J10" s="68"/>
    </row>
    <row r="11" spans="2:12" x14ac:dyDescent="0.2">
      <c r="B11" s="62"/>
      <c r="I11" s="62"/>
    </row>
    <row r="12" spans="2:12" ht="51" x14ac:dyDescent="0.2">
      <c r="B12" s="81"/>
      <c r="C12" s="82" t="s">
        <v>124</v>
      </c>
      <c r="D12" s="83" t="s">
        <v>125</v>
      </c>
      <c r="E12" s="84" t="s">
        <v>126</v>
      </c>
      <c r="I12" s="81"/>
      <c r="J12" s="82" t="s">
        <v>124</v>
      </c>
      <c r="K12" s="83" t="s">
        <v>125</v>
      </c>
      <c r="L12" s="84" t="s">
        <v>126</v>
      </c>
    </row>
    <row r="13" spans="2:12" x14ac:dyDescent="0.2">
      <c r="B13" s="90" t="s">
        <v>119</v>
      </c>
      <c r="C13" s="93" t="s">
        <v>127</v>
      </c>
      <c r="D13" s="94">
        <v>27.759951999999998</v>
      </c>
      <c r="E13" s="95">
        <f>IF(C$4=0,0,D13/C$4*100)</f>
        <v>40.625917093979808</v>
      </c>
      <c r="I13" s="90" t="s">
        <v>119</v>
      </c>
      <c r="J13" s="93" t="s">
        <v>176</v>
      </c>
      <c r="K13" s="94">
        <f>D13</f>
        <v>27.759951999999998</v>
      </c>
      <c r="L13" s="95">
        <f>IF(C$4=0,0,K13/C$4*100)</f>
        <v>40.625917093979808</v>
      </c>
    </row>
    <row r="14" spans="2:12" x14ac:dyDescent="0.2">
      <c r="B14" s="100"/>
      <c r="C14" s="96" t="s">
        <v>128</v>
      </c>
      <c r="D14" s="69">
        <v>1.426577</v>
      </c>
      <c r="E14" s="70">
        <f>IF(C$4=0,0,D14/C$4*100)</f>
        <v>2.0877557327973202</v>
      </c>
      <c r="I14" s="100"/>
      <c r="J14" s="96" t="s">
        <v>175</v>
      </c>
      <c r="K14" s="69">
        <f>SUM(D14:D16)</f>
        <v>40.570695000000001</v>
      </c>
      <c r="L14" s="70">
        <f>IF(C$4=0,0,K14/C$4*100)</f>
        <v>59.374082906020199</v>
      </c>
    </row>
    <row r="15" spans="2:12" x14ac:dyDescent="0.2">
      <c r="B15" s="100"/>
      <c r="C15" s="96" t="s">
        <v>129</v>
      </c>
      <c r="D15" s="69">
        <v>37.717540999999997</v>
      </c>
      <c r="E15" s="70">
        <f>IF(C$4=0,0,D15/C$4*100)</f>
        <v>55.198571440425546</v>
      </c>
      <c r="I15" s="100"/>
      <c r="J15" s="96"/>
      <c r="K15" s="69"/>
      <c r="L15" s="70"/>
    </row>
    <row r="16" spans="2:12" s="64" customFormat="1" x14ac:dyDescent="0.2">
      <c r="B16" s="92"/>
      <c r="C16" s="97" t="s">
        <v>130</v>
      </c>
      <c r="D16" s="98">
        <v>1.426577</v>
      </c>
      <c r="E16" s="99">
        <f>IF(C$4=0,0,D16/C$4*100)</f>
        <v>2.0877557327973202</v>
      </c>
      <c r="I16" s="92"/>
      <c r="J16" s="97"/>
      <c r="K16" s="98"/>
      <c r="L16" s="99"/>
    </row>
    <row r="17" spans="2:12" x14ac:dyDescent="0.2">
      <c r="B17" s="71"/>
      <c r="C17" s="62"/>
      <c r="D17" s="69"/>
      <c r="E17" s="72"/>
      <c r="I17" s="71"/>
      <c r="J17" s="62"/>
      <c r="K17" s="69"/>
      <c r="L17" s="72"/>
    </row>
    <row r="18" spans="2:12" x14ac:dyDescent="0.2">
      <c r="B18" s="90" t="s">
        <v>120</v>
      </c>
      <c r="C18" s="93" t="s">
        <v>127</v>
      </c>
      <c r="D18" s="94"/>
      <c r="E18" s="95">
        <f>IF(C$5=0,0,D18/C$5*100)</f>
        <v>0</v>
      </c>
      <c r="I18" s="90" t="s">
        <v>120</v>
      </c>
      <c r="J18" s="93" t="s">
        <v>127</v>
      </c>
      <c r="K18" s="94">
        <f>D18</f>
        <v>0</v>
      </c>
      <c r="L18" s="95">
        <f>IF(C$5=0,0,K18/C$5*100)</f>
        <v>0</v>
      </c>
    </row>
    <row r="19" spans="2:12" x14ac:dyDescent="0.2">
      <c r="B19" s="91"/>
      <c r="C19" s="96" t="s">
        <v>128</v>
      </c>
      <c r="D19" s="69"/>
      <c r="E19" s="70">
        <f>IF(C$5=0,0,D19/C$5*100)</f>
        <v>0</v>
      </c>
      <c r="I19" s="91"/>
      <c r="J19" s="96" t="s">
        <v>172</v>
      </c>
      <c r="K19" s="69">
        <f>SUM(D19:D21)</f>
        <v>9.6315849999999994</v>
      </c>
      <c r="L19" s="70">
        <f>IF(C$5=0,0,K19/C$5*100)</f>
        <v>100</v>
      </c>
    </row>
    <row r="20" spans="2:12" x14ac:dyDescent="0.2">
      <c r="B20" s="91"/>
      <c r="C20" s="96" t="s">
        <v>129</v>
      </c>
      <c r="D20" s="69">
        <v>9.6315849999999994</v>
      </c>
      <c r="E20" s="70">
        <f>IF(C$5=0,0,D20/C$5*100)</f>
        <v>100</v>
      </c>
      <c r="I20" s="91"/>
      <c r="J20" s="96"/>
      <c r="K20" s="69"/>
      <c r="L20" s="70"/>
    </row>
    <row r="21" spans="2:12" x14ac:dyDescent="0.2">
      <c r="B21" s="92"/>
      <c r="C21" s="97" t="s">
        <v>130</v>
      </c>
      <c r="D21" s="98"/>
      <c r="E21" s="99">
        <f>IF(C$5=0,0,D21/C$5*100)</f>
        <v>0</v>
      </c>
      <c r="I21" s="92"/>
      <c r="J21" s="97"/>
      <c r="K21" s="98"/>
      <c r="L21" s="99"/>
    </row>
    <row r="22" spans="2:12" x14ac:dyDescent="0.2">
      <c r="B22" s="71"/>
      <c r="C22" s="62"/>
      <c r="D22" s="69"/>
      <c r="E22" s="72"/>
      <c r="I22" s="71"/>
      <c r="J22" s="62"/>
      <c r="K22" s="69"/>
      <c r="L22" s="72"/>
    </row>
    <row r="23" spans="2:12" x14ac:dyDescent="0.2">
      <c r="B23" s="90" t="s">
        <v>121</v>
      </c>
      <c r="C23" s="93" t="s">
        <v>127</v>
      </c>
      <c r="D23" s="94"/>
      <c r="E23" s="95">
        <f>IF(C$6=0,0,D23/C$6*100)</f>
        <v>0</v>
      </c>
      <c r="I23" s="90" t="s">
        <v>121</v>
      </c>
      <c r="J23" s="93" t="s">
        <v>127</v>
      </c>
      <c r="K23" s="94">
        <f>D23</f>
        <v>0</v>
      </c>
      <c r="L23" s="95">
        <f>IF(C$6=0,0,K23/C$6*100)</f>
        <v>0</v>
      </c>
    </row>
    <row r="24" spans="2:12" x14ac:dyDescent="0.2">
      <c r="B24" s="100"/>
      <c r="C24" s="96" t="s">
        <v>128</v>
      </c>
      <c r="D24" s="69"/>
      <c r="E24" s="70">
        <f>IF(C$6=0,0,D24/C$6*100)</f>
        <v>0</v>
      </c>
      <c r="I24" s="100"/>
      <c r="J24" s="96" t="s">
        <v>172</v>
      </c>
      <c r="K24" s="69">
        <f>SUM(D24:D26)</f>
        <v>5.6541700000000006</v>
      </c>
      <c r="L24" s="70">
        <f>IF(C$6=0,0,K24/C$6*100)</f>
        <v>100.00000000000003</v>
      </c>
    </row>
    <row r="25" spans="2:12" x14ac:dyDescent="0.2">
      <c r="B25" s="100"/>
      <c r="C25" s="96" t="s">
        <v>129</v>
      </c>
      <c r="D25" s="69">
        <v>4.3946680000000002</v>
      </c>
      <c r="E25" s="70">
        <f>IF(C$6=0,0,D25/C$6*100)</f>
        <v>77.724369801403228</v>
      </c>
      <c r="I25" s="100"/>
      <c r="J25" s="96"/>
      <c r="K25" s="69"/>
      <c r="L25" s="70"/>
    </row>
    <row r="26" spans="2:12" x14ac:dyDescent="0.2">
      <c r="B26" s="92"/>
      <c r="C26" s="97" t="s">
        <v>130</v>
      </c>
      <c r="D26" s="98">
        <v>1.2595019999999999</v>
      </c>
      <c r="E26" s="99">
        <f>IF(C$6=0,0,D26/C$6*100)</f>
        <v>22.275630198596787</v>
      </c>
      <c r="I26" s="92"/>
      <c r="J26" s="97"/>
      <c r="K26" s="98"/>
      <c r="L26" s="99"/>
    </row>
    <row r="27" spans="2:12" x14ac:dyDescent="0.2">
      <c r="B27" s="71"/>
      <c r="C27" s="62"/>
      <c r="D27" s="69"/>
      <c r="E27" s="72"/>
      <c r="I27" s="71"/>
      <c r="J27" s="62"/>
      <c r="K27" s="69"/>
      <c r="L27" s="72"/>
    </row>
    <row r="28" spans="2:12" x14ac:dyDescent="0.2">
      <c r="B28" s="101" t="s">
        <v>122</v>
      </c>
      <c r="C28" s="93" t="s">
        <v>127</v>
      </c>
      <c r="D28" s="94">
        <v>77.226196000000002</v>
      </c>
      <c r="E28" s="95">
        <f>IF(C$7=0,0,D28/C$7*100)</f>
        <v>81.747960159312953</v>
      </c>
      <c r="I28" s="101" t="s">
        <v>122</v>
      </c>
      <c r="J28" s="93" t="s">
        <v>127</v>
      </c>
      <c r="K28" s="94">
        <f>D28</f>
        <v>77.226196000000002</v>
      </c>
      <c r="L28" s="95">
        <f>IF(C$7=0,0,K28/C$7*100)</f>
        <v>81.747960159312953</v>
      </c>
    </row>
    <row r="29" spans="2:12" x14ac:dyDescent="0.2">
      <c r="B29" s="100"/>
      <c r="C29" s="96" t="s">
        <v>128</v>
      </c>
      <c r="D29" s="69">
        <v>1.426577</v>
      </c>
      <c r="E29" s="70">
        <f>IF(C$7=0,0,D29/C$7*100)</f>
        <v>1.5101062307949518</v>
      </c>
      <c r="I29" s="100"/>
      <c r="J29" s="96" t="s">
        <v>172</v>
      </c>
      <c r="K29" s="69">
        <f>SUM(D29:D31)</f>
        <v>17.242456000000001</v>
      </c>
      <c r="L29" s="70">
        <f>IF(C$7=0,0,K29/C$7*100)</f>
        <v>18.252039840687047</v>
      </c>
    </row>
    <row r="30" spans="2:12" x14ac:dyDescent="0.2">
      <c r="B30" s="100"/>
      <c r="C30" s="96" t="s">
        <v>129</v>
      </c>
      <c r="D30" s="69">
        <v>15.815879000000001</v>
      </c>
      <c r="E30" s="70">
        <f>IF(C$7=0,0,D30/C$7*100)</f>
        <v>16.741933609892094</v>
      </c>
      <c r="I30" s="100"/>
      <c r="J30" s="96"/>
      <c r="K30" s="69"/>
      <c r="L30" s="70"/>
    </row>
    <row r="31" spans="2:12" x14ac:dyDescent="0.2">
      <c r="B31" s="92"/>
      <c r="C31" s="97" t="s">
        <v>130</v>
      </c>
      <c r="D31" s="98"/>
      <c r="E31" s="99">
        <f>IF(C$7=0,0,D31/C$7*100)</f>
        <v>0</v>
      </c>
      <c r="I31" s="92"/>
      <c r="J31" s="97"/>
      <c r="K31" s="98"/>
      <c r="L31" s="99"/>
    </row>
    <row r="32" spans="2:12" x14ac:dyDescent="0.2">
      <c r="B32" s="62"/>
      <c r="D32" s="73"/>
      <c r="E32" s="74"/>
    </row>
    <row r="34" spans="2:7" x14ac:dyDescent="0.2">
      <c r="B34" s="68" t="s">
        <v>131</v>
      </c>
    </row>
    <row r="36" spans="2:7" ht="38.25" x14ac:dyDescent="0.2">
      <c r="B36" s="85"/>
      <c r="C36" s="86" t="s">
        <v>132</v>
      </c>
      <c r="D36" s="87" t="s">
        <v>133</v>
      </c>
      <c r="E36" s="87" t="s">
        <v>134</v>
      </c>
      <c r="F36" s="87" t="s">
        <v>135</v>
      </c>
      <c r="G36" s="88" t="s">
        <v>136</v>
      </c>
    </row>
    <row r="37" spans="2:7" x14ac:dyDescent="0.2">
      <c r="B37" s="102" t="s">
        <v>119</v>
      </c>
      <c r="C37" s="105" t="s">
        <v>137</v>
      </c>
      <c r="D37" s="94">
        <v>0</v>
      </c>
      <c r="E37" s="106">
        <f>IF($C$4=0,0,D37/$C$4*100)</f>
        <v>0</v>
      </c>
      <c r="F37" s="106">
        <f>IF(SUM($D$14:$D$16)=0,0,D37/SUM($D$14:D$16)*100)</f>
        <v>0</v>
      </c>
      <c r="G37" s="95">
        <f>IF($D$14=0,0,D37/$D$14*100)</f>
        <v>0</v>
      </c>
    </row>
    <row r="38" spans="2:7" ht="25.5" x14ac:dyDescent="0.2">
      <c r="B38" s="103"/>
      <c r="C38" s="107" t="s">
        <v>138</v>
      </c>
      <c r="D38" s="69">
        <v>0</v>
      </c>
      <c r="E38" s="75">
        <f t="shared" ref="E38:E68" si="0">IF($C$4=0,0,D38/$C$4*100)</f>
        <v>0</v>
      </c>
      <c r="F38" s="75">
        <f>IF(SUM($D$14:$D$16)=0,0,D38/SUM($D$14:D$16)*100)</f>
        <v>0</v>
      </c>
      <c r="G38" s="70">
        <f t="shared" ref="G38:G68" si="1">IF($D$14=0,0,D38/$D$14*100)</f>
        <v>0</v>
      </c>
    </row>
    <row r="39" spans="2:7" x14ac:dyDescent="0.2">
      <c r="B39" s="103"/>
      <c r="C39" s="108" t="s">
        <v>139</v>
      </c>
      <c r="D39" s="69">
        <v>0</v>
      </c>
      <c r="E39" s="75">
        <f t="shared" si="0"/>
        <v>0</v>
      </c>
      <c r="F39" s="75">
        <f>IF(SUM($D$14:$D$16)=0,0,D39/SUM($D$14:D$16)*100)</f>
        <v>0</v>
      </c>
      <c r="G39" s="70">
        <f t="shared" si="1"/>
        <v>0</v>
      </c>
    </row>
    <row r="40" spans="2:7" x14ac:dyDescent="0.2">
      <c r="B40" s="103"/>
      <c r="C40" s="108" t="s">
        <v>140</v>
      </c>
      <c r="D40" s="69">
        <v>0</v>
      </c>
      <c r="E40" s="75">
        <f t="shared" si="0"/>
        <v>0</v>
      </c>
      <c r="F40" s="75">
        <f>IF(SUM($D$14:$D$16)=0,0,D40/SUM($D$14:D$16)*100)</f>
        <v>0</v>
      </c>
      <c r="G40" s="70">
        <f t="shared" si="1"/>
        <v>0</v>
      </c>
    </row>
    <row r="41" spans="2:7" x14ac:dyDescent="0.2">
      <c r="B41" s="103"/>
      <c r="C41" s="108" t="s">
        <v>141</v>
      </c>
      <c r="D41" s="69">
        <v>0</v>
      </c>
      <c r="E41" s="75">
        <f t="shared" si="0"/>
        <v>0</v>
      </c>
      <c r="F41" s="75">
        <f>IF(SUM($D$14:$D$16)=0,0,D41/SUM($D$14:D$16)*100)</f>
        <v>0</v>
      </c>
      <c r="G41" s="70">
        <f t="shared" si="1"/>
        <v>0</v>
      </c>
    </row>
    <row r="42" spans="2:7" x14ac:dyDescent="0.2">
      <c r="B42" s="103"/>
      <c r="C42" s="108" t="s">
        <v>142</v>
      </c>
      <c r="D42" s="69">
        <v>0</v>
      </c>
      <c r="E42" s="75">
        <f t="shared" si="0"/>
        <v>0</v>
      </c>
      <c r="F42" s="75">
        <f>IF(SUM($D$14:$D$16)=0,0,D42/SUM($D$14:D$16)*100)</f>
        <v>0</v>
      </c>
      <c r="G42" s="70">
        <f t="shared" si="1"/>
        <v>0</v>
      </c>
    </row>
    <row r="43" spans="2:7" x14ac:dyDescent="0.2">
      <c r="B43" s="103"/>
      <c r="C43" s="108" t="s">
        <v>143</v>
      </c>
      <c r="D43" s="69">
        <v>0</v>
      </c>
      <c r="E43" s="75">
        <f t="shared" si="0"/>
        <v>0</v>
      </c>
      <c r="F43" s="75">
        <f>IF(SUM($D$14:$D$16)=0,0,D43/SUM($D$14:D$16)*100)</f>
        <v>0</v>
      </c>
      <c r="G43" s="70">
        <f t="shared" si="1"/>
        <v>0</v>
      </c>
    </row>
    <row r="44" spans="2:7" x14ac:dyDescent="0.2">
      <c r="B44" s="103"/>
      <c r="C44" s="108" t="s">
        <v>144</v>
      </c>
      <c r="D44" s="69">
        <v>0</v>
      </c>
      <c r="E44" s="75">
        <f t="shared" si="0"/>
        <v>0</v>
      </c>
      <c r="F44" s="75">
        <f>IF(SUM($D$14:$D$16)=0,0,D44/SUM($D$14:D$16)*100)</f>
        <v>0</v>
      </c>
      <c r="G44" s="70">
        <f t="shared" si="1"/>
        <v>0</v>
      </c>
    </row>
    <row r="45" spans="2:7" x14ac:dyDescent="0.2">
      <c r="B45" s="103"/>
      <c r="C45" s="108" t="s">
        <v>145</v>
      </c>
      <c r="D45" s="69">
        <v>0</v>
      </c>
      <c r="E45" s="75">
        <f t="shared" si="0"/>
        <v>0</v>
      </c>
      <c r="F45" s="75">
        <f>IF(SUM($D$14:$D$16)=0,0,D45/SUM($D$14:D$16)*100)</f>
        <v>0</v>
      </c>
      <c r="G45" s="70">
        <f t="shared" si="1"/>
        <v>0</v>
      </c>
    </row>
    <row r="46" spans="2:7" x14ac:dyDescent="0.2">
      <c r="B46" s="103"/>
      <c r="C46" s="108" t="s">
        <v>146</v>
      </c>
      <c r="D46" s="69">
        <v>0</v>
      </c>
      <c r="E46" s="75">
        <f t="shared" si="0"/>
        <v>0</v>
      </c>
      <c r="F46" s="75">
        <f>IF(SUM($D$14:$D$16)=0,0,D46/SUM($D$14:D$16)*100)</f>
        <v>0</v>
      </c>
      <c r="G46" s="70">
        <f>IF($D$14=0,0,D46/$D$14*100)</f>
        <v>0</v>
      </c>
    </row>
    <row r="47" spans="2:7" x14ac:dyDescent="0.2">
      <c r="B47" s="103"/>
      <c r="C47" s="108" t="s">
        <v>147</v>
      </c>
      <c r="D47" s="69">
        <v>0</v>
      </c>
      <c r="E47" s="75">
        <f t="shared" si="0"/>
        <v>0</v>
      </c>
      <c r="F47" s="75">
        <f>IF(SUM($D$14:$D$16)=0,0,D47/SUM($D$14:D$16)*100)</f>
        <v>0</v>
      </c>
      <c r="G47" s="70">
        <f t="shared" si="1"/>
        <v>0</v>
      </c>
    </row>
    <row r="48" spans="2:7" x14ac:dyDescent="0.2">
      <c r="B48" s="103"/>
      <c r="C48" s="108" t="s">
        <v>148</v>
      </c>
      <c r="D48" s="69">
        <v>0</v>
      </c>
      <c r="E48" s="75">
        <f t="shared" si="0"/>
        <v>0</v>
      </c>
      <c r="F48" s="75">
        <f>IF(SUM($D$14:$D$16)=0,0,D48/SUM($D$14:D$16)*100)</f>
        <v>0</v>
      </c>
      <c r="G48" s="70">
        <f t="shared" si="1"/>
        <v>0</v>
      </c>
    </row>
    <row r="49" spans="2:7" x14ac:dyDescent="0.2">
      <c r="B49" s="103"/>
      <c r="C49" s="109" t="s">
        <v>149</v>
      </c>
      <c r="D49" s="69">
        <v>0</v>
      </c>
      <c r="E49" s="75">
        <f t="shared" si="0"/>
        <v>0</v>
      </c>
      <c r="F49" s="75">
        <f>IF(SUM($D$14:$D$16)=0,0,D49/SUM($D$14:D$16)*100)</f>
        <v>0</v>
      </c>
      <c r="G49" s="70">
        <f t="shared" si="1"/>
        <v>0</v>
      </c>
    </row>
    <row r="50" spans="2:7" x14ac:dyDescent="0.2">
      <c r="B50" s="103"/>
      <c r="C50" s="109" t="s">
        <v>150</v>
      </c>
      <c r="D50" s="69">
        <v>0</v>
      </c>
      <c r="E50" s="75">
        <f t="shared" si="0"/>
        <v>0</v>
      </c>
      <c r="F50" s="75">
        <f>IF(SUM($D$14:$D$16)=0,0,D50/SUM($D$14:D$16)*100)</f>
        <v>0</v>
      </c>
      <c r="G50" s="70">
        <f t="shared" si="1"/>
        <v>0</v>
      </c>
    </row>
    <row r="51" spans="2:7" x14ac:dyDescent="0.2">
      <c r="B51" s="103"/>
      <c r="C51" s="109" t="s">
        <v>151</v>
      </c>
      <c r="D51" s="69">
        <v>0</v>
      </c>
      <c r="E51" s="75">
        <f t="shared" si="0"/>
        <v>0</v>
      </c>
      <c r="F51" s="75">
        <f>IF(SUM($D$14:$D$16)=0,0,D51/SUM($D$14:D$16)*100)</f>
        <v>0</v>
      </c>
      <c r="G51" s="70">
        <f t="shared" si="1"/>
        <v>0</v>
      </c>
    </row>
    <row r="52" spans="2:7" x14ac:dyDescent="0.2">
      <c r="B52" s="103"/>
      <c r="C52" s="109" t="s">
        <v>152</v>
      </c>
      <c r="D52" s="69">
        <v>0</v>
      </c>
      <c r="E52" s="75">
        <f t="shared" si="0"/>
        <v>0</v>
      </c>
      <c r="F52" s="75">
        <f>IF(SUM($D$14:$D$16)=0,0,D52/SUM($D$14:D$16)*100)</f>
        <v>0</v>
      </c>
      <c r="G52" s="70">
        <f t="shared" si="1"/>
        <v>0</v>
      </c>
    </row>
    <row r="53" spans="2:7" x14ac:dyDescent="0.2">
      <c r="B53" s="103"/>
      <c r="C53" s="109" t="s">
        <v>153</v>
      </c>
      <c r="D53" s="69">
        <v>1.426577</v>
      </c>
      <c r="E53" s="75">
        <f t="shared" si="0"/>
        <v>2.0877557327973202</v>
      </c>
      <c r="F53" s="75">
        <f>IF(SUM($D$14:$D$16)=0,0,D53/SUM($D$14:D$16)*100)</f>
        <v>3.5162744932025447</v>
      </c>
      <c r="G53" s="70">
        <f t="shared" si="1"/>
        <v>100</v>
      </c>
    </row>
    <row r="54" spans="2:7" x14ac:dyDescent="0.2">
      <c r="B54" s="103"/>
      <c r="C54" s="109" t="s">
        <v>154</v>
      </c>
      <c r="D54" s="69">
        <v>0</v>
      </c>
      <c r="E54" s="75">
        <f t="shared" si="0"/>
        <v>0</v>
      </c>
      <c r="F54" s="75">
        <f>IF(SUM($D$14:$D$16)=0,0,D54/SUM($D$14:D$16)*100)</f>
        <v>0</v>
      </c>
      <c r="G54" s="70">
        <f t="shared" si="1"/>
        <v>0</v>
      </c>
    </row>
    <row r="55" spans="2:7" x14ac:dyDescent="0.2">
      <c r="B55" s="103"/>
      <c r="C55" s="109" t="s">
        <v>155</v>
      </c>
      <c r="D55" s="69">
        <v>0</v>
      </c>
      <c r="E55" s="75">
        <f t="shared" si="0"/>
        <v>0</v>
      </c>
      <c r="F55" s="75">
        <f>IF(SUM($D$14:$D$16)=0,0,D55/SUM($D$14:D$16)*100)</f>
        <v>0</v>
      </c>
      <c r="G55" s="70">
        <f t="shared" si="1"/>
        <v>0</v>
      </c>
    </row>
    <row r="56" spans="2:7" x14ac:dyDescent="0.2">
      <c r="B56" s="103"/>
      <c r="C56" s="109" t="s">
        <v>156</v>
      </c>
      <c r="D56" s="69">
        <v>0</v>
      </c>
      <c r="E56" s="75">
        <f t="shared" si="0"/>
        <v>0</v>
      </c>
      <c r="F56" s="75">
        <f>IF(SUM($D$14:$D$16)=0,0,D56/SUM($D$14:D$16)*100)</f>
        <v>0</v>
      </c>
      <c r="G56" s="70">
        <f t="shared" si="1"/>
        <v>0</v>
      </c>
    </row>
    <row r="57" spans="2:7" x14ac:dyDescent="0.2">
      <c r="B57" s="103"/>
      <c r="C57" s="109" t="s">
        <v>157</v>
      </c>
      <c r="D57" s="69">
        <v>0</v>
      </c>
      <c r="E57" s="75">
        <f t="shared" si="0"/>
        <v>0</v>
      </c>
      <c r="F57" s="75">
        <f>IF(SUM($D$14:$D$16)=0,0,D57/SUM($D$14:D$16)*100)</f>
        <v>0</v>
      </c>
      <c r="G57" s="70">
        <f t="shared" si="1"/>
        <v>0</v>
      </c>
    </row>
    <row r="58" spans="2:7" x14ac:dyDescent="0.2">
      <c r="B58" s="103"/>
      <c r="C58" s="109" t="s">
        <v>158</v>
      </c>
      <c r="D58" s="69">
        <v>0</v>
      </c>
      <c r="E58" s="75">
        <f t="shared" si="0"/>
        <v>0</v>
      </c>
      <c r="F58" s="75">
        <f>IF(SUM($D$14:$D$16)=0,0,D58/SUM($D$14:D$16)*100)</f>
        <v>0</v>
      </c>
      <c r="G58" s="70">
        <f t="shared" si="1"/>
        <v>0</v>
      </c>
    </row>
    <row r="59" spans="2:7" x14ac:dyDescent="0.2">
      <c r="B59" s="103"/>
      <c r="C59" s="109" t="s">
        <v>159</v>
      </c>
      <c r="D59" s="69">
        <v>1.426577</v>
      </c>
      <c r="E59" s="75">
        <f t="shared" si="0"/>
        <v>2.0877557327973202</v>
      </c>
      <c r="F59" s="75">
        <f>IF(SUM($D$14:$D$16)=0,0,D59/SUM($D$14:D$16)*100)</f>
        <v>3.5162744932025447</v>
      </c>
      <c r="G59" s="70">
        <f t="shared" si="1"/>
        <v>100</v>
      </c>
    </row>
    <row r="60" spans="2:7" x14ac:dyDescent="0.2">
      <c r="B60" s="103"/>
      <c r="C60" s="109" t="s">
        <v>160</v>
      </c>
      <c r="D60" s="69">
        <v>0</v>
      </c>
      <c r="E60" s="75">
        <f t="shared" si="0"/>
        <v>0</v>
      </c>
      <c r="F60" s="75">
        <f>IF(SUM($D$14:$D$16)=0,0,D60/SUM($D$14:D$16)*100)</f>
        <v>0</v>
      </c>
      <c r="G60" s="70">
        <f t="shared" si="1"/>
        <v>0</v>
      </c>
    </row>
    <row r="61" spans="2:7" x14ac:dyDescent="0.2">
      <c r="B61" s="103"/>
      <c r="C61" s="109" t="s">
        <v>161</v>
      </c>
      <c r="D61" s="69">
        <v>0</v>
      </c>
      <c r="E61" s="75">
        <f t="shared" si="0"/>
        <v>0</v>
      </c>
      <c r="F61" s="75">
        <f>IF(SUM($D$14:$D$16)=0,0,D61/SUM($D$14:D$16)*100)</f>
        <v>0</v>
      </c>
      <c r="G61" s="70">
        <f t="shared" si="1"/>
        <v>0</v>
      </c>
    </row>
    <row r="62" spans="2:7" x14ac:dyDescent="0.2">
      <c r="B62" s="103"/>
      <c r="C62" s="109" t="s">
        <v>162</v>
      </c>
      <c r="D62" s="69">
        <v>0</v>
      </c>
      <c r="E62" s="75">
        <f t="shared" si="0"/>
        <v>0</v>
      </c>
      <c r="F62" s="75">
        <f>IF(SUM($D$14:$D$16)=0,0,D62/SUM($D$14:D$16)*100)</f>
        <v>0</v>
      </c>
      <c r="G62" s="70">
        <f t="shared" si="1"/>
        <v>0</v>
      </c>
    </row>
    <row r="63" spans="2:7" x14ac:dyDescent="0.2">
      <c r="B63" s="103"/>
      <c r="C63" s="109" t="s">
        <v>163</v>
      </c>
      <c r="D63" s="69">
        <v>0</v>
      </c>
      <c r="E63" s="75">
        <f t="shared" si="0"/>
        <v>0</v>
      </c>
      <c r="F63" s="75">
        <f>IF(SUM($D$14:$D$16)=0,0,D63/SUM($D$14:D$16)*100)</f>
        <v>0</v>
      </c>
      <c r="G63" s="70">
        <f t="shared" si="1"/>
        <v>0</v>
      </c>
    </row>
    <row r="64" spans="2:7" x14ac:dyDescent="0.2">
      <c r="B64" s="103"/>
      <c r="C64" s="109" t="s">
        <v>164</v>
      </c>
      <c r="D64" s="69">
        <v>0</v>
      </c>
      <c r="E64" s="75">
        <f t="shared" si="0"/>
        <v>0</v>
      </c>
      <c r="F64" s="75">
        <f>IF(SUM($D$14:$D$16)=0,0,D64/SUM($D$14:D$16)*100)</f>
        <v>0</v>
      </c>
      <c r="G64" s="70">
        <f t="shared" si="1"/>
        <v>0</v>
      </c>
    </row>
    <row r="65" spans="2:7" x14ac:dyDescent="0.2">
      <c r="B65" s="103"/>
      <c r="C65" s="109" t="s">
        <v>165</v>
      </c>
      <c r="D65" s="69">
        <v>0</v>
      </c>
      <c r="E65" s="75">
        <f t="shared" si="0"/>
        <v>0</v>
      </c>
      <c r="F65" s="75">
        <f>IF(SUM($D$14:$D$16)=0,0,D65/SUM($D$14:D$16)*100)</f>
        <v>0</v>
      </c>
      <c r="G65" s="70">
        <f t="shared" si="1"/>
        <v>0</v>
      </c>
    </row>
    <row r="66" spans="2:7" x14ac:dyDescent="0.2">
      <c r="B66" s="103"/>
      <c r="C66" s="109" t="s">
        <v>166</v>
      </c>
      <c r="D66" s="69">
        <v>0</v>
      </c>
      <c r="E66" s="75">
        <f t="shared" si="0"/>
        <v>0</v>
      </c>
      <c r="F66" s="75">
        <f>IF(SUM($D$14:$D$16)=0,0,D66/SUM($D$14:D$16)*100)</f>
        <v>0</v>
      </c>
      <c r="G66" s="70">
        <f t="shared" si="1"/>
        <v>0</v>
      </c>
    </row>
    <row r="67" spans="2:7" x14ac:dyDescent="0.2">
      <c r="B67" s="103"/>
      <c r="C67" s="109" t="s">
        <v>167</v>
      </c>
      <c r="D67" s="69">
        <v>0</v>
      </c>
      <c r="E67" s="75">
        <f t="shared" si="0"/>
        <v>0</v>
      </c>
      <c r="F67" s="75">
        <f>IF(SUM($D$14:$D$16)=0,0,D67/SUM($D$14:D$16)*100)</f>
        <v>0</v>
      </c>
      <c r="G67" s="70">
        <f t="shared" si="1"/>
        <v>0</v>
      </c>
    </row>
    <row r="68" spans="2:7" x14ac:dyDescent="0.2">
      <c r="B68" s="104"/>
      <c r="C68" s="110" t="s">
        <v>168</v>
      </c>
      <c r="D68" s="111">
        <v>0</v>
      </c>
      <c r="E68" s="112">
        <f t="shared" si="0"/>
        <v>0</v>
      </c>
      <c r="F68" s="112">
        <f>IF(SUM($D$14:$D$16)=0,0,D68/SUM($D$14:D$16)*100)</f>
        <v>0</v>
      </c>
      <c r="G68" s="99">
        <f t="shared" si="1"/>
        <v>0</v>
      </c>
    </row>
    <row r="69" spans="2:7" x14ac:dyDescent="0.2">
      <c r="D69" s="73"/>
      <c r="E69" s="74"/>
      <c r="F69" s="74"/>
      <c r="G69" s="74"/>
    </row>
    <row r="70" spans="2:7" x14ac:dyDescent="0.2">
      <c r="B70" s="102" t="s">
        <v>120</v>
      </c>
      <c r="C70" s="105" t="s">
        <v>137</v>
      </c>
      <c r="D70" s="94">
        <v>0</v>
      </c>
      <c r="E70" s="106">
        <f>IF($C$5=0,0,D70/$C$5*100)</f>
        <v>0</v>
      </c>
      <c r="F70" s="106">
        <f>IF(SUM($D$19:$D$21)=0,0,D70/SUM($D$19:D$21)*100)</f>
        <v>0</v>
      </c>
      <c r="G70" s="95">
        <f>IF($D$19=0,0,D70/$D$19*100)</f>
        <v>0</v>
      </c>
    </row>
    <row r="71" spans="2:7" ht="25.5" x14ac:dyDescent="0.2">
      <c r="B71" s="103"/>
      <c r="C71" s="107" t="s">
        <v>138</v>
      </c>
      <c r="D71" s="69">
        <v>0</v>
      </c>
      <c r="E71" s="75">
        <f t="shared" ref="E71:E101" si="2">IF($C$5=0,0,D71/$C$5*100)</f>
        <v>0</v>
      </c>
      <c r="F71" s="75">
        <f>IF(SUM($D$19:$D$21)=0,0,D71/SUM($D$19:D$21)*100)</f>
        <v>0</v>
      </c>
      <c r="G71" s="70">
        <f t="shared" ref="G71:G101" si="3">IF($D$19=0,0,D71/$D$19*100)</f>
        <v>0</v>
      </c>
    </row>
    <row r="72" spans="2:7" x14ac:dyDescent="0.2">
      <c r="B72" s="103"/>
      <c r="C72" s="108" t="s">
        <v>139</v>
      </c>
      <c r="D72" s="69">
        <v>0</v>
      </c>
      <c r="E72" s="75">
        <f t="shared" si="2"/>
        <v>0</v>
      </c>
      <c r="F72" s="75">
        <f>IF(SUM($D$19:$D$21)=0,0,D72/SUM($D$19:D$21)*100)</f>
        <v>0</v>
      </c>
      <c r="G72" s="70">
        <f t="shared" si="3"/>
        <v>0</v>
      </c>
    </row>
    <row r="73" spans="2:7" x14ac:dyDescent="0.2">
      <c r="B73" s="103"/>
      <c r="C73" s="108" t="s">
        <v>140</v>
      </c>
      <c r="D73" s="69">
        <v>0</v>
      </c>
      <c r="E73" s="75">
        <f t="shared" si="2"/>
        <v>0</v>
      </c>
      <c r="F73" s="75">
        <f>IF(SUM($D$19:$D$21)=0,0,D73/SUM($D$19:D$21)*100)</f>
        <v>0</v>
      </c>
      <c r="G73" s="70">
        <f t="shared" si="3"/>
        <v>0</v>
      </c>
    </row>
    <row r="74" spans="2:7" x14ac:dyDescent="0.2">
      <c r="B74" s="103"/>
      <c r="C74" s="108" t="s">
        <v>141</v>
      </c>
      <c r="D74" s="69">
        <v>0</v>
      </c>
      <c r="E74" s="75">
        <f t="shared" si="2"/>
        <v>0</v>
      </c>
      <c r="F74" s="75">
        <f>IF(SUM($D$19:$D$21)=0,0,D74/SUM($D$19:D$21)*100)</f>
        <v>0</v>
      </c>
      <c r="G74" s="70">
        <f t="shared" si="3"/>
        <v>0</v>
      </c>
    </row>
    <row r="75" spans="2:7" x14ac:dyDescent="0.2">
      <c r="B75" s="103"/>
      <c r="C75" s="108" t="s">
        <v>142</v>
      </c>
      <c r="D75" s="69">
        <v>0</v>
      </c>
      <c r="E75" s="75">
        <f t="shared" si="2"/>
        <v>0</v>
      </c>
      <c r="F75" s="75">
        <f>IF(SUM($D$19:$D$21)=0,0,D75/SUM($D$19:D$21)*100)</f>
        <v>0</v>
      </c>
      <c r="G75" s="70">
        <f t="shared" si="3"/>
        <v>0</v>
      </c>
    </row>
    <row r="76" spans="2:7" x14ac:dyDescent="0.2">
      <c r="B76" s="103"/>
      <c r="C76" s="108" t="s">
        <v>143</v>
      </c>
      <c r="D76" s="69">
        <v>0</v>
      </c>
      <c r="E76" s="75">
        <f t="shared" si="2"/>
        <v>0</v>
      </c>
      <c r="F76" s="75">
        <f>IF(SUM($D$19:$D$21)=0,0,D76/SUM($D$19:D$21)*100)</f>
        <v>0</v>
      </c>
      <c r="G76" s="70">
        <f t="shared" si="3"/>
        <v>0</v>
      </c>
    </row>
    <row r="77" spans="2:7" x14ac:dyDescent="0.2">
      <c r="B77" s="103"/>
      <c r="C77" s="108" t="s">
        <v>144</v>
      </c>
      <c r="D77" s="69">
        <v>0</v>
      </c>
      <c r="E77" s="75">
        <f t="shared" si="2"/>
        <v>0</v>
      </c>
      <c r="F77" s="75">
        <f>IF(SUM($D$19:$D$21)=0,0,D77/SUM($D$19:D$21)*100)</f>
        <v>0</v>
      </c>
      <c r="G77" s="70">
        <f t="shared" si="3"/>
        <v>0</v>
      </c>
    </row>
    <row r="78" spans="2:7" x14ac:dyDescent="0.2">
      <c r="B78" s="103"/>
      <c r="C78" s="108" t="s">
        <v>145</v>
      </c>
      <c r="D78" s="69">
        <v>0</v>
      </c>
      <c r="E78" s="75">
        <f t="shared" si="2"/>
        <v>0</v>
      </c>
      <c r="F78" s="75">
        <f>IF(SUM($D$19:$D$21)=0,0,D78/SUM($D$19:D$21)*100)</f>
        <v>0</v>
      </c>
      <c r="G78" s="70">
        <f t="shared" si="3"/>
        <v>0</v>
      </c>
    </row>
    <row r="79" spans="2:7" x14ac:dyDescent="0.2">
      <c r="B79" s="103"/>
      <c r="C79" s="108" t="s">
        <v>146</v>
      </c>
      <c r="D79" s="69">
        <v>0</v>
      </c>
      <c r="E79" s="75">
        <f t="shared" si="2"/>
        <v>0</v>
      </c>
      <c r="F79" s="75">
        <f>IF(SUM($D$19:$D$21)=0,0,D79/SUM($D$19:D$21)*100)</f>
        <v>0</v>
      </c>
      <c r="G79" s="70">
        <f t="shared" si="3"/>
        <v>0</v>
      </c>
    </row>
    <row r="80" spans="2:7" x14ac:dyDescent="0.2">
      <c r="B80" s="103"/>
      <c r="C80" s="108" t="s">
        <v>147</v>
      </c>
      <c r="D80" s="69">
        <v>0</v>
      </c>
      <c r="E80" s="75">
        <f t="shared" si="2"/>
        <v>0</v>
      </c>
      <c r="F80" s="75">
        <f>IF(SUM($D$19:$D$21)=0,0,D80/SUM($D$19:D$21)*100)</f>
        <v>0</v>
      </c>
      <c r="G80" s="70">
        <f t="shared" si="3"/>
        <v>0</v>
      </c>
    </row>
    <row r="81" spans="2:9" x14ac:dyDescent="0.2">
      <c r="B81" s="103"/>
      <c r="C81" s="108" t="s">
        <v>148</v>
      </c>
      <c r="D81" s="69">
        <v>0</v>
      </c>
      <c r="E81" s="75">
        <f t="shared" si="2"/>
        <v>0</v>
      </c>
      <c r="F81" s="75">
        <f>IF(SUM($D$19:$D$21)=0,0,D81/SUM($D$19:D$21)*100)</f>
        <v>0</v>
      </c>
      <c r="G81" s="70">
        <f t="shared" si="3"/>
        <v>0</v>
      </c>
    </row>
    <row r="82" spans="2:9" x14ac:dyDescent="0.2">
      <c r="B82" s="103"/>
      <c r="C82" s="109" t="s">
        <v>149</v>
      </c>
      <c r="D82" s="69">
        <v>0</v>
      </c>
      <c r="E82" s="75">
        <f t="shared" si="2"/>
        <v>0</v>
      </c>
      <c r="F82" s="75">
        <f>IF(SUM($D$19:$D$21)=0,0,D82/SUM($D$19:D$21)*100)</f>
        <v>0</v>
      </c>
      <c r="G82" s="70">
        <f t="shared" si="3"/>
        <v>0</v>
      </c>
    </row>
    <row r="83" spans="2:9" x14ac:dyDescent="0.2">
      <c r="B83" s="103"/>
      <c r="C83" s="109" t="s">
        <v>150</v>
      </c>
      <c r="D83" s="69">
        <v>0</v>
      </c>
      <c r="E83" s="75">
        <f t="shared" si="2"/>
        <v>0</v>
      </c>
      <c r="F83" s="75">
        <f>IF(SUM($D$19:$D$21)=0,0,D83/SUM($D$19:D$21)*100)</f>
        <v>0</v>
      </c>
      <c r="G83" s="70">
        <f t="shared" si="3"/>
        <v>0</v>
      </c>
    </row>
    <row r="84" spans="2:9" x14ac:dyDescent="0.2">
      <c r="B84" s="103"/>
      <c r="C84" s="109" t="s">
        <v>151</v>
      </c>
      <c r="D84" s="69">
        <v>0</v>
      </c>
      <c r="E84" s="75">
        <f t="shared" si="2"/>
        <v>0</v>
      </c>
      <c r="F84" s="75">
        <f>IF(SUM($D$19:$D$21)=0,0,D84/SUM($D$19:D$21)*100)</f>
        <v>0</v>
      </c>
      <c r="G84" s="70">
        <f t="shared" si="3"/>
        <v>0</v>
      </c>
    </row>
    <row r="85" spans="2:9" x14ac:dyDescent="0.2">
      <c r="B85" s="103"/>
      <c r="C85" s="109" t="s">
        <v>152</v>
      </c>
      <c r="D85" s="69">
        <v>0</v>
      </c>
      <c r="E85" s="75">
        <f t="shared" si="2"/>
        <v>0</v>
      </c>
      <c r="F85" s="75">
        <f>IF(SUM($D$19:$D$21)=0,0,D85/SUM($D$19:D$21)*100)</f>
        <v>0</v>
      </c>
      <c r="G85" s="70">
        <f t="shared" si="3"/>
        <v>0</v>
      </c>
    </row>
    <row r="86" spans="2:9" x14ac:dyDescent="0.2">
      <c r="B86" s="103"/>
      <c r="C86" s="109" t="s">
        <v>153</v>
      </c>
      <c r="D86" s="69">
        <v>0</v>
      </c>
      <c r="E86" s="75">
        <f t="shared" si="2"/>
        <v>0</v>
      </c>
      <c r="F86" s="75">
        <f>IF(SUM($D$19:$D$21)=0,0,D86/SUM($D$19:D$21)*100)</f>
        <v>0</v>
      </c>
      <c r="G86" s="70">
        <f t="shared" si="3"/>
        <v>0</v>
      </c>
    </row>
    <row r="87" spans="2:9" x14ac:dyDescent="0.2">
      <c r="B87" s="103"/>
      <c r="C87" s="109" t="s">
        <v>154</v>
      </c>
      <c r="D87" s="69">
        <v>0</v>
      </c>
      <c r="E87" s="75">
        <f t="shared" si="2"/>
        <v>0</v>
      </c>
      <c r="F87" s="75">
        <f>IF(SUM($D$19:$D$21)=0,0,D87/SUM($D$19:D$21)*100)</f>
        <v>0</v>
      </c>
      <c r="G87" s="70">
        <f t="shared" si="3"/>
        <v>0</v>
      </c>
    </row>
    <row r="88" spans="2:9" x14ac:dyDescent="0.2">
      <c r="B88" s="103"/>
      <c r="C88" s="109" t="s">
        <v>155</v>
      </c>
      <c r="D88" s="69">
        <v>0</v>
      </c>
      <c r="E88" s="75">
        <f t="shared" si="2"/>
        <v>0</v>
      </c>
      <c r="F88" s="75">
        <f>IF(SUM($D$19:$D$21)=0,0,D88/SUM($D$19:D$21)*100)</f>
        <v>0</v>
      </c>
      <c r="G88" s="70">
        <f t="shared" si="3"/>
        <v>0</v>
      </c>
      <c r="I88" s="76"/>
    </row>
    <row r="89" spans="2:9" x14ac:dyDescent="0.2">
      <c r="B89" s="103"/>
      <c r="C89" s="109" t="s">
        <v>156</v>
      </c>
      <c r="D89" s="69">
        <v>0</v>
      </c>
      <c r="E89" s="75">
        <f t="shared" si="2"/>
        <v>0</v>
      </c>
      <c r="F89" s="75">
        <f>IF(SUM($D$19:$D$21)=0,0,D89/SUM($D$19:D$21)*100)</f>
        <v>0</v>
      </c>
      <c r="G89" s="70">
        <f t="shared" si="3"/>
        <v>0</v>
      </c>
      <c r="I89" s="76"/>
    </row>
    <row r="90" spans="2:9" x14ac:dyDescent="0.2">
      <c r="B90" s="103"/>
      <c r="C90" s="109" t="s">
        <v>157</v>
      </c>
      <c r="D90" s="69">
        <v>0</v>
      </c>
      <c r="E90" s="75">
        <f t="shared" si="2"/>
        <v>0</v>
      </c>
      <c r="F90" s="75">
        <f>IF(SUM($D$19:$D$21)=0,0,D90/SUM($D$19:D$21)*100)</f>
        <v>0</v>
      </c>
      <c r="G90" s="70">
        <f t="shared" si="3"/>
        <v>0</v>
      </c>
      <c r="I90" s="76"/>
    </row>
    <row r="91" spans="2:9" x14ac:dyDescent="0.2">
      <c r="B91" s="103"/>
      <c r="C91" s="109" t="s">
        <v>158</v>
      </c>
      <c r="D91" s="69">
        <v>0</v>
      </c>
      <c r="E91" s="75">
        <f t="shared" si="2"/>
        <v>0</v>
      </c>
      <c r="F91" s="75">
        <f>IF(SUM($D$19:$D$21)=0,0,D91/SUM($D$19:D$21)*100)</f>
        <v>0</v>
      </c>
      <c r="G91" s="70">
        <f t="shared" si="3"/>
        <v>0</v>
      </c>
      <c r="I91" s="76"/>
    </row>
    <row r="92" spans="2:9" x14ac:dyDescent="0.2">
      <c r="B92" s="103"/>
      <c r="C92" s="109" t="s">
        <v>159</v>
      </c>
      <c r="D92" s="69">
        <v>0</v>
      </c>
      <c r="E92" s="75">
        <f t="shared" si="2"/>
        <v>0</v>
      </c>
      <c r="F92" s="75">
        <f>IF(SUM($D$19:$D$21)=0,0,D92/SUM($D$19:D$21)*100)</f>
        <v>0</v>
      </c>
      <c r="G92" s="70">
        <f t="shared" si="3"/>
        <v>0</v>
      </c>
      <c r="I92" s="76"/>
    </row>
    <row r="93" spans="2:9" x14ac:dyDescent="0.2">
      <c r="B93" s="103"/>
      <c r="C93" s="109" t="s">
        <v>160</v>
      </c>
      <c r="D93" s="69">
        <v>0</v>
      </c>
      <c r="E93" s="75">
        <f t="shared" si="2"/>
        <v>0</v>
      </c>
      <c r="F93" s="75">
        <f>IF(SUM($D$19:$D$21)=0,0,D93/SUM($D$19:D$21)*100)</f>
        <v>0</v>
      </c>
      <c r="G93" s="70">
        <f t="shared" si="3"/>
        <v>0</v>
      </c>
      <c r="I93" s="76"/>
    </row>
    <row r="94" spans="2:9" x14ac:dyDescent="0.2">
      <c r="B94" s="103"/>
      <c r="C94" s="109" t="s">
        <v>161</v>
      </c>
      <c r="D94" s="69">
        <v>0</v>
      </c>
      <c r="E94" s="75">
        <f t="shared" si="2"/>
        <v>0</v>
      </c>
      <c r="F94" s="75">
        <f>IF(SUM($D$19:$D$21)=0,0,D94/SUM($D$19:D$21)*100)</f>
        <v>0</v>
      </c>
      <c r="G94" s="70">
        <f t="shared" si="3"/>
        <v>0</v>
      </c>
      <c r="I94" s="76"/>
    </row>
    <row r="95" spans="2:9" x14ac:dyDescent="0.2">
      <c r="B95" s="103"/>
      <c r="C95" s="109" t="s">
        <v>162</v>
      </c>
      <c r="D95" s="69">
        <v>0</v>
      </c>
      <c r="E95" s="75">
        <f t="shared" si="2"/>
        <v>0</v>
      </c>
      <c r="F95" s="75">
        <f>IF(SUM($D$19:$D$21)=0,0,D95/SUM($D$19:D$21)*100)</f>
        <v>0</v>
      </c>
      <c r="G95" s="70">
        <f t="shared" si="3"/>
        <v>0</v>
      </c>
      <c r="I95" s="76"/>
    </row>
    <row r="96" spans="2:9" x14ac:dyDescent="0.2">
      <c r="B96" s="103"/>
      <c r="C96" s="109" t="s">
        <v>163</v>
      </c>
      <c r="D96" s="69">
        <v>0</v>
      </c>
      <c r="E96" s="75">
        <f t="shared" si="2"/>
        <v>0</v>
      </c>
      <c r="F96" s="75">
        <f>IF(SUM($D$19:$D$21)=0,0,D96/SUM($D$19:D$21)*100)</f>
        <v>0</v>
      </c>
      <c r="G96" s="70">
        <f t="shared" si="3"/>
        <v>0</v>
      </c>
      <c r="I96" s="76"/>
    </row>
    <row r="97" spans="2:9" x14ac:dyDescent="0.2">
      <c r="B97" s="103"/>
      <c r="C97" s="109" t="s">
        <v>164</v>
      </c>
      <c r="D97" s="69">
        <v>0</v>
      </c>
      <c r="E97" s="75">
        <f t="shared" si="2"/>
        <v>0</v>
      </c>
      <c r="F97" s="75">
        <f>IF(SUM($D$19:$D$21)=0,0,D97/SUM($D$19:D$21)*100)</f>
        <v>0</v>
      </c>
      <c r="G97" s="70">
        <f t="shared" si="3"/>
        <v>0</v>
      </c>
      <c r="I97" s="76"/>
    </row>
    <row r="98" spans="2:9" x14ac:dyDescent="0.2">
      <c r="B98" s="103"/>
      <c r="C98" s="109" t="s">
        <v>165</v>
      </c>
      <c r="D98" s="69">
        <v>0</v>
      </c>
      <c r="E98" s="75">
        <f t="shared" si="2"/>
        <v>0</v>
      </c>
      <c r="F98" s="75">
        <f>IF(SUM($D$19:$D$21)=0,0,D98/SUM($D$19:D$21)*100)</f>
        <v>0</v>
      </c>
      <c r="G98" s="70">
        <f t="shared" si="3"/>
        <v>0</v>
      </c>
      <c r="I98" s="76"/>
    </row>
    <row r="99" spans="2:9" x14ac:dyDescent="0.2">
      <c r="B99" s="103"/>
      <c r="C99" s="109" t="s">
        <v>166</v>
      </c>
      <c r="D99" s="69">
        <v>0</v>
      </c>
      <c r="E99" s="75">
        <f t="shared" si="2"/>
        <v>0</v>
      </c>
      <c r="F99" s="75">
        <f>IF(SUM($D$19:$D$21)=0,0,D99/SUM($D$19:D$21)*100)</f>
        <v>0</v>
      </c>
      <c r="G99" s="70">
        <f t="shared" si="3"/>
        <v>0</v>
      </c>
    </row>
    <row r="100" spans="2:9" x14ac:dyDescent="0.2">
      <c r="B100" s="103"/>
      <c r="C100" s="109" t="s">
        <v>167</v>
      </c>
      <c r="D100" s="69">
        <v>0</v>
      </c>
      <c r="E100" s="75">
        <f t="shared" si="2"/>
        <v>0</v>
      </c>
      <c r="F100" s="75">
        <f>IF(SUM($D$19:$D$21)=0,0,D100/SUM($D$19:D$21)*100)</f>
        <v>0</v>
      </c>
      <c r="G100" s="70">
        <f t="shared" si="3"/>
        <v>0</v>
      </c>
    </row>
    <row r="101" spans="2:9" x14ac:dyDescent="0.2">
      <c r="B101" s="104"/>
      <c r="C101" s="110" t="s">
        <v>168</v>
      </c>
      <c r="D101" s="111">
        <v>0</v>
      </c>
      <c r="E101" s="112">
        <f t="shared" si="2"/>
        <v>0</v>
      </c>
      <c r="F101" s="112">
        <f>IF(SUM($D$19:$D$21)=0,0,D101/SUM($D$19:D$21)*100)</f>
        <v>0</v>
      </c>
      <c r="G101" s="99">
        <f t="shared" si="3"/>
        <v>0</v>
      </c>
    </row>
    <row r="102" spans="2:9" x14ac:dyDescent="0.2">
      <c r="D102" s="73"/>
      <c r="E102" s="74"/>
      <c r="F102" s="74"/>
      <c r="G102" s="74"/>
    </row>
    <row r="103" spans="2:9" x14ac:dyDescent="0.2">
      <c r="B103" s="102" t="s">
        <v>121</v>
      </c>
      <c r="C103" s="105" t="s">
        <v>137</v>
      </c>
      <c r="D103" s="94">
        <v>0</v>
      </c>
      <c r="E103" s="106">
        <f>IF($C$6=0,0,D103/$C$6*100)</f>
        <v>0</v>
      </c>
      <c r="F103" s="106">
        <f>IF(SUM($D$24:$D$26)=0,0,D103/SUM($D$24:D$26)*100)</f>
        <v>0</v>
      </c>
      <c r="G103" s="95">
        <f>IF($D$24=0,0,D103/$D$24*100)</f>
        <v>0</v>
      </c>
    </row>
    <row r="104" spans="2:9" ht="25.5" x14ac:dyDescent="0.2">
      <c r="B104" s="103"/>
      <c r="C104" s="107" t="s">
        <v>138</v>
      </c>
      <c r="D104" s="69">
        <v>0</v>
      </c>
      <c r="E104" s="75">
        <f t="shared" ref="E104:E134" si="4">IF($C$6=0,0,D104/$C$6*100)</f>
        <v>0</v>
      </c>
      <c r="F104" s="75">
        <f>IF(SUM($D$24:$D$26)=0,0,D104/SUM($D$24:D$26)*100)</f>
        <v>0</v>
      </c>
      <c r="G104" s="70">
        <f t="shared" ref="G104:G134" si="5">IF($D$24=0,0,D104/$D$24*100)</f>
        <v>0</v>
      </c>
    </row>
    <row r="105" spans="2:9" x14ac:dyDescent="0.2">
      <c r="B105" s="103"/>
      <c r="C105" s="108" t="s">
        <v>139</v>
      </c>
      <c r="D105" s="69">
        <v>0</v>
      </c>
      <c r="E105" s="75">
        <f t="shared" si="4"/>
        <v>0</v>
      </c>
      <c r="F105" s="75">
        <f>IF(SUM($D$24:$D$26)=0,0,D105/SUM($D$24:D$26)*100)</f>
        <v>0</v>
      </c>
      <c r="G105" s="70">
        <f t="shared" si="5"/>
        <v>0</v>
      </c>
    </row>
    <row r="106" spans="2:9" x14ac:dyDescent="0.2">
      <c r="B106" s="103"/>
      <c r="C106" s="108" t="s">
        <v>140</v>
      </c>
      <c r="D106" s="69">
        <v>0</v>
      </c>
      <c r="E106" s="75">
        <f t="shared" si="4"/>
        <v>0</v>
      </c>
      <c r="F106" s="75">
        <f>IF(SUM($D$24:$D$26)=0,0,D106/SUM($D$24:D$26)*100)</f>
        <v>0</v>
      </c>
      <c r="G106" s="70">
        <f t="shared" si="5"/>
        <v>0</v>
      </c>
    </row>
    <row r="107" spans="2:9" x14ac:dyDescent="0.2">
      <c r="B107" s="103"/>
      <c r="C107" s="108" t="s">
        <v>141</v>
      </c>
      <c r="D107" s="69">
        <v>0</v>
      </c>
      <c r="E107" s="75">
        <f t="shared" si="4"/>
        <v>0</v>
      </c>
      <c r="F107" s="75">
        <f>IF(SUM($D$24:$D$26)=0,0,D107/SUM($D$24:D$26)*100)</f>
        <v>0</v>
      </c>
      <c r="G107" s="70">
        <f t="shared" si="5"/>
        <v>0</v>
      </c>
    </row>
    <row r="108" spans="2:9" x14ac:dyDescent="0.2">
      <c r="B108" s="103"/>
      <c r="C108" s="108" t="s">
        <v>142</v>
      </c>
      <c r="D108" s="69">
        <v>0</v>
      </c>
      <c r="E108" s="75">
        <f t="shared" si="4"/>
        <v>0</v>
      </c>
      <c r="F108" s="75">
        <f>IF(SUM($D$24:$D$26)=0,0,D108/SUM($D$24:D$26)*100)</f>
        <v>0</v>
      </c>
      <c r="G108" s="70">
        <f t="shared" si="5"/>
        <v>0</v>
      </c>
    </row>
    <row r="109" spans="2:9" x14ac:dyDescent="0.2">
      <c r="B109" s="103"/>
      <c r="C109" s="108" t="s">
        <v>143</v>
      </c>
      <c r="D109" s="69">
        <v>0</v>
      </c>
      <c r="E109" s="75">
        <f t="shared" si="4"/>
        <v>0</v>
      </c>
      <c r="F109" s="75">
        <f>IF(SUM($D$24:$D$26)=0,0,D109/SUM($D$24:D$26)*100)</f>
        <v>0</v>
      </c>
      <c r="G109" s="70">
        <f t="shared" si="5"/>
        <v>0</v>
      </c>
    </row>
    <row r="110" spans="2:9" x14ac:dyDescent="0.2">
      <c r="B110" s="103"/>
      <c r="C110" s="108" t="s">
        <v>144</v>
      </c>
      <c r="D110" s="69">
        <v>0</v>
      </c>
      <c r="E110" s="75">
        <f t="shared" si="4"/>
        <v>0</v>
      </c>
      <c r="F110" s="75">
        <f>IF(SUM($D$24:$D$26)=0,0,D110/SUM($D$24:D$26)*100)</f>
        <v>0</v>
      </c>
      <c r="G110" s="70">
        <f t="shared" si="5"/>
        <v>0</v>
      </c>
    </row>
    <row r="111" spans="2:9" x14ac:dyDescent="0.2">
      <c r="B111" s="103"/>
      <c r="C111" s="108" t="s">
        <v>145</v>
      </c>
      <c r="D111" s="69">
        <v>0</v>
      </c>
      <c r="E111" s="75">
        <f t="shared" si="4"/>
        <v>0</v>
      </c>
      <c r="F111" s="75">
        <f>IF(SUM($D$24:$D$26)=0,0,D111/SUM($D$24:D$26)*100)</f>
        <v>0</v>
      </c>
      <c r="G111" s="70">
        <f t="shared" si="5"/>
        <v>0</v>
      </c>
    </row>
    <row r="112" spans="2:9" x14ac:dyDescent="0.2">
      <c r="B112" s="103"/>
      <c r="C112" s="108" t="s">
        <v>146</v>
      </c>
      <c r="D112" s="69">
        <v>0</v>
      </c>
      <c r="E112" s="75">
        <f t="shared" si="4"/>
        <v>0</v>
      </c>
      <c r="F112" s="75">
        <f>IF(SUM($D$24:$D$26)=0,0,D112/SUM($D$24:D$26)*100)</f>
        <v>0</v>
      </c>
      <c r="G112" s="70">
        <f t="shared" si="5"/>
        <v>0</v>
      </c>
    </row>
    <row r="113" spans="2:9" x14ac:dyDescent="0.2">
      <c r="B113" s="103"/>
      <c r="C113" s="108" t="s">
        <v>147</v>
      </c>
      <c r="D113" s="69">
        <v>0</v>
      </c>
      <c r="E113" s="75">
        <f t="shared" si="4"/>
        <v>0</v>
      </c>
      <c r="F113" s="75">
        <f>IF(SUM($D$24:$D$26)=0,0,D113/SUM($D$24:D$26)*100)</f>
        <v>0</v>
      </c>
      <c r="G113" s="70">
        <f t="shared" si="5"/>
        <v>0</v>
      </c>
    </row>
    <row r="114" spans="2:9" x14ac:dyDescent="0.2">
      <c r="B114" s="103"/>
      <c r="C114" s="108" t="s">
        <v>148</v>
      </c>
      <c r="D114" s="69">
        <v>0</v>
      </c>
      <c r="E114" s="75">
        <f t="shared" si="4"/>
        <v>0</v>
      </c>
      <c r="F114" s="75">
        <f>IF(SUM($D$24:$D$26)=0,0,D114/SUM($D$24:D$26)*100)</f>
        <v>0</v>
      </c>
      <c r="G114" s="70">
        <f t="shared" si="5"/>
        <v>0</v>
      </c>
    </row>
    <row r="115" spans="2:9" x14ac:dyDescent="0.2">
      <c r="B115" s="103"/>
      <c r="C115" s="109" t="s">
        <v>149</v>
      </c>
      <c r="D115" s="69">
        <v>0</v>
      </c>
      <c r="E115" s="75">
        <f t="shared" si="4"/>
        <v>0</v>
      </c>
      <c r="F115" s="75">
        <f>IF(SUM($D$24:$D$26)=0,0,D115/SUM($D$24:D$26)*100)</f>
        <v>0</v>
      </c>
      <c r="G115" s="70">
        <f t="shared" si="5"/>
        <v>0</v>
      </c>
    </row>
    <row r="116" spans="2:9" x14ac:dyDescent="0.2">
      <c r="B116" s="103"/>
      <c r="C116" s="109" t="s">
        <v>150</v>
      </c>
      <c r="D116" s="69">
        <v>0</v>
      </c>
      <c r="E116" s="75">
        <f t="shared" si="4"/>
        <v>0</v>
      </c>
      <c r="F116" s="75">
        <f>IF(SUM($D$24:$D$26)=0,0,D116/SUM($D$24:D$26)*100)</f>
        <v>0</v>
      </c>
      <c r="G116" s="70">
        <f t="shared" si="5"/>
        <v>0</v>
      </c>
    </row>
    <row r="117" spans="2:9" x14ac:dyDescent="0.2">
      <c r="B117" s="103"/>
      <c r="C117" s="109" t="s">
        <v>151</v>
      </c>
      <c r="D117" s="69">
        <v>0</v>
      </c>
      <c r="E117" s="75">
        <f t="shared" si="4"/>
        <v>0</v>
      </c>
      <c r="F117" s="75">
        <f>IF(SUM($D$24:$D$26)=0,0,D117/SUM($D$24:D$26)*100)</f>
        <v>0</v>
      </c>
      <c r="G117" s="70">
        <f t="shared" si="5"/>
        <v>0</v>
      </c>
    </row>
    <row r="118" spans="2:9" x14ac:dyDescent="0.2">
      <c r="B118" s="103"/>
      <c r="C118" s="109" t="s">
        <v>152</v>
      </c>
      <c r="D118" s="69">
        <v>0</v>
      </c>
      <c r="E118" s="75">
        <f t="shared" si="4"/>
        <v>0</v>
      </c>
      <c r="F118" s="75">
        <f>IF(SUM($D$24:$D$26)=0,0,D118/SUM($D$24:D$26)*100)</f>
        <v>0</v>
      </c>
      <c r="G118" s="70">
        <f t="shared" si="5"/>
        <v>0</v>
      </c>
    </row>
    <row r="119" spans="2:9" x14ac:dyDescent="0.2">
      <c r="B119" s="103"/>
      <c r="C119" s="109" t="s">
        <v>153</v>
      </c>
      <c r="D119" s="69">
        <v>0</v>
      </c>
      <c r="E119" s="75">
        <f t="shared" si="4"/>
        <v>0</v>
      </c>
      <c r="F119" s="75">
        <f>IF(SUM($D$24:$D$26)=0,0,D119/SUM($D$24:D$26)*100)</f>
        <v>0</v>
      </c>
      <c r="G119" s="70">
        <f t="shared" si="5"/>
        <v>0</v>
      </c>
    </row>
    <row r="120" spans="2:9" x14ac:dyDescent="0.2">
      <c r="B120" s="103"/>
      <c r="C120" s="109" t="s">
        <v>154</v>
      </c>
      <c r="D120" s="69">
        <v>0</v>
      </c>
      <c r="E120" s="75">
        <f t="shared" si="4"/>
        <v>0</v>
      </c>
      <c r="F120" s="75">
        <f>IF(SUM($D$24:$D$26)=0,0,D120/SUM($D$24:D$26)*100)</f>
        <v>0</v>
      </c>
      <c r="G120" s="70">
        <f t="shared" si="5"/>
        <v>0</v>
      </c>
    </row>
    <row r="121" spans="2:9" x14ac:dyDescent="0.2">
      <c r="B121" s="103"/>
      <c r="C121" s="109" t="s">
        <v>155</v>
      </c>
      <c r="D121" s="69">
        <v>0</v>
      </c>
      <c r="E121" s="75">
        <f t="shared" si="4"/>
        <v>0</v>
      </c>
      <c r="F121" s="75">
        <f>IF(SUM($D$24:$D$26)=0,0,D121/SUM($D$24:D$26)*100)</f>
        <v>0</v>
      </c>
      <c r="G121" s="70">
        <f t="shared" si="5"/>
        <v>0</v>
      </c>
      <c r="I121" s="76"/>
    </row>
    <row r="122" spans="2:9" x14ac:dyDescent="0.2">
      <c r="B122" s="103"/>
      <c r="C122" s="109" t="s">
        <v>156</v>
      </c>
      <c r="D122" s="69">
        <v>0</v>
      </c>
      <c r="E122" s="75">
        <f t="shared" si="4"/>
        <v>0</v>
      </c>
      <c r="F122" s="75">
        <f>IF(SUM($D$24:$D$26)=0,0,D122/SUM($D$24:D$26)*100)</f>
        <v>0</v>
      </c>
      <c r="G122" s="70">
        <f t="shared" si="5"/>
        <v>0</v>
      </c>
      <c r="I122" s="76"/>
    </row>
    <row r="123" spans="2:9" x14ac:dyDescent="0.2">
      <c r="B123" s="103"/>
      <c r="C123" s="109" t="s">
        <v>157</v>
      </c>
      <c r="D123" s="69">
        <v>0</v>
      </c>
      <c r="E123" s="75">
        <f t="shared" si="4"/>
        <v>0</v>
      </c>
      <c r="F123" s="75">
        <f>IF(SUM($D$24:$D$26)=0,0,D123/SUM($D$24:D$26)*100)</f>
        <v>0</v>
      </c>
      <c r="G123" s="70">
        <f t="shared" si="5"/>
        <v>0</v>
      </c>
      <c r="I123" s="76"/>
    </row>
    <row r="124" spans="2:9" x14ac:dyDescent="0.2">
      <c r="B124" s="103"/>
      <c r="C124" s="109" t="s">
        <v>158</v>
      </c>
      <c r="D124" s="69">
        <v>0</v>
      </c>
      <c r="E124" s="75">
        <f t="shared" si="4"/>
        <v>0</v>
      </c>
      <c r="F124" s="75">
        <f>IF(SUM($D$24:$D$26)=0,0,D124/SUM($D$24:D$26)*100)</f>
        <v>0</v>
      </c>
      <c r="G124" s="70">
        <f t="shared" si="5"/>
        <v>0</v>
      </c>
      <c r="I124" s="76"/>
    </row>
    <row r="125" spans="2:9" x14ac:dyDescent="0.2">
      <c r="B125" s="103"/>
      <c r="C125" s="109" t="s">
        <v>159</v>
      </c>
      <c r="D125" s="69">
        <v>0</v>
      </c>
      <c r="E125" s="75">
        <f t="shared" si="4"/>
        <v>0</v>
      </c>
      <c r="F125" s="75">
        <f>IF(SUM($D$24:$D$26)=0,0,D125/SUM($D$24:D$26)*100)</f>
        <v>0</v>
      </c>
      <c r="G125" s="70">
        <f t="shared" si="5"/>
        <v>0</v>
      </c>
      <c r="I125" s="76"/>
    </row>
    <row r="126" spans="2:9" x14ac:dyDescent="0.2">
      <c r="B126" s="103"/>
      <c r="C126" s="109" t="s">
        <v>160</v>
      </c>
      <c r="D126" s="69">
        <v>0</v>
      </c>
      <c r="E126" s="75">
        <f t="shared" si="4"/>
        <v>0</v>
      </c>
      <c r="F126" s="75">
        <f>IF(SUM($D$24:$D$26)=0,0,D126/SUM($D$24:D$26)*100)</f>
        <v>0</v>
      </c>
      <c r="G126" s="70">
        <f t="shared" si="5"/>
        <v>0</v>
      </c>
      <c r="I126" s="76"/>
    </row>
    <row r="127" spans="2:9" x14ac:dyDescent="0.2">
      <c r="B127" s="103"/>
      <c r="C127" s="109" t="s">
        <v>161</v>
      </c>
      <c r="D127" s="69">
        <v>0</v>
      </c>
      <c r="E127" s="75">
        <f t="shared" si="4"/>
        <v>0</v>
      </c>
      <c r="F127" s="75">
        <f>IF(SUM($D$24:$D$26)=0,0,D127/SUM($D$24:D$26)*100)</f>
        <v>0</v>
      </c>
      <c r="G127" s="70">
        <f t="shared" si="5"/>
        <v>0</v>
      </c>
      <c r="I127" s="76"/>
    </row>
    <row r="128" spans="2:9" x14ac:dyDescent="0.2">
      <c r="B128" s="103"/>
      <c r="C128" s="109" t="s">
        <v>162</v>
      </c>
      <c r="D128" s="69">
        <v>0</v>
      </c>
      <c r="E128" s="75">
        <f t="shared" si="4"/>
        <v>0</v>
      </c>
      <c r="F128" s="75">
        <f>IF(SUM($D$24:$D$26)=0,0,D128/SUM($D$24:D$26)*100)</f>
        <v>0</v>
      </c>
      <c r="G128" s="70">
        <f t="shared" si="5"/>
        <v>0</v>
      </c>
      <c r="I128" s="76"/>
    </row>
    <row r="129" spans="2:9" x14ac:dyDescent="0.2">
      <c r="B129" s="103"/>
      <c r="C129" s="109" t="s">
        <v>163</v>
      </c>
      <c r="D129" s="69">
        <v>0</v>
      </c>
      <c r="E129" s="75">
        <f t="shared" si="4"/>
        <v>0</v>
      </c>
      <c r="F129" s="75">
        <f>IF(SUM($D$24:$D$26)=0,0,D129/SUM($D$24:D$26)*100)</f>
        <v>0</v>
      </c>
      <c r="G129" s="70">
        <f t="shared" si="5"/>
        <v>0</v>
      </c>
      <c r="I129" s="76"/>
    </row>
    <row r="130" spans="2:9" x14ac:dyDescent="0.2">
      <c r="B130" s="103"/>
      <c r="C130" s="109" t="s">
        <v>164</v>
      </c>
      <c r="D130" s="69">
        <v>0</v>
      </c>
      <c r="E130" s="75">
        <f t="shared" si="4"/>
        <v>0</v>
      </c>
      <c r="F130" s="75">
        <f>IF(SUM($D$24:$D$26)=0,0,D130/SUM($D$24:D$26)*100)</f>
        <v>0</v>
      </c>
      <c r="G130" s="70">
        <f t="shared" si="5"/>
        <v>0</v>
      </c>
      <c r="I130" s="76"/>
    </row>
    <row r="131" spans="2:9" x14ac:dyDescent="0.2">
      <c r="B131" s="103"/>
      <c r="C131" s="109" t="s">
        <v>165</v>
      </c>
      <c r="D131" s="69">
        <v>0</v>
      </c>
      <c r="E131" s="75">
        <f t="shared" si="4"/>
        <v>0</v>
      </c>
      <c r="F131" s="75">
        <f>IF(SUM($D$24:$D$26)=0,0,D131/SUM($D$24:D$26)*100)</f>
        <v>0</v>
      </c>
      <c r="G131" s="70">
        <f t="shared" si="5"/>
        <v>0</v>
      </c>
      <c r="I131" s="76"/>
    </row>
    <row r="132" spans="2:9" x14ac:dyDescent="0.2">
      <c r="B132" s="103"/>
      <c r="C132" s="109" t="s">
        <v>166</v>
      </c>
      <c r="D132" s="69">
        <v>0</v>
      </c>
      <c r="E132" s="75">
        <f t="shared" si="4"/>
        <v>0</v>
      </c>
      <c r="F132" s="75">
        <f>IF(SUM($D$24:$D$26)=0,0,D132/SUM($D$24:D$26)*100)</f>
        <v>0</v>
      </c>
      <c r="G132" s="70">
        <f t="shared" si="5"/>
        <v>0</v>
      </c>
    </row>
    <row r="133" spans="2:9" x14ac:dyDescent="0.2">
      <c r="B133" s="103"/>
      <c r="C133" s="109" t="s">
        <v>167</v>
      </c>
      <c r="D133" s="69">
        <v>0</v>
      </c>
      <c r="E133" s="75">
        <f t="shared" si="4"/>
        <v>0</v>
      </c>
      <c r="F133" s="75">
        <f>IF(SUM($D$24:$D$26)=0,0,D133/SUM($D$24:D$26)*100)</f>
        <v>0</v>
      </c>
      <c r="G133" s="70">
        <f t="shared" si="5"/>
        <v>0</v>
      </c>
    </row>
    <row r="134" spans="2:9" x14ac:dyDescent="0.2">
      <c r="B134" s="104"/>
      <c r="C134" s="110" t="s">
        <v>168</v>
      </c>
      <c r="D134" s="111">
        <v>0</v>
      </c>
      <c r="E134" s="112">
        <f t="shared" si="4"/>
        <v>0</v>
      </c>
      <c r="F134" s="112">
        <f>IF(SUM($D$24:$D$26)=0,0,D134/SUM($D$24:D$26)*100)</f>
        <v>0</v>
      </c>
      <c r="G134" s="99">
        <f t="shared" si="5"/>
        <v>0</v>
      </c>
    </row>
    <row r="135" spans="2:9" x14ac:dyDescent="0.2">
      <c r="D135" s="73"/>
      <c r="E135" s="74"/>
      <c r="F135" s="74"/>
      <c r="G135" s="74"/>
    </row>
    <row r="136" spans="2:9" x14ac:dyDescent="0.2">
      <c r="B136" s="102" t="s">
        <v>122</v>
      </c>
      <c r="C136" s="105" t="s">
        <v>137</v>
      </c>
      <c r="D136" s="94">
        <v>0</v>
      </c>
      <c r="E136" s="106">
        <f>IF($C$7=0,0,D136/$C$7*100)</f>
        <v>0</v>
      </c>
      <c r="F136" s="106">
        <f>IF(SUM($D$29:$D$31)=0,0,D136/SUM($D$29:D$31)*100)</f>
        <v>0</v>
      </c>
      <c r="G136" s="95">
        <f>IF($D$29=0,0,D136/$D$29*100)</f>
        <v>0</v>
      </c>
    </row>
    <row r="137" spans="2:9" ht="25.5" x14ac:dyDescent="0.2">
      <c r="B137" s="103"/>
      <c r="C137" s="107" t="s">
        <v>138</v>
      </c>
      <c r="D137" s="69">
        <v>0</v>
      </c>
      <c r="E137" s="75">
        <f t="shared" ref="E137:E167" si="6">IF($C$7=0,0,D137/$C$7*100)</f>
        <v>0</v>
      </c>
      <c r="F137" s="75">
        <f>IF(SUM($D$29:$D$31)=0,0,D137/SUM($D$29:D$31)*100)</f>
        <v>0</v>
      </c>
      <c r="G137" s="70">
        <f t="shared" ref="G137:G167" si="7">IF($D$29=0,0,D137/$D$29*100)</f>
        <v>0</v>
      </c>
    </row>
    <row r="138" spans="2:9" x14ac:dyDescent="0.2">
      <c r="B138" s="103"/>
      <c r="C138" s="108" t="s">
        <v>139</v>
      </c>
      <c r="D138" s="69">
        <v>0</v>
      </c>
      <c r="E138" s="75">
        <f t="shared" si="6"/>
        <v>0</v>
      </c>
      <c r="F138" s="75">
        <f>IF(SUM($D$29:$D$31)=0,0,D138/SUM($D$29:D$31)*100)</f>
        <v>0</v>
      </c>
      <c r="G138" s="70">
        <f t="shared" si="7"/>
        <v>0</v>
      </c>
    </row>
    <row r="139" spans="2:9" x14ac:dyDescent="0.2">
      <c r="B139" s="103"/>
      <c r="C139" s="108" t="s">
        <v>140</v>
      </c>
      <c r="D139" s="69">
        <v>0</v>
      </c>
      <c r="E139" s="75">
        <f t="shared" si="6"/>
        <v>0</v>
      </c>
      <c r="F139" s="75">
        <f>IF(SUM($D$29:$D$31)=0,0,D139/SUM($D$29:D$31)*100)</f>
        <v>0</v>
      </c>
      <c r="G139" s="70">
        <f t="shared" si="7"/>
        <v>0</v>
      </c>
    </row>
    <row r="140" spans="2:9" x14ac:dyDescent="0.2">
      <c r="B140" s="103"/>
      <c r="C140" s="108" t="s">
        <v>141</v>
      </c>
      <c r="D140" s="69">
        <v>0</v>
      </c>
      <c r="E140" s="75">
        <f t="shared" si="6"/>
        <v>0</v>
      </c>
      <c r="F140" s="75">
        <f>IF(SUM($D$29:$D$31)=0,0,D140/SUM($D$29:D$31)*100)</f>
        <v>0</v>
      </c>
      <c r="G140" s="70">
        <f t="shared" si="7"/>
        <v>0</v>
      </c>
    </row>
    <row r="141" spans="2:9" x14ac:dyDescent="0.2">
      <c r="B141" s="103"/>
      <c r="C141" s="108" t="s">
        <v>142</v>
      </c>
      <c r="D141" s="69">
        <v>0</v>
      </c>
      <c r="E141" s="75">
        <f t="shared" si="6"/>
        <v>0</v>
      </c>
      <c r="F141" s="75">
        <f>IF(SUM($D$29:$D$31)=0,0,D141/SUM($D$29:D$31)*100)</f>
        <v>0</v>
      </c>
      <c r="G141" s="70">
        <f t="shared" si="7"/>
        <v>0</v>
      </c>
    </row>
    <row r="142" spans="2:9" x14ac:dyDescent="0.2">
      <c r="B142" s="103"/>
      <c r="C142" s="108" t="s">
        <v>143</v>
      </c>
      <c r="D142" s="69">
        <v>0</v>
      </c>
      <c r="E142" s="75">
        <f t="shared" si="6"/>
        <v>0</v>
      </c>
      <c r="F142" s="75">
        <f>IF(SUM($D$29:$D$31)=0,0,D142/SUM($D$29:D$31)*100)</f>
        <v>0</v>
      </c>
      <c r="G142" s="70">
        <f t="shared" si="7"/>
        <v>0</v>
      </c>
    </row>
    <row r="143" spans="2:9" x14ac:dyDescent="0.2">
      <c r="B143" s="103"/>
      <c r="C143" s="108" t="s">
        <v>144</v>
      </c>
      <c r="D143" s="69">
        <v>0</v>
      </c>
      <c r="E143" s="75">
        <f t="shared" si="6"/>
        <v>0</v>
      </c>
      <c r="F143" s="75">
        <f>IF(SUM($D$29:$D$31)=0,0,D143/SUM($D$29:D$31)*100)</f>
        <v>0</v>
      </c>
      <c r="G143" s="70">
        <f t="shared" si="7"/>
        <v>0</v>
      </c>
    </row>
    <row r="144" spans="2:9" x14ac:dyDescent="0.2">
      <c r="B144" s="103"/>
      <c r="C144" s="108" t="s">
        <v>145</v>
      </c>
      <c r="D144" s="69">
        <v>0</v>
      </c>
      <c r="E144" s="75">
        <f t="shared" si="6"/>
        <v>0</v>
      </c>
      <c r="F144" s="75">
        <f>IF(SUM($D$29:$D$31)=0,0,D144/SUM($D$29:D$31)*100)</f>
        <v>0</v>
      </c>
      <c r="G144" s="70">
        <f t="shared" si="7"/>
        <v>0</v>
      </c>
    </row>
    <row r="145" spans="2:9" x14ac:dyDescent="0.2">
      <c r="B145" s="103"/>
      <c r="C145" s="108" t="s">
        <v>146</v>
      </c>
      <c r="D145" s="69">
        <v>0</v>
      </c>
      <c r="E145" s="75">
        <f t="shared" si="6"/>
        <v>0</v>
      </c>
      <c r="F145" s="75">
        <f>IF(SUM($D$29:$D$31)=0,0,D145/SUM($D$29:D$31)*100)</f>
        <v>0</v>
      </c>
      <c r="G145" s="70">
        <f t="shared" si="7"/>
        <v>0</v>
      </c>
    </row>
    <row r="146" spans="2:9" x14ac:dyDescent="0.2">
      <c r="B146" s="103"/>
      <c r="C146" s="108" t="s">
        <v>147</v>
      </c>
      <c r="D146" s="69">
        <v>0</v>
      </c>
      <c r="E146" s="75">
        <f t="shared" si="6"/>
        <v>0</v>
      </c>
      <c r="F146" s="75">
        <f>IF(SUM($D$29:$D$31)=0,0,D146/SUM($D$29:D$31)*100)</f>
        <v>0</v>
      </c>
      <c r="G146" s="70">
        <f t="shared" si="7"/>
        <v>0</v>
      </c>
    </row>
    <row r="147" spans="2:9" x14ac:dyDescent="0.2">
      <c r="B147" s="103"/>
      <c r="C147" s="108" t="s">
        <v>148</v>
      </c>
      <c r="D147" s="69">
        <v>0</v>
      </c>
      <c r="E147" s="75">
        <f t="shared" si="6"/>
        <v>0</v>
      </c>
      <c r="F147" s="75">
        <f>IF(SUM($D$29:$D$31)=0,0,D147/SUM($D$29:D$31)*100)</f>
        <v>0</v>
      </c>
      <c r="G147" s="70">
        <f t="shared" si="7"/>
        <v>0</v>
      </c>
    </row>
    <row r="148" spans="2:9" x14ac:dyDescent="0.2">
      <c r="B148" s="103"/>
      <c r="C148" s="109" t="s">
        <v>149</v>
      </c>
      <c r="D148" s="69">
        <v>0</v>
      </c>
      <c r="E148" s="75">
        <f t="shared" si="6"/>
        <v>0</v>
      </c>
      <c r="F148" s="75">
        <f>IF(SUM($D$29:$D$31)=0,0,D148/SUM($D$29:D$31)*100)</f>
        <v>0</v>
      </c>
      <c r="G148" s="70">
        <f t="shared" si="7"/>
        <v>0</v>
      </c>
    </row>
    <row r="149" spans="2:9" x14ac:dyDescent="0.2">
      <c r="B149" s="103"/>
      <c r="C149" s="109" t="s">
        <v>150</v>
      </c>
      <c r="D149" s="69">
        <v>0</v>
      </c>
      <c r="E149" s="75">
        <f t="shared" si="6"/>
        <v>0</v>
      </c>
      <c r="F149" s="75">
        <f>IF(SUM($D$29:$D$31)=0,0,D149/SUM($D$29:D$31)*100)</f>
        <v>0</v>
      </c>
      <c r="G149" s="70">
        <f t="shared" si="7"/>
        <v>0</v>
      </c>
    </row>
    <row r="150" spans="2:9" x14ac:dyDescent="0.2">
      <c r="B150" s="103"/>
      <c r="C150" s="109" t="s">
        <v>151</v>
      </c>
      <c r="D150" s="69">
        <v>0</v>
      </c>
      <c r="E150" s="75">
        <f t="shared" si="6"/>
        <v>0</v>
      </c>
      <c r="F150" s="75">
        <f>IF(SUM($D$29:$D$31)=0,0,D150/SUM($D$29:D$31)*100)</f>
        <v>0</v>
      </c>
      <c r="G150" s="70">
        <f t="shared" si="7"/>
        <v>0</v>
      </c>
    </row>
    <row r="151" spans="2:9" x14ac:dyDescent="0.2">
      <c r="B151" s="103"/>
      <c r="C151" s="109" t="s">
        <v>152</v>
      </c>
      <c r="D151" s="69">
        <v>0</v>
      </c>
      <c r="E151" s="75">
        <f t="shared" si="6"/>
        <v>0</v>
      </c>
      <c r="F151" s="75">
        <f>IF(SUM($D$29:$D$31)=0,0,D151/SUM($D$29:D$31)*100)</f>
        <v>0</v>
      </c>
      <c r="G151" s="70">
        <f t="shared" si="7"/>
        <v>0</v>
      </c>
    </row>
    <row r="152" spans="2:9" x14ac:dyDescent="0.2">
      <c r="B152" s="103"/>
      <c r="C152" s="109" t="s">
        <v>153</v>
      </c>
      <c r="D152" s="69">
        <v>1.426577</v>
      </c>
      <c r="E152" s="75">
        <f t="shared" si="6"/>
        <v>1.5101062307949518</v>
      </c>
      <c r="F152" s="75">
        <f>IF(SUM($D$29:$D$31)=0,0,D152/SUM($D$29:D$31)*100)</f>
        <v>8.2736299283582344</v>
      </c>
      <c r="G152" s="70">
        <f t="shared" si="7"/>
        <v>100</v>
      </c>
    </row>
    <row r="153" spans="2:9" x14ac:dyDescent="0.2">
      <c r="B153" s="103"/>
      <c r="C153" s="109" t="s">
        <v>154</v>
      </c>
      <c r="D153" s="69">
        <v>0</v>
      </c>
      <c r="E153" s="75">
        <f t="shared" si="6"/>
        <v>0</v>
      </c>
      <c r="F153" s="75">
        <f>IF(SUM($D$29:$D$31)=0,0,D153/SUM($D$29:D$31)*100)</f>
        <v>0</v>
      </c>
      <c r="G153" s="70">
        <f t="shared" si="7"/>
        <v>0</v>
      </c>
    </row>
    <row r="154" spans="2:9" x14ac:dyDescent="0.2">
      <c r="B154" s="103"/>
      <c r="C154" s="109" t="s">
        <v>155</v>
      </c>
      <c r="D154" s="69">
        <v>0</v>
      </c>
      <c r="E154" s="75">
        <f t="shared" si="6"/>
        <v>0</v>
      </c>
      <c r="F154" s="75">
        <f>IF(SUM($D$29:$D$31)=0,0,D154/SUM($D$29:D$31)*100)</f>
        <v>0</v>
      </c>
      <c r="G154" s="70">
        <f t="shared" si="7"/>
        <v>0</v>
      </c>
      <c r="I154" s="76"/>
    </row>
    <row r="155" spans="2:9" x14ac:dyDescent="0.2">
      <c r="B155" s="103"/>
      <c r="C155" s="109" t="s">
        <v>156</v>
      </c>
      <c r="D155" s="69">
        <v>0</v>
      </c>
      <c r="E155" s="75">
        <f t="shared" si="6"/>
        <v>0</v>
      </c>
      <c r="F155" s="75">
        <f>IF(SUM($D$29:$D$31)=0,0,D155/SUM($D$29:D$31)*100)</f>
        <v>0</v>
      </c>
      <c r="G155" s="70">
        <f t="shared" si="7"/>
        <v>0</v>
      </c>
      <c r="I155" s="76"/>
    </row>
    <row r="156" spans="2:9" x14ac:dyDescent="0.2">
      <c r="B156" s="103"/>
      <c r="C156" s="109" t="s">
        <v>157</v>
      </c>
      <c r="D156" s="69">
        <v>0</v>
      </c>
      <c r="E156" s="75">
        <f t="shared" si="6"/>
        <v>0</v>
      </c>
      <c r="F156" s="75">
        <f>IF(SUM($D$29:$D$31)=0,0,D156/SUM($D$29:D$31)*100)</f>
        <v>0</v>
      </c>
      <c r="G156" s="70">
        <f t="shared" si="7"/>
        <v>0</v>
      </c>
      <c r="I156" s="76"/>
    </row>
    <row r="157" spans="2:9" x14ac:dyDescent="0.2">
      <c r="B157" s="103"/>
      <c r="C157" s="109" t="s">
        <v>158</v>
      </c>
      <c r="D157" s="69">
        <v>0</v>
      </c>
      <c r="E157" s="75">
        <f t="shared" si="6"/>
        <v>0</v>
      </c>
      <c r="F157" s="75">
        <f>IF(SUM($D$29:$D$31)=0,0,D157/SUM($D$29:D$31)*100)</f>
        <v>0</v>
      </c>
      <c r="G157" s="70">
        <f t="shared" si="7"/>
        <v>0</v>
      </c>
      <c r="I157" s="76"/>
    </row>
    <row r="158" spans="2:9" x14ac:dyDescent="0.2">
      <c r="B158" s="103"/>
      <c r="C158" s="109" t="s">
        <v>159</v>
      </c>
      <c r="D158" s="69">
        <v>0</v>
      </c>
      <c r="E158" s="75">
        <f t="shared" si="6"/>
        <v>0</v>
      </c>
      <c r="F158" s="75">
        <f>IF(SUM($D$29:$D$31)=0,0,D158/SUM($D$29:D$31)*100)</f>
        <v>0</v>
      </c>
      <c r="G158" s="70">
        <f t="shared" si="7"/>
        <v>0</v>
      </c>
      <c r="I158" s="76"/>
    </row>
    <row r="159" spans="2:9" x14ac:dyDescent="0.2">
      <c r="B159" s="103"/>
      <c r="C159" s="109" t="s">
        <v>160</v>
      </c>
      <c r="D159" s="69">
        <v>0</v>
      </c>
      <c r="E159" s="75">
        <f t="shared" si="6"/>
        <v>0</v>
      </c>
      <c r="F159" s="75">
        <f>IF(SUM($D$29:$D$31)=0,0,D159/SUM($D$29:D$31)*100)</f>
        <v>0</v>
      </c>
      <c r="G159" s="70">
        <f t="shared" si="7"/>
        <v>0</v>
      </c>
      <c r="I159" s="76"/>
    </row>
    <row r="160" spans="2:9" x14ac:dyDescent="0.2">
      <c r="B160" s="103"/>
      <c r="C160" s="109" t="s">
        <v>161</v>
      </c>
      <c r="D160" s="69">
        <v>0</v>
      </c>
      <c r="E160" s="75">
        <f t="shared" si="6"/>
        <v>0</v>
      </c>
      <c r="F160" s="75">
        <f>IF(SUM($D$29:$D$31)=0,0,D160/SUM($D$29:D$31)*100)</f>
        <v>0</v>
      </c>
      <c r="G160" s="70">
        <f t="shared" si="7"/>
        <v>0</v>
      </c>
      <c r="I160" s="76"/>
    </row>
    <row r="161" spans="2:9" x14ac:dyDescent="0.2">
      <c r="B161" s="103"/>
      <c r="C161" s="109" t="s">
        <v>162</v>
      </c>
      <c r="D161" s="69">
        <v>0</v>
      </c>
      <c r="E161" s="75">
        <f t="shared" si="6"/>
        <v>0</v>
      </c>
      <c r="F161" s="75">
        <f>IF(SUM($D$29:$D$31)=0,0,D161/SUM($D$29:D$31)*100)</f>
        <v>0</v>
      </c>
      <c r="G161" s="70">
        <f t="shared" si="7"/>
        <v>0</v>
      </c>
      <c r="I161" s="76"/>
    </row>
    <row r="162" spans="2:9" x14ac:dyDescent="0.2">
      <c r="B162" s="103"/>
      <c r="C162" s="109" t="s">
        <v>163</v>
      </c>
      <c r="D162" s="69">
        <v>0</v>
      </c>
      <c r="E162" s="75">
        <f t="shared" si="6"/>
        <v>0</v>
      </c>
      <c r="F162" s="75">
        <f>IF(SUM($D$29:$D$31)=0,0,D162/SUM($D$29:D$31)*100)</f>
        <v>0</v>
      </c>
      <c r="G162" s="70">
        <f t="shared" si="7"/>
        <v>0</v>
      </c>
      <c r="I162" s="76"/>
    </row>
    <row r="163" spans="2:9" x14ac:dyDescent="0.2">
      <c r="B163" s="103"/>
      <c r="C163" s="109" t="s">
        <v>164</v>
      </c>
      <c r="D163" s="69">
        <v>0</v>
      </c>
      <c r="E163" s="75">
        <f t="shared" si="6"/>
        <v>0</v>
      </c>
      <c r="F163" s="75">
        <f>IF(SUM($D$29:$D$31)=0,0,D163/SUM($D$29:D$31)*100)</f>
        <v>0</v>
      </c>
      <c r="G163" s="70">
        <f t="shared" si="7"/>
        <v>0</v>
      </c>
      <c r="I163" s="76"/>
    </row>
    <row r="164" spans="2:9" x14ac:dyDescent="0.2">
      <c r="B164" s="103"/>
      <c r="C164" s="109" t="s">
        <v>165</v>
      </c>
      <c r="D164" s="69">
        <v>0</v>
      </c>
      <c r="E164" s="75">
        <f t="shared" si="6"/>
        <v>0</v>
      </c>
      <c r="F164" s="75">
        <f>IF(SUM($D$29:$D$31)=0,0,D164/SUM($D$29:D$31)*100)</f>
        <v>0</v>
      </c>
      <c r="G164" s="70">
        <f t="shared" si="7"/>
        <v>0</v>
      </c>
      <c r="I164" s="76"/>
    </row>
    <row r="165" spans="2:9" x14ac:dyDescent="0.2">
      <c r="B165" s="103"/>
      <c r="C165" s="109" t="s">
        <v>166</v>
      </c>
      <c r="D165" s="69">
        <v>0</v>
      </c>
      <c r="E165" s="75">
        <f t="shared" si="6"/>
        <v>0</v>
      </c>
      <c r="F165" s="75">
        <f>IF(SUM($D$29:$D$31)=0,0,D165/SUM($D$29:D$31)*100)</f>
        <v>0</v>
      </c>
      <c r="G165" s="70">
        <f t="shared" si="7"/>
        <v>0</v>
      </c>
    </row>
    <row r="166" spans="2:9" x14ac:dyDescent="0.2">
      <c r="B166" s="103"/>
      <c r="C166" s="109" t="s">
        <v>167</v>
      </c>
      <c r="D166" s="69">
        <v>0</v>
      </c>
      <c r="E166" s="75">
        <f t="shared" si="6"/>
        <v>0</v>
      </c>
      <c r="F166" s="75">
        <f>IF(SUM($D$29:$D$31)=0,0,D166/SUM($D$29:D$31)*100)</f>
        <v>0</v>
      </c>
      <c r="G166" s="70">
        <f t="shared" si="7"/>
        <v>0</v>
      </c>
    </row>
    <row r="167" spans="2:9" x14ac:dyDescent="0.2">
      <c r="B167" s="104"/>
      <c r="C167" s="110" t="s">
        <v>168</v>
      </c>
      <c r="D167" s="111">
        <v>0</v>
      </c>
      <c r="E167" s="112">
        <f t="shared" si="6"/>
        <v>0</v>
      </c>
      <c r="F167" s="112">
        <f>IF(SUM($D$29:$D$31)=0,0,D167/SUM($D$29:D$31)*100)</f>
        <v>0</v>
      </c>
      <c r="G167" s="99">
        <f t="shared" si="7"/>
        <v>0</v>
      </c>
    </row>
    <row r="168" spans="2:9" x14ac:dyDescent="0.2">
      <c r="D168" s="73"/>
    </row>
    <row r="169" spans="2:9" x14ac:dyDescent="0.2">
      <c r="D169" s="73"/>
    </row>
    <row r="170" spans="2:9" x14ac:dyDescent="0.2">
      <c r="B170" s="68" t="s">
        <v>169</v>
      </c>
      <c r="D170" s="73"/>
    </row>
    <row r="171" spans="2:9" x14ac:dyDescent="0.2">
      <c r="B171" s="68"/>
      <c r="D171" s="73"/>
    </row>
    <row r="172" spans="2:9" ht="38.25" x14ac:dyDescent="0.2">
      <c r="B172" s="85"/>
      <c r="C172" s="86" t="s">
        <v>132</v>
      </c>
      <c r="D172" s="87" t="s">
        <v>133</v>
      </c>
      <c r="E172" s="87" t="s">
        <v>134</v>
      </c>
      <c r="F172" s="87" t="s">
        <v>135</v>
      </c>
      <c r="G172" s="88" t="s">
        <v>136</v>
      </c>
    </row>
    <row r="173" spans="2:9" x14ac:dyDescent="0.2">
      <c r="B173" s="102" t="s">
        <v>119</v>
      </c>
      <c r="C173" s="105" t="s">
        <v>137</v>
      </c>
      <c r="D173" s="94">
        <v>0</v>
      </c>
      <c r="E173" s="106">
        <f>IF($C$4=0,0,D173/$C$4*100)</f>
        <v>0</v>
      </c>
      <c r="F173" s="106">
        <f>IF(SUM($D$14:$D$16)=0,0,D173/SUM($D$14:D$16)*100)</f>
        <v>0</v>
      </c>
      <c r="G173" s="95">
        <f>IF($D$15=0,0,D173/$D$15*100)</f>
        <v>0</v>
      </c>
    </row>
    <row r="174" spans="2:9" ht="25.5" x14ac:dyDescent="0.2">
      <c r="B174" s="103"/>
      <c r="C174" s="107" t="s">
        <v>138</v>
      </c>
      <c r="D174" s="69">
        <v>0</v>
      </c>
      <c r="E174" s="75">
        <f t="shared" ref="E174:E204" si="8">IF($C$4=0,0,D174/$C$4*100)</f>
        <v>0</v>
      </c>
      <c r="F174" s="75">
        <f>IF(SUM($D$14:$D$16)=0,0,D174/SUM($D$14:D$16)*100)</f>
        <v>0</v>
      </c>
      <c r="G174" s="70">
        <f t="shared" ref="G174:G204" si="9">IF($D$15=0,0,D174/$D$15*100)</f>
        <v>0</v>
      </c>
    </row>
    <row r="175" spans="2:9" x14ac:dyDescent="0.2">
      <c r="B175" s="103"/>
      <c r="C175" s="108" t="s">
        <v>139</v>
      </c>
      <c r="D175" s="69">
        <v>0</v>
      </c>
      <c r="E175" s="75">
        <f t="shared" si="8"/>
        <v>0</v>
      </c>
      <c r="F175" s="75">
        <f>IF(SUM($D$14:$D$16)=0,0,D175/SUM($D$14:D$16)*100)</f>
        <v>0</v>
      </c>
      <c r="G175" s="70">
        <f t="shared" si="9"/>
        <v>0</v>
      </c>
    </row>
    <row r="176" spans="2:9" x14ac:dyDescent="0.2">
      <c r="B176" s="103"/>
      <c r="C176" s="108" t="s">
        <v>140</v>
      </c>
      <c r="D176" s="69">
        <v>0</v>
      </c>
      <c r="E176" s="75">
        <f t="shared" si="8"/>
        <v>0</v>
      </c>
      <c r="F176" s="75">
        <f>IF(SUM($D$14:$D$16)=0,0,D176/SUM($D$14:D$16)*100)</f>
        <v>0</v>
      </c>
      <c r="G176" s="70">
        <f t="shared" si="9"/>
        <v>0</v>
      </c>
    </row>
    <row r="177" spans="2:7" x14ac:dyDescent="0.2">
      <c r="B177" s="103"/>
      <c r="C177" s="108" t="s">
        <v>141</v>
      </c>
      <c r="D177" s="69">
        <v>15.564356</v>
      </c>
      <c r="E177" s="75">
        <f t="shared" si="8"/>
        <v>22.778001794714456</v>
      </c>
      <c r="F177" s="75">
        <f>IF(SUM($D$14:$D$16)=0,0,D177/SUM($D$14:D$16)*100)</f>
        <v>38.363542946454331</v>
      </c>
      <c r="G177" s="70">
        <f t="shared" si="9"/>
        <v>41.265563945433243</v>
      </c>
    </row>
    <row r="178" spans="2:7" x14ac:dyDescent="0.2">
      <c r="B178" s="103"/>
      <c r="C178" s="108" t="s">
        <v>142</v>
      </c>
      <c r="D178" s="69">
        <v>0</v>
      </c>
      <c r="E178" s="75">
        <f t="shared" si="8"/>
        <v>0</v>
      </c>
      <c r="F178" s="75">
        <f>IF(SUM($D$14:$D$16)=0,0,D178/SUM($D$14:D$16)*100)</f>
        <v>0</v>
      </c>
      <c r="G178" s="70">
        <f t="shared" si="9"/>
        <v>0</v>
      </c>
    </row>
    <row r="179" spans="2:7" x14ac:dyDescent="0.2">
      <c r="B179" s="103"/>
      <c r="C179" s="108" t="s">
        <v>143</v>
      </c>
      <c r="D179" s="69">
        <v>0</v>
      </c>
      <c r="E179" s="75">
        <f t="shared" si="8"/>
        <v>0</v>
      </c>
      <c r="F179" s="75">
        <f>IF(SUM($D$14:$D$16)=0,0,D179/SUM($D$14:D$16)*100)</f>
        <v>0</v>
      </c>
      <c r="G179" s="70">
        <f t="shared" si="9"/>
        <v>0</v>
      </c>
    </row>
    <row r="180" spans="2:7" x14ac:dyDescent="0.2">
      <c r="B180" s="103"/>
      <c r="C180" s="108" t="s">
        <v>144</v>
      </c>
      <c r="D180" s="69">
        <v>0</v>
      </c>
      <c r="E180" s="75">
        <f t="shared" si="8"/>
        <v>0</v>
      </c>
      <c r="F180" s="75">
        <f>IF(SUM($D$14:$D$16)=0,0,D180/SUM($D$14:D$16)*100)</f>
        <v>0</v>
      </c>
      <c r="G180" s="70">
        <f t="shared" si="9"/>
        <v>0</v>
      </c>
    </row>
    <row r="181" spans="2:7" x14ac:dyDescent="0.2">
      <c r="B181" s="103"/>
      <c r="C181" s="108" t="s">
        <v>145</v>
      </c>
      <c r="D181" s="69">
        <v>1.3206290000000001</v>
      </c>
      <c r="E181" s="75">
        <f t="shared" si="8"/>
        <v>1.932703783706307</v>
      </c>
      <c r="F181" s="75">
        <f>IF(SUM($D$14:$D$16)=0,0,D181/SUM($D$14:D$16)*100)</f>
        <v>3.2551303348389764</v>
      </c>
      <c r="G181" s="70">
        <f t="shared" si="9"/>
        <v>3.501365584781893</v>
      </c>
    </row>
    <row r="182" spans="2:7" x14ac:dyDescent="0.2">
      <c r="B182" s="103"/>
      <c r="C182" s="108" t="s">
        <v>146</v>
      </c>
      <c r="D182" s="69">
        <v>2.8261910000000001</v>
      </c>
      <c r="E182" s="75">
        <f t="shared" si="8"/>
        <v>4.1360518655706571</v>
      </c>
      <c r="F182" s="75">
        <f>IF(SUM($D$14:$D$16)=0,0,D182/SUM($D$14:D$16)*100)</f>
        <v>6.9660896861638673</v>
      </c>
      <c r="G182" s="70">
        <f t="shared" si="9"/>
        <v>7.4930415002399027</v>
      </c>
    </row>
    <row r="183" spans="2:7" x14ac:dyDescent="0.2">
      <c r="B183" s="103"/>
      <c r="C183" s="108" t="s">
        <v>147</v>
      </c>
      <c r="D183" s="69">
        <v>0</v>
      </c>
      <c r="E183" s="75">
        <f t="shared" si="8"/>
        <v>0</v>
      </c>
      <c r="F183" s="75">
        <f>IF(SUM($D$14:$D$16)=0,0,D183/SUM($D$14:D$16)*100)</f>
        <v>0</v>
      </c>
      <c r="G183" s="70">
        <f t="shared" si="9"/>
        <v>0</v>
      </c>
    </row>
    <row r="184" spans="2:7" x14ac:dyDescent="0.2">
      <c r="B184" s="103"/>
      <c r="C184" s="108" t="s">
        <v>148</v>
      </c>
      <c r="D184" s="69">
        <v>0</v>
      </c>
      <c r="E184" s="75">
        <f t="shared" si="8"/>
        <v>0</v>
      </c>
      <c r="F184" s="75">
        <f>IF(SUM($D$14:$D$16)=0,0,D184/SUM($D$14:D$16)*100)</f>
        <v>0</v>
      </c>
      <c r="G184" s="70">
        <f t="shared" si="9"/>
        <v>0</v>
      </c>
    </row>
    <row r="185" spans="2:7" x14ac:dyDescent="0.2">
      <c r="B185" s="103"/>
      <c r="C185" s="109" t="s">
        <v>149</v>
      </c>
      <c r="D185" s="69">
        <v>0</v>
      </c>
      <c r="E185" s="75">
        <f t="shared" si="8"/>
        <v>0</v>
      </c>
      <c r="F185" s="75">
        <f>IF(SUM($D$14:$D$16)=0,0,D185/SUM($D$14:D$16)*100)</f>
        <v>0</v>
      </c>
      <c r="G185" s="70">
        <f t="shared" si="9"/>
        <v>0</v>
      </c>
    </row>
    <row r="186" spans="2:7" x14ac:dyDescent="0.2">
      <c r="B186" s="103"/>
      <c r="C186" s="109" t="s">
        <v>150</v>
      </c>
      <c r="D186" s="69">
        <v>0</v>
      </c>
      <c r="E186" s="75">
        <f t="shared" si="8"/>
        <v>0</v>
      </c>
      <c r="F186" s="75">
        <f>IF(SUM($D$14:$D$16)=0,0,D186/SUM($D$14:D$16)*100)</f>
        <v>0</v>
      </c>
      <c r="G186" s="70">
        <f t="shared" si="9"/>
        <v>0</v>
      </c>
    </row>
    <row r="187" spans="2:7" x14ac:dyDescent="0.2">
      <c r="B187" s="103"/>
      <c r="C187" s="109" t="s">
        <v>151</v>
      </c>
      <c r="D187" s="69">
        <v>0</v>
      </c>
      <c r="E187" s="75">
        <f t="shared" si="8"/>
        <v>0</v>
      </c>
      <c r="F187" s="75">
        <f>IF(SUM($D$14:$D$16)=0,0,D187/SUM($D$14:D$16)*100)</f>
        <v>0</v>
      </c>
      <c r="G187" s="70">
        <f t="shared" si="9"/>
        <v>0</v>
      </c>
    </row>
    <row r="188" spans="2:7" x14ac:dyDescent="0.2">
      <c r="B188" s="103"/>
      <c r="C188" s="109" t="s">
        <v>152</v>
      </c>
      <c r="D188" s="69">
        <v>0</v>
      </c>
      <c r="E188" s="75">
        <f t="shared" si="8"/>
        <v>0</v>
      </c>
      <c r="F188" s="75">
        <f>IF(SUM($D$14:$D$16)=0,0,D188/SUM($D$14:D$16)*100)</f>
        <v>0</v>
      </c>
      <c r="G188" s="70">
        <f t="shared" si="9"/>
        <v>0</v>
      </c>
    </row>
    <row r="189" spans="2:7" x14ac:dyDescent="0.2">
      <c r="B189" s="103"/>
      <c r="C189" s="109" t="s">
        <v>153</v>
      </c>
      <c r="D189" s="69">
        <v>7.91873</v>
      </c>
      <c r="E189" s="75">
        <f t="shared" si="8"/>
        <v>11.588840948630269</v>
      </c>
      <c r="F189" s="75">
        <f>IF(SUM($D$14:$D$16)=0,0,D189/SUM($D$14:D$16)*100)</f>
        <v>19.518349389873652</v>
      </c>
      <c r="G189" s="70">
        <f t="shared" si="9"/>
        <v>20.994820420557112</v>
      </c>
    </row>
    <row r="190" spans="2:7" x14ac:dyDescent="0.2">
      <c r="B190" s="103"/>
      <c r="C190" s="109" t="s">
        <v>154</v>
      </c>
      <c r="D190" s="69">
        <v>0</v>
      </c>
      <c r="E190" s="75">
        <f t="shared" si="8"/>
        <v>0</v>
      </c>
      <c r="F190" s="75">
        <f>IF(SUM($D$14:$D$16)=0,0,D190/SUM($D$14:D$16)*100)</f>
        <v>0</v>
      </c>
      <c r="G190" s="70">
        <f t="shared" si="9"/>
        <v>0</v>
      </c>
    </row>
    <row r="191" spans="2:7" x14ac:dyDescent="0.2">
      <c r="B191" s="103"/>
      <c r="C191" s="109" t="s">
        <v>155</v>
      </c>
      <c r="D191" s="69">
        <v>16.704654000000001</v>
      </c>
      <c r="E191" s="75">
        <f t="shared" si="8"/>
        <v>24.446796179172726</v>
      </c>
      <c r="F191" s="75">
        <f>IF(SUM($D$14:$D$16)=0,0,D191/SUM($D$14:D$16)*100)</f>
        <v>41.174187427649443</v>
      </c>
      <c r="G191" s="70">
        <f t="shared" si="9"/>
        <v>44.288820419125422</v>
      </c>
    </row>
    <row r="192" spans="2:7" x14ac:dyDescent="0.2">
      <c r="B192" s="103"/>
      <c r="C192" s="109" t="s">
        <v>156</v>
      </c>
      <c r="D192" s="69">
        <v>0</v>
      </c>
      <c r="E192" s="75">
        <f t="shared" si="8"/>
        <v>0</v>
      </c>
      <c r="F192" s="75">
        <f>IF(SUM($D$14:$D$16)=0,0,D192/SUM($D$14:D$16)*100)</f>
        <v>0</v>
      </c>
      <c r="G192" s="70">
        <f t="shared" si="9"/>
        <v>0</v>
      </c>
    </row>
    <row r="193" spans="2:7" x14ac:dyDescent="0.2">
      <c r="B193" s="103"/>
      <c r="C193" s="109" t="s">
        <v>157</v>
      </c>
      <c r="D193" s="69">
        <v>0</v>
      </c>
      <c r="E193" s="75">
        <f t="shared" si="8"/>
        <v>0</v>
      </c>
      <c r="F193" s="75">
        <f>IF(SUM($D$14:$D$16)=0,0,D193/SUM($D$14:D$16)*100)</f>
        <v>0</v>
      </c>
      <c r="G193" s="70">
        <f t="shared" si="9"/>
        <v>0</v>
      </c>
    </row>
    <row r="194" spans="2:7" x14ac:dyDescent="0.2">
      <c r="B194" s="103"/>
      <c r="C194" s="109" t="s">
        <v>158</v>
      </c>
      <c r="D194" s="69">
        <v>0</v>
      </c>
      <c r="E194" s="75">
        <f t="shared" si="8"/>
        <v>0</v>
      </c>
      <c r="F194" s="75">
        <f>IF(SUM($D$14:$D$16)=0,0,D194/SUM($D$14:D$16)*100)</f>
        <v>0</v>
      </c>
      <c r="G194" s="70">
        <f t="shared" si="9"/>
        <v>0</v>
      </c>
    </row>
    <row r="195" spans="2:7" x14ac:dyDescent="0.2">
      <c r="B195" s="103"/>
      <c r="C195" s="109" t="s">
        <v>159</v>
      </c>
      <c r="D195" s="69">
        <v>0</v>
      </c>
      <c r="E195" s="75">
        <f t="shared" si="8"/>
        <v>0</v>
      </c>
      <c r="F195" s="75">
        <f>IF(SUM($D$14:$D$16)=0,0,D195/SUM($D$14:D$16)*100)</f>
        <v>0</v>
      </c>
      <c r="G195" s="70">
        <f t="shared" si="9"/>
        <v>0</v>
      </c>
    </row>
    <row r="196" spans="2:7" x14ac:dyDescent="0.2">
      <c r="B196" s="103"/>
      <c r="C196" s="109" t="s">
        <v>160</v>
      </c>
      <c r="D196" s="69">
        <v>0</v>
      </c>
      <c r="E196" s="75">
        <f t="shared" si="8"/>
        <v>0</v>
      </c>
      <c r="F196" s="75">
        <f>IF(SUM($D$14:$D$16)=0,0,D196/SUM($D$14:D$16)*100)</f>
        <v>0</v>
      </c>
      <c r="G196" s="70">
        <f t="shared" si="9"/>
        <v>0</v>
      </c>
    </row>
    <row r="197" spans="2:7" x14ac:dyDescent="0.2">
      <c r="B197" s="103"/>
      <c r="C197" s="109" t="s">
        <v>161</v>
      </c>
      <c r="D197" s="69">
        <v>0</v>
      </c>
      <c r="E197" s="75">
        <f t="shared" si="8"/>
        <v>0</v>
      </c>
      <c r="F197" s="75">
        <f>IF(SUM($D$14:$D$16)=0,0,D197/SUM($D$14:D$16)*100)</f>
        <v>0</v>
      </c>
      <c r="G197" s="70">
        <f t="shared" si="9"/>
        <v>0</v>
      </c>
    </row>
    <row r="198" spans="2:7" x14ac:dyDescent="0.2">
      <c r="B198" s="103"/>
      <c r="C198" s="109" t="s">
        <v>162</v>
      </c>
      <c r="D198" s="69">
        <v>2</v>
      </c>
      <c r="E198" s="75">
        <f t="shared" si="8"/>
        <v>2.9269443328994091</v>
      </c>
      <c r="F198" s="75">
        <f>IF(SUM($D$14:$D$16)=0,0,D198/SUM($D$14:D$16)*100)</f>
        <v>4.9296665980210586</v>
      </c>
      <c r="G198" s="70">
        <f t="shared" si="9"/>
        <v>5.3025726146887466</v>
      </c>
    </row>
    <row r="199" spans="2:7" x14ac:dyDescent="0.2">
      <c r="B199" s="103"/>
      <c r="C199" s="109" t="s">
        <v>163</v>
      </c>
      <c r="D199" s="69">
        <v>0</v>
      </c>
      <c r="E199" s="75">
        <f t="shared" si="8"/>
        <v>0</v>
      </c>
      <c r="F199" s="75">
        <f>IF(SUM($D$14:$D$16)=0,0,D199/SUM($D$14:D$16)*100)</f>
        <v>0</v>
      </c>
      <c r="G199" s="70">
        <f t="shared" si="9"/>
        <v>0</v>
      </c>
    </row>
    <row r="200" spans="2:7" x14ac:dyDescent="0.2">
      <c r="B200" s="103"/>
      <c r="C200" s="109" t="s">
        <v>164</v>
      </c>
      <c r="D200" s="69">
        <v>10.286485000000001</v>
      </c>
      <c r="E200" s="75">
        <f t="shared" si="8"/>
        <v>15.05398448810239</v>
      </c>
      <c r="F200" s="75">
        <f>IF(SUM($D$14:$D$16)=0,0,D200/SUM($D$14:D$16)*100)</f>
        <v>25.354470757772329</v>
      </c>
      <c r="G200" s="70">
        <f t="shared" si="9"/>
        <v>27.272416831203287</v>
      </c>
    </row>
    <row r="201" spans="2:7" x14ac:dyDescent="0.2">
      <c r="B201" s="103"/>
      <c r="C201" s="109" t="s">
        <v>165</v>
      </c>
      <c r="D201" s="69">
        <v>2.2640060000000002</v>
      </c>
      <c r="E201" s="75">
        <f t="shared" si="8"/>
        <v>3.3133097656751298</v>
      </c>
      <c r="F201" s="75">
        <f>IF(SUM($D$14:$D$16)=0,0,D201/SUM($D$14:D$16)*100)</f>
        <v>5.5803973779596339</v>
      </c>
      <c r="G201" s="70">
        <f t="shared" si="9"/>
        <v>6.0025281075455057</v>
      </c>
    </row>
    <row r="202" spans="2:7" x14ac:dyDescent="0.2">
      <c r="B202" s="103"/>
      <c r="C202" s="109" t="s">
        <v>166</v>
      </c>
      <c r="D202" s="69">
        <v>0</v>
      </c>
      <c r="E202" s="75">
        <f t="shared" si="8"/>
        <v>0</v>
      </c>
      <c r="F202" s="75">
        <f>IF(SUM($D$14:$D$16)=0,0,D202/SUM($D$14:D$16)*100)</f>
        <v>0</v>
      </c>
      <c r="G202" s="70">
        <f t="shared" si="9"/>
        <v>0</v>
      </c>
    </row>
    <row r="203" spans="2:7" x14ac:dyDescent="0.2">
      <c r="B203" s="103"/>
      <c r="C203" s="109" t="s">
        <v>167</v>
      </c>
      <c r="D203" s="69">
        <v>0</v>
      </c>
      <c r="E203" s="75">
        <f t="shared" si="8"/>
        <v>0</v>
      </c>
      <c r="F203" s="75">
        <f>IF(SUM($D$14:$D$16)=0,0,D203/SUM($D$14:D$16)*100)</f>
        <v>0</v>
      </c>
      <c r="G203" s="70">
        <f t="shared" si="9"/>
        <v>0</v>
      </c>
    </row>
    <row r="204" spans="2:7" x14ac:dyDescent="0.2">
      <c r="B204" s="104"/>
      <c r="C204" s="110" t="s">
        <v>168</v>
      </c>
      <c r="D204" s="111">
        <v>0</v>
      </c>
      <c r="E204" s="112">
        <f t="shared" si="8"/>
        <v>0</v>
      </c>
      <c r="F204" s="112">
        <f>IF(SUM($D$14:$D$16)=0,0,D204/SUM($D$14:D$16)*100)</f>
        <v>0</v>
      </c>
      <c r="G204" s="99">
        <f t="shared" si="9"/>
        <v>0</v>
      </c>
    </row>
    <row r="205" spans="2:7" x14ac:dyDescent="0.2">
      <c r="D205" s="73"/>
      <c r="E205" s="74"/>
      <c r="F205" s="74"/>
      <c r="G205" s="74"/>
    </row>
    <row r="206" spans="2:7" x14ac:dyDescent="0.2">
      <c r="B206" s="102" t="s">
        <v>120</v>
      </c>
      <c r="C206" s="105" t="s">
        <v>137</v>
      </c>
      <c r="D206" s="94">
        <v>0</v>
      </c>
      <c r="E206" s="106">
        <f>IF($C$5=0,0,D206/$C$5*100)</f>
        <v>0</v>
      </c>
      <c r="F206" s="106">
        <f>IF(SUM($D$19:$D$21)=0,0,D206/SUM($D$19:D$21)*100)</f>
        <v>0</v>
      </c>
      <c r="G206" s="95">
        <f>IF($D$20=0,0,D206/$D$20*100)</f>
        <v>0</v>
      </c>
    </row>
    <row r="207" spans="2:7" ht="25.5" x14ac:dyDescent="0.2">
      <c r="B207" s="103"/>
      <c r="C207" s="107" t="s">
        <v>138</v>
      </c>
      <c r="D207" s="69">
        <v>0</v>
      </c>
      <c r="E207" s="75">
        <f t="shared" ref="E207:E237" si="10">IF($C$5=0,0,D207/$C$5*100)</f>
        <v>0</v>
      </c>
      <c r="F207" s="75">
        <f>IF(SUM($D$19:$D$21)=0,0,D207/SUM($D$19:D$21)*100)</f>
        <v>0</v>
      </c>
      <c r="G207" s="70">
        <f t="shared" ref="G207:G237" si="11">IF($D$20=0,0,D207/$D$20*100)</f>
        <v>0</v>
      </c>
    </row>
    <row r="208" spans="2:7" x14ac:dyDescent="0.2">
      <c r="B208" s="103"/>
      <c r="C208" s="108" t="s">
        <v>139</v>
      </c>
      <c r="D208" s="69">
        <v>0</v>
      </c>
      <c r="E208" s="75">
        <f t="shared" si="10"/>
        <v>0</v>
      </c>
      <c r="F208" s="75">
        <f>IF(SUM($D$19:$D$21)=0,0,D208/SUM($D$19:D$21)*100)</f>
        <v>0</v>
      </c>
      <c r="G208" s="70">
        <f t="shared" si="11"/>
        <v>0</v>
      </c>
    </row>
    <row r="209" spans="2:7" x14ac:dyDescent="0.2">
      <c r="B209" s="103"/>
      <c r="C209" s="108" t="s">
        <v>140</v>
      </c>
      <c r="D209" s="69">
        <v>0</v>
      </c>
      <c r="E209" s="75">
        <f t="shared" si="10"/>
        <v>0</v>
      </c>
      <c r="F209" s="75">
        <f>IF(SUM($D$19:$D$21)=0,0,D209/SUM($D$19:D$21)*100)</f>
        <v>0</v>
      </c>
      <c r="G209" s="70">
        <f t="shared" si="11"/>
        <v>0</v>
      </c>
    </row>
    <row r="210" spans="2:7" x14ac:dyDescent="0.2">
      <c r="B210" s="103"/>
      <c r="C210" s="108" t="s">
        <v>141</v>
      </c>
      <c r="D210" s="69">
        <v>1.6632150000000001</v>
      </c>
      <c r="E210" s="75">
        <f t="shared" si="10"/>
        <v>17.268341607326317</v>
      </c>
      <c r="F210" s="75">
        <f>IF(SUM($D$19:$D$21)=0,0,D210/SUM($D$19:D$21)*100)</f>
        <v>17.268341607326317</v>
      </c>
      <c r="G210" s="70">
        <f t="shared" si="11"/>
        <v>17.268341607326317</v>
      </c>
    </row>
    <row r="211" spans="2:7" x14ac:dyDescent="0.2">
      <c r="B211" s="103"/>
      <c r="C211" s="108" t="s">
        <v>142</v>
      </c>
      <c r="D211" s="69">
        <v>0</v>
      </c>
      <c r="E211" s="75">
        <f t="shared" si="10"/>
        <v>0</v>
      </c>
      <c r="F211" s="75">
        <f>IF(SUM($D$19:$D$21)=0,0,D211/SUM($D$19:D$21)*100)</f>
        <v>0</v>
      </c>
      <c r="G211" s="70">
        <f t="shared" si="11"/>
        <v>0</v>
      </c>
    </row>
    <row r="212" spans="2:7" x14ac:dyDescent="0.2">
      <c r="B212" s="103"/>
      <c r="C212" s="108" t="s">
        <v>143</v>
      </c>
      <c r="D212" s="69">
        <v>0</v>
      </c>
      <c r="E212" s="75">
        <f t="shared" si="10"/>
        <v>0</v>
      </c>
      <c r="F212" s="75">
        <f>IF(SUM($D$19:$D$21)=0,0,D212/SUM($D$19:D$21)*100)</f>
        <v>0</v>
      </c>
      <c r="G212" s="70">
        <f t="shared" si="11"/>
        <v>0</v>
      </c>
    </row>
    <row r="213" spans="2:7" x14ac:dyDescent="0.2">
      <c r="B213" s="103"/>
      <c r="C213" s="108" t="s">
        <v>144</v>
      </c>
      <c r="D213" s="69">
        <v>0</v>
      </c>
      <c r="E213" s="75">
        <f t="shared" si="10"/>
        <v>0</v>
      </c>
      <c r="F213" s="75">
        <f>IF(SUM($D$19:$D$21)=0,0,D213/SUM($D$19:D$21)*100)</f>
        <v>0</v>
      </c>
      <c r="G213" s="70">
        <f t="shared" si="11"/>
        <v>0</v>
      </c>
    </row>
    <row r="214" spans="2:7" x14ac:dyDescent="0.2">
      <c r="B214" s="103"/>
      <c r="C214" s="108" t="s">
        <v>145</v>
      </c>
      <c r="D214" s="69">
        <v>1.6632150000000001</v>
      </c>
      <c r="E214" s="75">
        <f t="shared" si="10"/>
        <v>17.268341607326317</v>
      </c>
      <c r="F214" s="75">
        <f>IF(SUM($D$19:$D$21)=0,0,D214/SUM($D$19:D$21)*100)</f>
        <v>17.268341607326317</v>
      </c>
      <c r="G214" s="70">
        <f t="shared" si="11"/>
        <v>17.268341607326317</v>
      </c>
    </row>
    <row r="215" spans="2:7" x14ac:dyDescent="0.2">
      <c r="B215" s="103"/>
      <c r="C215" s="108" t="s">
        <v>146</v>
      </c>
      <c r="D215" s="69">
        <v>1.2595019999999999</v>
      </c>
      <c r="E215" s="75">
        <f t="shared" si="10"/>
        <v>13.076788503657497</v>
      </c>
      <c r="F215" s="75">
        <f>IF(SUM($D$19:$D$21)=0,0,D215/SUM($D$19:D$21)*100)</f>
        <v>13.076788503657497</v>
      </c>
      <c r="G215" s="70">
        <f t="shared" si="11"/>
        <v>13.076788503657497</v>
      </c>
    </row>
    <row r="216" spans="2:7" x14ac:dyDescent="0.2">
      <c r="B216" s="103"/>
      <c r="C216" s="108" t="s">
        <v>147</v>
      </c>
      <c r="D216" s="69">
        <v>0</v>
      </c>
      <c r="E216" s="75">
        <f t="shared" si="10"/>
        <v>0</v>
      </c>
      <c r="F216" s="75">
        <f>IF(SUM($D$19:$D$21)=0,0,D216/SUM($D$19:D$21)*100)</f>
        <v>0</v>
      </c>
      <c r="G216" s="70">
        <f t="shared" si="11"/>
        <v>0</v>
      </c>
    </row>
    <row r="217" spans="2:7" x14ac:dyDescent="0.2">
      <c r="B217" s="103"/>
      <c r="C217" s="108" t="s">
        <v>148</v>
      </c>
      <c r="D217" s="69">
        <v>0</v>
      </c>
      <c r="E217" s="75">
        <f t="shared" si="10"/>
        <v>0</v>
      </c>
      <c r="F217" s="75">
        <f>IF(SUM($D$19:$D$21)=0,0,D217/SUM($D$19:D$21)*100)</f>
        <v>0</v>
      </c>
      <c r="G217" s="70">
        <f t="shared" si="11"/>
        <v>0</v>
      </c>
    </row>
    <row r="218" spans="2:7" x14ac:dyDescent="0.2">
      <c r="B218" s="103"/>
      <c r="C218" s="109" t="s">
        <v>149</v>
      </c>
      <c r="D218" s="69">
        <v>0</v>
      </c>
      <c r="E218" s="75">
        <f t="shared" si="10"/>
        <v>0</v>
      </c>
      <c r="F218" s="75">
        <f>IF(SUM($D$19:$D$21)=0,0,D218/SUM($D$19:D$21)*100)</f>
        <v>0</v>
      </c>
      <c r="G218" s="70">
        <f t="shared" si="11"/>
        <v>0</v>
      </c>
    </row>
    <row r="219" spans="2:7" x14ac:dyDescent="0.2">
      <c r="B219" s="103"/>
      <c r="C219" s="109" t="s">
        <v>150</v>
      </c>
      <c r="D219" s="69">
        <v>0</v>
      </c>
      <c r="E219" s="75">
        <f t="shared" si="10"/>
        <v>0</v>
      </c>
      <c r="F219" s="75">
        <f>IF(SUM($D$19:$D$21)=0,0,D219/SUM($D$19:D$21)*100)</f>
        <v>0</v>
      </c>
      <c r="G219" s="70">
        <f t="shared" si="11"/>
        <v>0</v>
      </c>
    </row>
    <row r="220" spans="2:7" x14ac:dyDescent="0.2">
      <c r="B220" s="103"/>
      <c r="C220" s="109" t="s">
        <v>151</v>
      </c>
      <c r="D220" s="69">
        <v>0</v>
      </c>
      <c r="E220" s="75">
        <f t="shared" si="10"/>
        <v>0</v>
      </c>
      <c r="F220" s="75">
        <f>IF(SUM($D$19:$D$21)=0,0,D220/SUM($D$19:D$21)*100)</f>
        <v>0</v>
      </c>
      <c r="G220" s="70">
        <f t="shared" si="11"/>
        <v>0</v>
      </c>
    </row>
    <row r="221" spans="2:7" x14ac:dyDescent="0.2">
      <c r="B221" s="103"/>
      <c r="C221" s="109" t="s">
        <v>152</v>
      </c>
      <c r="D221" s="69">
        <v>0</v>
      </c>
      <c r="E221" s="75">
        <f t="shared" si="10"/>
        <v>0</v>
      </c>
      <c r="F221" s="75">
        <f>IF(SUM($D$19:$D$21)=0,0,D221/SUM($D$19:D$21)*100)</f>
        <v>0</v>
      </c>
      <c r="G221" s="70">
        <f t="shared" si="11"/>
        <v>0</v>
      </c>
    </row>
    <row r="222" spans="2:7" x14ac:dyDescent="0.2">
      <c r="B222" s="103"/>
      <c r="C222" s="109" t="s">
        <v>153</v>
      </c>
      <c r="D222" s="69">
        <v>0</v>
      </c>
      <c r="E222" s="75">
        <f t="shared" si="10"/>
        <v>0</v>
      </c>
      <c r="F222" s="75">
        <f>IF(SUM($D$19:$D$21)=0,0,D222/SUM($D$19:D$21)*100)</f>
        <v>0</v>
      </c>
      <c r="G222" s="70">
        <f t="shared" si="11"/>
        <v>0</v>
      </c>
    </row>
    <row r="223" spans="2:7" x14ac:dyDescent="0.2">
      <c r="B223" s="103"/>
      <c r="C223" s="109" t="s">
        <v>154</v>
      </c>
      <c r="D223" s="69">
        <v>0</v>
      </c>
      <c r="E223" s="75">
        <f t="shared" si="10"/>
        <v>0</v>
      </c>
      <c r="F223" s="75">
        <f>IF(SUM($D$19:$D$21)=0,0,D223/SUM($D$19:D$21)*100)</f>
        <v>0</v>
      </c>
      <c r="G223" s="70">
        <f t="shared" si="11"/>
        <v>0</v>
      </c>
    </row>
    <row r="224" spans="2:7" x14ac:dyDescent="0.2">
      <c r="B224" s="103"/>
      <c r="C224" s="109" t="s">
        <v>155</v>
      </c>
      <c r="D224" s="69">
        <v>9.6315849999999994</v>
      </c>
      <c r="E224" s="75">
        <f t="shared" si="10"/>
        <v>100</v>
      </c>
      <c r="F224" s="75">
        <f>IF(SUM($D$19:$D$21)=0,0,D224/SUM($D$19:D$21)*100)</f>
        <v>100</v>
      </c>
      <c r="G224" s="70">
        <f t="shared" si="11"/>
        <v>100</v>
      </c>
    </row>
    <row r="225" spans="2:7" x14ac:dyDescent="0.2">
      <c r="B225" s="103"/>
      <c r="C225" s="109" t="s">
        <v>156</v>
      </c>
      <c r="D225" s="69">
        <v>0</v>
      </c>
      <c r="E225" s="75">
        <f t="shared" si="10"/>
        <v>0</v>
      </c>
      <c r="F225" s="75">
        <f>IF(SUM($D$19:$D$21)=0,0,D225/SUM($D$19:D$21)*100)</f>
        <v>0</v>
      </c>
      <c r="G225" s="70">
        <f t="shared" si="11"/>
        <v>0</v>
      </c>
    </row>
    <row r="226" spans="2:7" x14ac:dyDescent="0.2">
      <c r="B226" s="103"/>
      <c r="C226" s="109" t="s">
        <v>157</v>
      </c>
      <c r="D226" s="69">
        <v>1.6632150000000001</v>
      </c>
      <c r="E226" s="75">
        <f t="shared" si="10"/>
        <v>17.268341607326317</v>
      </c>
      <c r="F226" s="75">
        <f>IF(SUM($D$19:$D$21)=0,0,D226/SUM($D$19:D$21)*100)</f>
        <v>17.268341607326317</v>
      </c>
      <c r="G226" s="70">
        <f t="shared" si="11"/>
        <v>17.268341607326317</v>
      </c>
    </row>
    <row r="227" spans="2:7" x14ac:dyDescent="0.2">
      <c r="B227" s="103"/>
      <c r="C227" s="109" t="s">
        <v>158</v>
      </c>
      <c r="D227" s="69">
        <v>0</v>
      </c>
      <c r="E227" s="75">
        <f t="shared" si="10"/>
        <v>0</v>
      </c>
      <c r="F227" s="75">
        <f>IF(SUM($D$19:$D$21)=0,0,D227/SUM($D$19:D$21)*100)</f>
        <v>0</v>
      </c>
      <c r="G227" s="70">
        <f t="shared" si="11"/>
        <v>0</v>
      </c>
    </row>
    <row r="228" spans="2:7" x14ac:dyDescent="0.2">
      <c r="B228" s="103"/>
      <c r="C228" s="109" t="s">
        <v>159</v>
      </c>
      <c r="D228" s="69">
        <v>0</v>
      </c>
      <c r="E228" s="75">
        <f t="shared" si="10"/>
        <v>0</v>
      </c>
      <c r="F228" s="75">
        <f>IF(SUM($D$19:$D$21)=0,0,D228/SUM($D$19:D$21)*100)</f>
        <v>0</v>
      </c>
      <c r="G228" s="70">
        <f t="shared" si="11"/>
        <v>0</v>
      </c>
    </row>
    <row r="229" spans="2:7" x14ac:dyDescent="0.2">
      <c r="B229" s="103"/>
      <c r="C229" s="109" t="s">
        <v>160</v>
      </c>
      <c r="D229" s="69">
        <v>0</v>
      </c>
      <c r="E229" s="75">
        <f t="shared" si="10"/>
        <v>0</v>
      </c>
      <c r="F229" s="75">
        <f>IF(SUM($D$19:$D$21)=0,0,D229/SUM($D$19:D$21)*100)</f>
        <v>0</v>
      </c>
      <c r="G229" s="70">
        <f t="shared" si="11"/>
        <v>0</v>
      </c>
    </row>
    <row r="230" spans="2:7" x14ac:dyDescent="0.2">
      <c r="B230" s="103"/>
      <c r="C230" s="109" t="s">
        <v>161</v>
      </c>
      <c r="D230" s="69">
        <v>0</v>
      </c>
      <c r="E230" s="75">
        <f t="shared" si="10"/>
        <v>0</v>
      </c>
      <c r="F230" s="75">
        <f>IF(SUM($D$19:$D$21)=0,0,D230/SUM($D$19:D$21)*100)</f>
        <v>0</v>
      </c>
      <c r="G230" s="70">
        <f t="shared" si="11"/>
        <v>0</v>
      </c>
    </row>
    <row r="231" spans="2:7" x14ac:dyDescent="0.2">
      <c r="B231" s="103"/>
      <c r="C231" s="109" t="s">
        <v>162</v>
      </c>
      <c r="D231" s="69">
        <v>0</v>
      </c>
      <c r="E231" s="75">
        <f t="shared" si="10"/>
        <v>0</v>
      </c>
      <c r="F231" s="75">
        <f>IF(SUM($D$19:$D$21)=0,0,D231/SUM($D$19:D$21)*100)</f>
        <v>0</v>
      </c>
      <c r="G231" s="70">
        <f t="shared" si="11"/>
        <v>0</v>
      </c>
    </row>
    <row r="232" spans="2:7" x14ac:dyDescent="0.2">
      <c r="B232" s="103"/>
      <c r="C232" s="109" t="s">
        <v>163</v>
      </c>
      <c r="D232" s="69">
        <v>0</v>
      </c>
      <c r="E232" s="75">
        <f t="shared" si="10"/>
        <v>0</v>
      </c>
      <c r="F232" s="75">
        <f>IF(SUM($D$19:$D$21)=0,0,D232/SUM($D$19:D$21)*100)</f>
        <v>0</v>
      </c>
      <c r="G232" s="70">
        <f t="shared" si="11"/>
        <v>0</v>
      </c>
    </row>
    <row r="233" spans="2:7" x14ac:dyDescent="0.2">
      <c r="B233" s="103"/>
      <c r="C233" s="109" t="s">
        <v>164</v>
      </c>
      <c r="D233" s="69">
        <v>0</v>
      </c>
      <c r="E233" s="75">
        <f t="shared" si="10"/>
        <v>0</v>
      </c>
      <c r="F233" s="75">
        <f>IF(SUM($D$19:$D$21)=0,0,D233/SUM($D$19:D$21)*100)</f>
        <v>0</v>
      </c>
      <c r="G233" s="70">
        <f t="shared" si="11"/>
        <v>0</v>
      </c>
    </row>
    <row r="234" spans="2:7" x14ac:dyDescent="0.2">
      <c r="B234" s="103"/>
      <c r="C234" s="109" t="s">
        <v>165</v>
      </c>
      <c r="D234" s="69">
        <v>0</v>
      </c>
      <c r="E234" s="75">
        <f t="shared" si="10"/>
        <v>0</v>
      </c>
      <c r="F234" s="75">
        <f>IF(SUM($D$19:$D$21)=0,0,D234/SUM($D$19:D$21)*100)</f>
        <v>0</v>
      </c>
      <c r="G234" s="70">
        <f t="shared" si="11"/>
        <v>0</v>
      </c>
    </row>
    <row r="235" spans="2:7" x14ac:dyDescent="0.2">
      <c r="B235" s="103"/>
      <c r="C235" s="109" t="s">
        <v>166</v>
      </c>
      <c r="D235" s="69">
        <v>0</v>
      </c>
      <c r="E235" s="75">
        <f t="shared" si="10"/>
        <v>0</v>
      </c>
      <c r="F235" s="75">
        <f>IF(SUM($D$19:$D$21)=0,0,D235/SUM($D$19:D$21)*100)</f>
        <v>0</v>
      </c>
      <c r="G235" s="70">
        <f t="shared" si="11"/>
        <v>0</v>
      </c>
    </row>
    <row r="236" spans="2:7" x14ac:dyDescent="0.2">
      <c r="B236" s="103"/>
      <c r="C236" s="109" t="s">
        <v>167</v>
      </c>
      <c r="D236" s="69">
        <v>0</v>
      </c>
      <c r="E236" s="75">
        <f t="shared" si="10"/>
        <v>0</v>
      </c>
      <c r="F236" s="75">
        <f>IF(SUM($D$19:$D$21)=0,0,D236/SUM($D$19:D$21)*100)</f>
        <v>0</v>
      </c>
      <c r="G236" s="70">
        <f t="shared" si="11"/>
        <v>0</v>
      </c>
    </row>
    <row r="237" spans="2:7" x14ac:dyDescent="0.2">
      <c r="B237" s="104"/>
      <c r="C237" s="110" t="s">
        <v>168</v>
      </c>
      <c r="D237" s="111">
        <v>0</v>
      </c>
      <c r="E237" s="112">
        <f t="shared" si="10"/>
        <v>0</v>
      </c>
      <c r="F237" s="112">
        <f>IF(SUM($D$19:$D$21)=0,0,D237/SUM($D$19:D$21)*100)</f>
        <v>0</v>
      </c>
      <c r="G237" s="99">
        <f t="shared" si="11"/>
        <v>0</v>
      </c>
    </row>
    <row r="238" spans="2:7" x14ac:dyDescent="0.2">
      <c r="D238" s="73"/>
      <c r="E238" s="74"/>
      <c r="F238" s="74"/>
      <c r="G238" s="74"/>
    </row>
    <row r="239" spans="2:7" x14ac:dyDescent="0.2">
      <c r="B239" s="102" t="s">
        <v>121</v>
      </c>
      <c r="C239" s="105" t="s">
        <v>137</v>
      </c>
      <c r="D239" s="94">
        <v>0</v>
      </c>
      <c r="E239" s="106">
        <f>IF($C$6=0,0,D239/$C$6*100)</f>
        <v>0</v>
      </c>
      <c r="F239" s="106">
        <f>IF(SUM($D$24:$D$26)=0,0,D239/SUM($D$24:D$26)*100)</f>
        <v>0</v>
      </c>
      <c r="G239" s="95">
        <f>IF($D$25=0,0,D239/$D$25*100)</f>
        <v>0</v>
      </c>
    </row>
    <row r="240" spans="2:7" ht="25.5" x14ac:dyDescent="0.2">
      <c r="B240" s="103"/>
      <c r="C240" s="107" t="s">
        <v>138</v>
      </c>
      <c r="D240" s="69">
        <v>0</v>
      </c>
      <c r="E240" s="75">
        <f t="shared" ref="E240:E270" si="12">IF($C$6=0,0,D240/$C$6*100)</f>
        <v>0</v>
      </c>
      <c r="F240" s="75">
        <f>IF(SUM($D$24:$D$26)=0,0,D240/SUM($D$24:D$26)*100)</f>
        <v>0</v>
      </c>
      <c r="G240" s="70">
        <f t="shared" ref="G240:G270" si="13">IF($D$25=0,0,D240/$D$25*100)</f>
        <v>0</v>
      </c>
    </row>
    <row r="241" spans="2:7" x14ac:dyDescent="0.2">
      <c r="B241" s="103"/>
      <c r="C241" s="108" t="s">
        <v>139</v>
      </c>
      <c r="D241" s="69">
        <v>0</v>
      </c>
      <c r="E241" s="75">
        <f t="shared" si="12"/>
        <v>0</v>
      </c>
      <c r="F241" s="75">
        <f>IF(SUM($D$24:$D$26)=0,0,D241/SUM($D$24:D$26)*100)</f>
        <v>0</v>
      </c>
      <c r="G241" s="70">
        <f t="shared" si="13"/>
        <v>0</v>
      </c>
    </row>
    <row r="242" spans="2:7" x14ac:dyDescent="0.2">
      <c r="B242" s="103"/>
      <c r="C242" s="108" t="s">
        <v>140</v>
      </c>
      <c r="D242" s="69">
        <v>0</v>
      </c>
      <c r="E242" s="75">
        <f t="shared" si="12"/>
        <v>0</v>
      </c>
      <c r="F242" s="75">
        <f>IF(SUM($D$24:$D$26)=0,0,D242/SUM($D$24:D$26)*100)</f>
        <v>0</v>
      </c>
      <c r="G242" s="70">
        <f t="shared" si="13"/>
        <v>0</v>
      </c>
    </row>
    <row r="243" spans="2:7" x14ac:dyDescent="0.2">
      <c r="B243" s="103"/>
      <c r="C243" s="108" t="s">
        <v>141</v>
      </c>
      <c r="D243" s="69">
        <v>4.3946680000000002</v>
      </c>
      <c r="E243" s="75">
        <f t="shared" si="12"/>
        <v>77.724369801403228</v>
      </c>
      <c r="F243" s="75">
        <f>IF(SUM($D$24:$D$26)=0,0,D243/SUM($D$24:D$26)*100)</f>
        <v>77.724369801403199</v>
      </c>
      <c r="G243" s="70">
        <f t="shared" si="13"/>
        <v>100</v>
      </c>
    </row>
    <row r="244" spans="2:7" x14ac:dyDescent="0.2">
      <c r="B244" s="103"/>
      <c r="C244" s="108" t="s">
        <v>142</v>
      </c>
      <c r="D244" s="69">
        <v>0</v>
      </c>
      <c r="E244" s="75">
        <f t="shared" si="12"/>
        <v>0</v>
      </c>
      <c r="F244" s="75">
        <f>IF(SUM($D$24:$D$26)=0,0,D244/SUM($D$24:D$26)*100)</f>
        <v>0</v>
      </c>
      <c r="G244" s="70">
        <f t="shared" si="13"/>
        <v>0</v>
      </c>
    </row>
    <row r="245" spans="2:7" x14ac:dyDescent="0.2">
      <c r="B245" s="103"/>
      <c r="C245" s="108" t="s">
        <v>143</v>
      </c>
      <c r="D245" s="69">
        <v>0</v>
      </c>
      <c r="E245" s="75">
        <f t="shared" si="12"/>
        <v>0</v>
      </c>
      <c r="F245" s="75">
        <f>IF(SUM($D$24:$D$26)=0,0,D245/SUM($D$24:D$26)*100)</f>
        <v>0</v>
      </c>
      <c r="G245" s="70">
        <f t="shared" si="13"/>
        <v>0</v>
      </c>
    </row>
    <row r="246" spans="2:7" x14ac:dyDescent="0.2">
      <c r="B246" s="103"/>
      <c r="C246" s="108" t="s">
        <v>144</v>
      </c>
      <c r="D246" s="69">
        <v>0</v>
      </c>
      <c r="E246" s="75">
        <f t="shared" si="12"/>
        <v>0</v>
      </c>
      <c r="F246" s="75">
        <f>IF(SUM($D$24:$D$26)=0,0,D246/SUM($D$24:D$26)*100)</f>
        <v>0</v>
      </c>
      <c r="G246" s="70">
        <f t="shared" si="13"/>
        <v>0</v>
      </c>
    </row>
    <row r="247" spans="2:7" x14ac:dyDescent="0.2">
      <c r="B247" s="103"/>
      <c r="C247" s="108" t="s">
        <v>145</v>
      </c>
      <c r="D247" s="69">
        <v>0</v>
      </c>
      <c r="E247" s="75">
        <f t="shared" si="12"/>
        <v>0</v>
      </c>
      <c r="F247" s="75">
        <f>IF(SUM($D$24:$D$26)=0,0,D247/SUM($D$24:D$26)*100)</f>
        <v>0</v>
      </c>
      <c r="G247" s="70">
        <f t="shared" si="13"/>
        <v>0</v>
      </c>
    </row>
    <row r="248" spans="2:7" x14ac:dyDescent="0.2">
      <c r="B248" s="103"/>
      <c r="C248" s="108" t="s">
        <v>146</v>
      </c>
      <c r="D248" s="69">
        <v>0</v>
      </c>
      <c r="E248" s="75">
        <f t="shared" si="12"/>
        <v>0</v>
      </c>
      <c r="F248" s="75">
        <f>IF(SUM($D$24:$D$26)=0,0,D248/SUM($D$24:D$26)*100)</f>
        <v>0</v>
      </c>
      <c r="G248" s="70">
        <f t="shared" si="13"/>
        <v>0</v>
      </c>
    </row>
    <row r="249" spans="2:7" x14ac:dyDescent="0.2">
      <c r="B249" s="103"/>
      <c r="C249" s="108" t="s">
        <v>147</v>
      </c>
      <c r="D249" s="69">
        <v>0</v>
      </c>
      <c r="E249" s="75">
        <f t="shared" si="12"/>
        <v>0</v>
      </c>
      <c r="F249" s="75">
        <f>IF(SUM($D$24:$D$26)=0,0,D249/SUM($D$24:D$26)*100)</f>
        <v>0</v>
      </c>
      <c r="G249" s="70">
        <f t="shared" si="13"/>
        <v>0</v>
      </c>
    </row>
    <row r="250" spans="2:7" x14ac:dyDescent="0.2">
      <c r="B250" s="103"/>
      <c r="C250" s="108" t="s">
        <v>148</v>
      </c>
      <c r="D250" s="69">
        <v>0</v>
      </c>
      <c r="E250" s="75">
        <f t="shared" si="12"/>
        <v>0</v>
      </c>
      <c r="F250" s="75">
        <f>IF(SUM($D$24:$D$26)=0,0,D250/SUM($D$24:D$26)*100)</f>
        <v>0</v>
      </c>
      <c r="G250" s="70">
        <f t="shared" si="13"/>
        <v>0</v>
      </c>
    </row>
    <row r="251" spans="2:7" x14ac:dyDescent="0.2">
      <c r="B251" s="103"/>
      <c r="C251" s="109" t="s">
        <v>149</v>
      </c>
      <c r="D251" s="69">
        <v>0</v>
      </c>
      <c r="E251" s="75">
        <f t="shared" si="12"/>
        <v>0</v>
      </c>
      <c r="F251" s="75">
        <f>IF(SUM($D$24:$D$26)=0,0,D251/SUM($D$24:D$26)*100)</f>
        <v>0</v>
      </c>
      <c r="G251" s="70">
        <f t="shared" si="13"/>
        <v>0</v>
      </c>
    </row>
    <row r="252" spans="2:7" x14ac:dyDescent="0.2">
      <c r="B252" s="103"/>
      <c r="C252" s="109" t="s">
        <v>150</v>
      </c>
      <c r="D252" s="69">
        <v>0</v>
      </c>
      <c r="E252" s="75">
        <f t="shared" si="12"/>
        <v>0</v>
      </c>
      <c r="F252" s="75">
        <f>IF(SUM($D$24:$D$26)=0,0,D252/SUM($D$24:D$26)*100)</f>
        <v>0</v>
      </c>
      <c r="G252" s="70">
        <f t="shared" si="13"/>
        <v>0</v>
      </c>
    </row>
    <row r="253" spans="2:7" x14ac:dyDescent="0.2">
      <c r="B253" s="103"/>
      <c r="C253" s="109" t="s">
        <v>151</v>
      </c>
      <c r="D253" s="69">
        <v>0</v>
      </c>
      <c r="E253" s="75">
        <f t="shared" si="12"/>
        <v>0</v>
      </c>
      <c r="F253" s="75">
        <f>IF(SUM($D$24:$D$26)=0,0,D253/SUM($D$24:D$26)*100)</f>
        <v>0</v>
      </c>
      <c r="G253" s="70">
        <f t="shared" si="13"/>
        <v>0</v>
      </c>
    </row>
    <row r="254" spans="2:7" x14ac:dyDescent="0.2">
      <c r="B254" s="103"/>
      <c r="C254" s="109" t="s">
        <v>152</v>
      </c>
      <c r="D254" s="69">
        <v>0</v>
      </c>
      <c r="E254" s="75">
        <f t="shared" si="12"/>
        <v>0</v>
      </c>
      <c r="F254" s="75">
        <f>IF(SUM($D$24:$D$26)=0,0,D254/SUM($D$24:D$26)*100)</f>
        <v>0</v>
      </c>
      <c r="G254" s="70">
        <f t="shared" si="13"/>
        <v>0</v>
      </c>
    </row>
    <row r="255" spans="2:7" x14ac:dyDescent="0.2">
      <c r="B255" s="103"/>
      <c r="C255" s="109" t="s">
        <v>153</v>
      </c>
      <c r="D255" s="69">
        <v>0</v>
      </c>
      <c r="E255" s="75">
        <f t="shared" si="12"/>
        <v>0</v>
      </c>
      <c r="F255" s="75">
        <f>IF(SUM($D$24:$D$26)=0,0,D255/SUM($D$24:D$26)*100)</f>
        <v>0</v>
      </c>
      <c r="G255" s="70">
        <f t="shared" si="13"/>
        <v>0</v>
      </c>
    </row>
    <row r="256" spans="2:7" x14ac:dyDescent="0.2">
      <c r="B256" s="103"/>
      <c r="C256" s="109" t="s">
        <v>154</v>
      </c>
      <c r="D256" s="69">
        <v>0</v>
      </c>
      <c r="E256" s="75">
        <f t="shared" si="12"/>
        <v>0</v>
      </c>
      <c r="F256" s="75">
        <f>IF(SUM($D$24:$D$26)=0,0,D256/SUM($D$24:D$26)*100)</f>
        <v>0</v>
      </c>
      <c r="G256" s="70">
        <f t="shared" si="13"/>
        <v>0</v>
      </c>
    </row>
    <row r="257" spans="2:12" x14ac:dyDescent="0.2">
      <c r="B257" s="103"/>
      <c r="C257" s="109" t="s">
        <v>155</v>
      </c>
      <c r="D257" s="69">
        <v>4.3946680000000002</v>
      </c>
      <c r="E257" s="75">
        <f t="shared" si="12"/>
        <v>77.724369801403228</v>
      </c>
      <c r="F257" s="75">
        <f>IF(SUM($D$24:$D$26)=0,0,D257/SUM($D$24:D$26)*100)</f>
        <v>77.724369801403199</v>
      </c>
      <c r="G257" s="70">
        <f t="shared" si="13"/>
        <v>100</v>
      </c>
    </row>
    <row r="258" spans="2:12" x14ac:dyDescent="0.2">
      <c r="B258" s="103"/>
      <c r="C258" s="109" t="s">
        <v>156</v>
      </c>
      <c r="D258" s="69">
        <v>0</v>
      </c>
      <c r="E258" s="75">
        <f t="shared" si="12"/>
        <v>0</v>
      </c>
      <c r="F258" s="75">
        <f>IF(SUM($D$24:$D$26)=0,0,D258/SUM($D$24:D$26)*100)</f>
        <v>0</v>
      </c>
      <c r="G258" s="70">
        <f t="shared" si="13"/>
        <v>0</v>
      </c>
    </row>
    <row r="259" spans="2:12" x14ac:dyDescent="0.2">
      <c r="B259" s="103"/>
      <c r="C259" s="109" t="s">
        <v>157</v>
      </c>
      <c r="D259" s="69">
        <v>0</v>
      </c>
      <c r="E259" s="75">
        <f t="shared" si="12"/>
        <v>0</v>
      </c>
      <c r="F259" s="75">
        <f>IF(SUM($D$24:$D$26)=0,0,D259/SUM($D$24:D$26)*100)</f>
        <v>0</v>
      </c>
      <c r="G259" s="70">
        <f t="shared" si="13"/>
        <v>0</v>
      </c>
    </row>
    <row r="260" spans="2:12" x14ac:dyDescent="0.2">
      <c r="B260" s="103"/>
      <c r="C260" s="109" t="s">
        <v>158</v>
      </c>
      <c r="D260" s="69">
        <v>0</v>
      </c>
      <c r="E260" s="75">
        <f t="shared" si="12"/>
        <v>0</v>
      </c>
      <c r="F260" s="75">
        <f>IF(SUM($D$24:$D$26)=0,0,D260/SUM($D$24:D$26)*100)</f>
        <v>0</v>
      </c>
      <c r="G260" s="70">
        <f t="shared" si="13"/>
        <v>0</v>
      </c>
    </row>
    <row r="261" spans="2:12" x14ac:dyDescent="0.2">
      <c r="B261" s="103"/>
      <c r="C261" s="109" t="s">
        <v>159</v>
      </c>
      <c r="D261" s="69">
        <v>1.7056739999999999</v>
      </c>
      <c r="E261" s="75">
        <f t="shared" si="12"/>
        <v>30.166655760261897</v>
      </c>
      <c r="F261" s="75">
        <f>IF(SUM($D$24:$D$26)=0,0,D261/SUM($D$24:D$26)*100)</f>
        <v>30.166655760261889</v>
      </c>
      <c r="G261" s="70">
        <f t="shared" si="13"/>
        <v>38.812351695281642</v>
      </c>
      <c r="H261" s="77"/>
      <c r="I261" s="77"/>
      <c r="J261" s="77"/>
      <c r="K261" s="77"/>
      <c r="L261" s="77"/>
    </row>
    <row r="262" spans="2:12" x14ac:dyDescent="0.2">
      <c r="B262" s="103"/>
      <c r="C262" s="109" t="s">
        <v>160</v>
      </c>
      <c r="D262" s="69">
        <v>0</v>
      </c>
      <c r="E262" s="75">
        <f t="shared" si="12"/>
        <v>0</v>
      </c>
      <c r="F262" s="75">
        <f>IF(SUM($D$24:$D$26)=0,0,D262/SUM($D$24:D$26)*100)</f>
        <v>0</v>
      </c>
      <c r="G262" s="70">
        <f t="shared" si="13"/>
        <v>0</v>
      </c>
      <c r="H262" s="77"/>
      <c r="I262" s="77"/>
      <c r="J262" s="77"/>
      <c r="K262" s="77"/>
      <c r="L262" s="77"/>
    </row>
    <row r="263" spans="2:12" x14ac:dyDescent="0.2">
      <c r="B263" s="103"/>
      <c r="C263" s="109" t="s">
        <v>161</v>
      </c>
      <c r="D263" s="69">
        <v>0</v>
      </c>
      <c r="E263" s="75">
        <f t="shared" si="12"/>
        <v>0</v>
      </c>
      <c r="F263" s="75">
        <f>IF(SUM($D$24:$D$26)=0,0,D263/SUM($D$24:D$26)*100)</f>
        <v>0</v>
      </c>
      <c r="G263" s="70">
        <f t="shared" si="13"/>
        <v>0</v>
      </c>
      <c r="H263" s="77"/>
      <c r="I263" s="77"/>
      <c r="J263" s="77"/>
      <c r="K263" s="77"/>
      <c r="L263" s="77"/>
    </row>
    <row r="264" spans="2:12" x14ac:dyDescent="0.2">
      <c r="B264" s="103"/>
      <c r="C264" s="109" t="s">
        <v>162</v>
      </c>
      <c r="D264" s="69">
        <v>0</v>
      </c>
      <c r="E264" s="75">
        <f t="shared" si="12"/>
        <v>0</v>
      </c>
      <c r="F264" s="75">
        <f>IF(SUM($D$24:$D$26)=0,0,D264/SUM($D$24:D$26)*100)</f>
        <v>0</v>
      </c>
      <c r="G264" s="70">
        <f t="shared" si="13"/>
        <v>0</v>
      </c>
      <c r="H264" s="77"/>
      <c r="I264" s="77"/>
      <c r="J264" s="77"/>
      <c r="K264" s="77"/>
      <c r="L264" s="77"/>
    </row>
    <row r="265" spans="2:12" x14ac:dyDescent="0.2">
      <c r="B265" s="103"/>
      <c r="C265" s="109" t="s">
        <v>163</v>
      </c>
      <c r="D265" s="69">
        <v>0</v>
      </c>
      <c r="E265" s="75">
        <f t="shared" si="12"/>
        <v>0</v>
      </c>
      <c r="F265" s="75">
        <f>IF(SUM($D$24:$D$26)=0,0,D265/SUM($D$24:D$26)*100)</f>
        <v>0</v>
      </c>
      <c r="G265" s="70">
        <f t="shared" si="13"/>
        <v>0</v>
      </c>
      <c r="H265" s="77"/>
      <c r="I265" s="77"/>
      <c r="J265" s="77"/>
      <c r="K265" s="77"/>
      <c r="L265" s="77"/>
    </row>
    <row r="266" spans="2:12" x14ac:dyDescent="0.2">
      <c r="B266" s="103"/>
      <c r="C266" s="109" t="s">
        <v>164</v>
      </c>
      <c r="D266" s="69">
        <v>0</v>
      </c>
      <c r="E266" s="75">
        <f t="shared" si="12"/>
        <v>0</v>
      </c>
      <c r="F266" s="75">
        <f>IF(SUM($D$24:$D$26)=0,0,D266/SUM($D$24:D$26)*100)</f>
        <v>0</v>
      </c>
      <c r="G266" s="70">
        <f t="shared" si="13"/>
        <v>0</v>
      </c>
      <c r="H266" s="77"/>
      <c r="I266" s="77"/>
      <c r="J266" s="77"/>
      <c r="K266" s="77"/>
      <c r="L266" s="77"/>
    </row>
    <row r="267" spans="2:12" x14ac:dyDescent="0.2">
      <c r="B267" s="103"/>
      <c r="C267" s="109" t="s">
        <v>165</v>
      </c>
      <c r="D267" s="69">
        <v>0</v>
      </c>
      <c r="E267" s="75">
        <f t="shared" si="12"/>
        <v>0</v>
      </c>
      <c r="F267" s="75">
        <f>IF(SUM($D$24:$D$26)=0,0,D267/SUM($D$24:D$26)*100)</f>
        <v>0</v>
      </c>
      <c r="G267" s="70">
        <f t="shared" si="13"/>
        <v>0</v>
      </c>
      <c r="H267" s="77"/>
      <c r="I267" s="77"/>
      <c r="J267" s="77"/>
      <c r="K267" s="77"/>
      <c r="L267" s="77"/>
    </row>
    <row r="268" spans="2:12" x14ac:dyDescent="0.2">
      <c r="B268" s="103"/>
      <c r="C268" s="109" t="s">
        <v>166</v>
      </c>
      <c r="D268" s="69">
        <v>0</v>
      </c>
      <c r="E268" s="75">
        <f t="shared" si="12"/>
        <v>0</v>
      </c>
      <c r="F268" s="75">
        <f>IF(SUM($D$24:$D$26)=0,0,D268/SUM($D$24:D$26)*100)</f>
        <v>0</v>
      </c>
      <c r="G268" s="70">
        <f t="shared" si="13"/>
        <v>0</v>
      </c>
      <c r="H268" s="77"/>
      <c r="I268" s="77"/>
      <c r="J268" s="77"/>
      <c r="K268" s="77"/>
      <c r="L268" s="77"/>
    </row>
    <row r="269" spans="2:12" x14ac:dyDescent="0.2">
      <c r="B269" s="103"/>
      <c r="C269" s="109" t="s">
        <v>167</v>
      </c>
      <c r="D269" s="69">
        <v>0</v>
      </c>
      <c r="E269" s="75">
        <f t="shared" si="12"/>
        <v>0</v>
      </c>
      <c r="F269" s="75">
        <f>IF(SUM($D$24:$D$26)=0,0,D269/SUM($D$24:D$26)*100)</f>
        <v>0</v>
      </c>
      <c r="G269" s="70">
        <f t="shared" si="13"/>
        <v>0</v>
      </c>
      <c r="H269" s="77"/>
      <c r="I269" s="77"/>
      <c r="J269" s="77"/>
      <c r="K269" s="77"/>
      <c r="L269" s="77"/>
    </row>
    <row r="270" spans="2:12" x14ac:dyDescent="0.2">
      <c r="B270" s="104"/>
      <c r="C270" s="110" t="s">
        <v>168</v>
      </c>
      <c r="D270" s="111">
        <v>0</v>
      </c>
      <c r="E270" s="112">
        <f t="shared" si="12"/>
        <v>0</v>
      </c>
      <c r="F270" s="112">
        <f>IF(SUM($D$24:$D$26)=0,0,D270/SUM($D$24:D$26)*100)</f>
        <v>0</v>
      </c>
      <c r="G270" s="99">
        <f t="shared" si="13"/>
        <v>0</v>
      </c>
      <c r="H270" s="77"/>
      <c r="I270" s="77"/>
      <c r="J270" s="77"/>
      <c r="K270" s="77"/>
      <c r="L270" s="77"/>
    </row>
    <row r="271" spans="2:12" x14ac:dyDescent="0.2">
      <c r="D271" s="73"/>
      <c r="E271" s="74"/>
      <c r="F271" s="74"/>
      <c r="G271" s="74"/>
      <c r="H271" s="77"/>
      <c r="I271" s="77"/>
      <c r="J271" s="77"/>
      <c r="K271" s="77"/>
      <c r="L271" s="77"/>
    </row>
    <row r="272" spans="2:12" x14ac:dyDescent="0.2">
      <c r="B272" s="102" t="s">
        <v>122</v>
      </c>
      <c r="C272" s="105" t="s">
        <v>137</v>
      </c>
      <c r="D272" s="94">
        <v>0</v>
      </c>
      <c r="E272" s="106">
        <f>IF($C$7=0,0,D272/$C$7*100)</f>
        <v>0</v>
      </c>
      <c r="F272" s="106">
        <f>IF(SUM($D$29:$D$31)=0,0,D272/SUM($D$29:D$31)*100)</f>
        <v>0</v>
      </c>
      <c r="G272" s="95">
        <f>IF($D$30=0,0,D272/$D$30*100)</f>
        <v>0</v>
      </c>
      <c r="H272" s="77"/>
      <c r="I272" s="77"/>
      <c r="J272" s="77"/>
      <c r="K272" s="77"/>
      <c r="L272" s="77"/>
    </row>
    <row r="273" spans="2:12" ht="25.5" x14ac:dyDescent="0.2">
      <c r="B273" s="103"/>
      <c r="C273" s="107" t="s">
        <v>138</v>
      </c>
      <c r="D273" s="69">
        <v>0</v>
      </c>
      <c r="E273" s="75">
        <f t="shared" ref="E273:E303" si="14">IF($C$7=0,0,D273/$C$7*100)</f>
        <v>0</v>
      </c>
      <c r="F273" s="75">
        <f>IF(SUM($D$29:$D$31)=0,0,D273/SUM($D$29:D$31)*100)</f>
        <v>0</v>
      </c>
      <c r="G273" s="70">
        <f t="shared" ref="G273:G303" si="15">IF($D$30=0,0,D273/$D$30*100)</f>
        <v>0</v>
      </c>
      <c r="H273" s="77"/>
      <c r="I273" s="77"/>
      <c r="J273" s="77"/>
      <c r="K273" s="77"/>
      <c r="L273" s="77"/>
    </row>
    <row r="274" spans="2:12" x14ac:dyDescent="0.2">
      <c r="B274" s="103"/>
      <c r="C274" s="108" t="s">
        <v>139</v>
      </c>
      <c r="D274" s="69">
        <v>0</v>
      </c>
      <c r="E274" s="75">
        <f t="shared" si="14"/>
        <v>0</v>
      </c>
      <c r="F274" s="75">
        <f>IF(SUM($D$29:$D$31)=0,0,D274/SUM($D$29:D$31)*100)</f>
        <v>0</v>
      </c>
      <c r="G274" s="70">
        <f t="shared" si="15"/>
        <v>0</v>
      </c>
      <c r="H274" s="77"/>
      <c r="I274" s="77"/>
      <c r="J274" s="77"/>
      <c r="K274" s="77"/>
      <c r="L274" s="77"/>
    </row>
    <row r="275" spans="2:12" x14ac:dyDescent="0.2">
      <c r="B275" s="103"/>
      <c r="C275" s="108" t="s">
        <v>140</v>
      </c>
      <c r="D275" s="69">
        <v>0</v>
      </c>
      <c r="E275" s="75">
        <f t="shared" si="14"/>
        <v>0</v>
      </c>
      <c r="F275" s="75">
        <f>IF(SUM($D$29:$D$31)=0,0,D275/SUM($D$29:D$31)*100)</f>
        <v>0</v>
      </c>
      <c r="G275" s="70">
        <f t="shared" si="15"/>
        <v>0</v>
      </c>
      <c r="H275" s="77"/>
      <c r="I275" s="77"/>
      <c r="J275" s="77"/>
      <c r="K275" s="77"/>
      <c r="L275" s="77"/>
    </row>
    <row r="276" spans="2:12" x14ac:dyDescent="0.2">
      <c r="B276" s="103"/>
      <c r="C276" s="108" t="s">
        <v>141</v>
      </c>
      <c r="D276" s="69">
        <v>14.476730999999999</v>
      </c>
      <c r="E276" s="75">
        <f t="shared" si="14"/>
        <v>15.324375539941016</v>
      </c>
      <c r="F276" s="75">
        <f>IF(SUM($D$29:$D$31)=0,0,D276/SUM($D$29:D$31)*100)</f>
        <v>83.95979667861701</v>
      </c>
      <c r="G276" s="70">
        <f t="shared" si="15"/>
        <v>91.532889193196283</v>
      </c>
      <c r="H276" s="77"/>
      <c r="I276" s="77"/>
      <c r="J276" s="77"/>
      <c r="K276" s="77"/>
      <c r="L276" s="77"/>
    </row>
    <row r="277" spans="2:12" x14ac:dyDescent="0.2">
      <c r="B277" s="103"/>
      <c r="C277" s="108" t="s">
        <v>142</v>
      </c>
      <c r="D277" s="69">
        <v>0</v>
      </c>
      <c r="E277" s="75">
        <f t="shared" si="14"/>
        <v>0</v>
      </c>
      <c r="F277" s="75">
        <f>IF(SUM($D$29:$D$31)=0,0,D277/SUM($D$29:D$31)*100)</f>
        <v>0</v>
      </c>
      <c r="G277" s="70">
        <f t="shared" si="15"/>
        <v>0</v>
      </c>
      <c r="H277" s="77"/>
      <c r="I277" s="77"/>
      <c r="J277" s="77"/>
      <c r="K277" s="77"/>
      <c r="L277" s="77"/>
    </row>
    <row r="278" spans="2:12" x14ac:dyDescent="0.2">
      <c r="B278" s="103"/>
      <c r="C278" s="108" t="s">
        <v>143</v>
      </c>
      <c r="D278" s="69">
        <v>0</v>
      </c>
      <c r="E278" s="75">
        <f t="shared" si="14"/>
        <v>0</v>
      </c>
      <c r="F278" s="75">
        <f>IF(SUM($D$29:$D$31)=0,0,D278/SUM($D$29:D$31)*100)</f>
        <v>0</v>
      </c>
      <c r="G278" s="70">
        <f t="shared" si="15"/>
        <v>0</v>
      </c>
      <c r="H278" s="77"/>
      <c r="I278" s="77"/>
      <c r="J278" s="77"/>
      <c r="K278" s="77"/>
      <c r="L278" s="77"/>
    </row>
    <row r="279" spans="2:12" x14ac:dyDescent="0.2">
      <c r="B279" s="103"/>
      <c r="C279" s="108" t="s">
        <v>144</v>
      </c>
      <c r="D279" s="69">
        <v>0</v>
      </c>
      <c r="E279" s="75">
        <f t="shared" si="14"/>
        <v>0</v>
      </c>
      <c r="F279" s="75">
        <f>IF(SUM($D$29:$D$31)=0,0,D279/SUM($D$29:D$31)*100)</f>
        <v>0</v>
      </c>
      <c r="G279" s="70">
        <f t="shared" si="15"/>
        <v>0</v>
      </c>
      <c r="H279" s="77"/>
      <c r="I279" s="77"/>
      <c r="J279" s="77"/>
      <c r="K279" s="77"/>
      <c r="L279" s="77"/>
    </row>
    <row r="280" spans="2:12" x14ac:dyDescent="0.2">
      <c r="B280" s="103"/>
      <c r="C280" s="108" t="s">
        <v>145</v>
      </c>
      <c r="D280" s="69">
        <v>0</v>
      </c>
      <c r="E280" s="75">
        <f t="shared" si="14"/>
        <v>0</v>
      </c>
      <c r="F280" s="75">
        <f>IF(SUM($D$29:$D$31)=0,0,D280/SUM($D$29:D$31)*100)</f>
        <v>0</v>
      </c>
      <c r="G280" s="70">
        <f t="shared" si="15"/>
        <v>0</v>
      </c>
      <c r="H280" s="77"/>
      <c r="I280" s="77"/>
      <c r="J280" s="77"/>
      <c r="K280" s="77"/>
      <c r="L280" s="77"/>
    </row>
    <row r="281" spans="2:12" x14ac:dyDescent="0.2">
      <c r="B281" s="103"/>
      <c r="C281" s="108" t="s">
        <v>146</v>
      </c>
      <c r="D281" s="69">
        <v>1.339148</v>
      </c>
      <c r="E281" s="75">
        <f t="shared" si="14"/>
        <v>1.4175580699510775</v>
      </c>
      <c r="F281" s="75">
        <f>IF(SUM($D$29:$D$31)=0,0,D281/SUM($D$29:D$31)*100)</f>
        <v>7.7665733930247516</v>
      </c>
      <c r="G281" s="70">
        <f t="shared" si="15"/>
        <v>8.4671108068037189</v>
      </c>
      <c r="H281" s="77"/>
      <c r="I281" s="77"/>
      <c r="J281" s="77"/>
      <c r="K281" s="77"/>
      <c r="L281" s="77"/>
    </row>
    <row r="282" spans="2:12" x14ac:dyDescent="0.2">
      <c r="B282" s="103"/>
      <c r="C282" s="108" t="s">
        <v>147</v>
      </c>
      <c r="D282" s="69">
        <v>0</v>
      </c>
      <c r="E282" s="75">
        <f t="shared" si="14"/>
        <v>0</v>
      </c>
      <c r="F282" s="75">
        <f>IF(SUM($D$29:$D$31)=0,0,D282/SUM($D$29:D$31)*100)</f>
        <v>0</v>
      </c>
      <c r="G282" s="70">
        <f t="shared" si="15"/>
        <v>0</v>
      </c>
      <c r="H282" s="77"/>
      <c r="I282" s="77"/>
      <c r="J282" s="77"/>
      <c r="K282" s="77"/>
      <c r="L282" s="77"/>
    </row>
    <row r="283" spans="2:12" x14ac:dyDescent="0.2">
      <c r="B283" s="103"/>
      <c r="C283" s="108" t="s">
        <v>148</v>
      </c>
      <c r="D283" s="69">
        <v>0</v>
      </c>
      <c r="E283" s="75">
        <f t="shared" si="14"/>
        <v>0</v>
      </c>
      <c r="F283" s="75">
        <f>IF(SUM($D$29:$D$31)=0,0,D283/SUM($D$29:D$31)*100)</f>
        <v>0</v>
      </c>
      <c r="G283" s="70">
        <f t="shared" si="15"/>
        <v>0</v>
      </c>
      <c r="H283" s="77"/>
      <c r="I283" s="77"/>
      <c r="J283" s="77"/>
      <c r="K283" s="77"/>
      <c r="L283" s="77"/>
    </row>
    <row r="284" spans="2:12" x14ac:dyDescent="0.2">
      <c r="B284" s="103"/>
      <c r="C284" s="109" t="s">
        <v>149</v>
      </c>
      <c r="D284" s="69">
        <v>0</v>
      </c>
      <c r="E284" s="75">
        <f t="shared" si="14"/>
        <v>0</v>
      </c>
      <c r="F284" s="75">
        <f>IF(SUM($D$29:$D$31)=0,0,D284/SUM($D$29:D$31)*100)</f>
        <v>0</v>
      </c>
      <c r="G284" s="70">
        <f t="shared" si="15"/>
        <v>0</v>
      </c>
      <c r="H284" s="77"/>
      <c r="I284" s="77"/>
      <c r="J284" s="77"/>
      <c r="K284" s="77"/>
      <c r="L284" s="77"/>
    </row>
    <row r="285" spans="2:12" x14ac:dyDescent="0.2">
      <c r="B285" s="103"/>
      <c r="C285" s="109" t="s">
        <v>150</v>
      </c>
      <c r="D285" s="69">
        <v>0</v>
      </c>
      <c r="E285" s="75">
        <f t="shared" si="14"/>
        <v>0</v>
      </c>
      <c r="F285" s="75">
        <f>IF(SUM($D$29:$D$31)=0,0,D285/SUM($D$29:D$31)*100)</f>
        <v>0</v>
      </c>
      <c r="G285" s="70">
        <f t="shared" si="15"/>
        <v>0</v>
      </c>
      <c r="H285" s="77"/>
      <c r="I285" s="77"/>
      <c r="J285" s="77"/>
      <c r="K285" s="77"/>
      <c r="L285" s="77"/>
    </row>
    <row r="286" spans="2:12" x14ac:dyDescent="0.2">
      <c r="B286" s="103"/>
      <c r="C286" s="109" t="s">
        <v>151</v>
      </c>
      <c r="D286" s="69">
        <v>0</v>
      </c>
      <c r="E286" s="75">
        <f t="shared" si="14"/>
        <v>0</v>
      </c>
      <c r="F286" s="75">
        <f>IF(SUM($D$29:$D$31)=0,0,D286/SUM($D$29:D$31)*100)</f>
        <v>0</v>
      </c>
      <c r="G286" s="70">
        <f t="shared" si="15"/>
        <v>0</v>
      </c>
      <c r="H286" s="77"/>
      <c r="I286" s="77"/>
      <c r="J286" s="77"/>
      <c r="K286" s="77"/>
      <c r="L286" s="77"/>
    </row>
    <row r="287" spans="2:12" x14ac:dyDescent="0.2">
      <c r="B287" s="103"/>
      <c r="C287" s="109" t="s">
        <v>152</v>
      </c>
      <c r="D287" s="69">
        <v>0</v>
      </c>
      <c r="E287" s="75">
        <f t="shared" si="14"/>
        <v>0</v>
      </c>
      <c r="F287" s="75">
        <f>IF(SUM($D$29:$D$31)=0,0,D287/SUM($D$29:D$31)*100)</f>
        <v>0</v>
      </c>
      <c r="G287" s="70">
        <f t="shared" si="15"/>
        <v>0</v>
      </c>
      <c r="H287" s="77"/>
      <c r="I287" s="77"/>
      <c r="J287" s="77"/>
      <c r="K287" s="77"/>
      <c r="L287" s="77"/>
    </row>
    <row r="288" spans="2:12" x14ac:dyDescent="0.2">
      <c r="B288" s="103"/>
      <c r="C288" s="109" t="s">
        <v>153</v>
      </c>
      <c r="D288" s="69">
        <v>0</v>
      </c>
      <c r="E288" s="75">
        <f t="shared" si="14"/>
        <v>0</v>
      </c>
      <c r="F288" s="75">
        <f>IF(SUM($D$29:$D$31)=0,0,D288/SUM($D$29:D$31)*100)</f>
        <v>0</v>
      </c>
      <c r="G288" s="70">
        <f t="shared" si="15"/>
        <v>0</v>
      </c>
      <c r="H288" s="77"/>
      <c r="I288" s="77"/>
      <c r="J288" s="77"/>
      <c r="K288" s="77"/>
      <c r="L288" s="77"/>
    </row>
    <row r="289" spans="2:12" x14ac:dyDescent="0.2">
      <c r="B289" s="103"/>
      <c r="C289" s="109" t="s">
        <v>154</v>
      </c>
      <c r="D289" s="69">
        <v>0</v>
      </c>
      <c r="E289" s="75">
        <f t="shared" si="14"/>
        <v>0</v>
      </c>
      <c r="F289" s="75">
        <f>IF(SUM($D$29:$D$31)=0,0,D289/SUM($D$29:D$31)*100)</f>
        <v>0</v>
      </c>
      <c r="G289" s="70">
        <f t="shared" si="15"/>
        <v>0</v>
      </c>
      <c r="H289" s="77"/>
      <c r="I289" s="77"/>
      <c r="J289" s="77"/>
      <c r="K289" s="77"/>
      <c r="L289" s="77"/>
    </row>
    <row r="290" spans="2:12" x14ac:dyDescent="0.2">
      <c r="B290" s="103"/>
      <c r="C290" s="109" t="s">
        <v>155</v>
      </c>
      <c r="D290" s="69">
        <v>0</v>
      </c>
      <c r="E290" s="75">
        <f t="shared" si="14"/>
        <v>0</v>
      </c>
      <c r="F290" s="75">
        <f>IF(SUM($D$29:$D$31)=0,0,D290/SUM($D$29:D$31)*100)</f>
        <v>0</v>
      </c>
      <c r="G290" s="70">
        <f t="shared" si="15"/>
        <v>0</v>
      </c>
      <c r="H290" s="77"/>
      <c r="I290" s="77"/>
      <c r="J290" s="77"/>
      <c r="K290" s="77"/>
      <c r="L290" s="77"/>
    </row>
    <row r="291" spans="2:12" x14ac:dyDescent="0.2">
      <c r="B291" s="103"/>
      <c r="C291" s="109" t="s">
        <v>156</v>
      </c>
      <c r="D291" s="69">
        <v>0</v>
      </c>
      <c r="E291" s="75">
        <f t="shared" si="14"/>
        <v>0</v>
      </c>
      <c r="F291" s="75">
        <f>IF(SUM($D$29:$D$31)=0,0,D291/SUM($D$29:D$31)*100)</f>
        <v>0</v>
      </c>
      <c r="G291" s="70">
        <f t="shared" si="15"/>
        <v>0</v>
      </c>
      <c r="H291" s="77"/>
      <c r="I291" s="77"/>
      <c r="J291" s="77"/>
      <c r="K291" s="77"/>
      <c r="L291" s="77"/>
    </row>
    <row r="292" spans="2:12" x14ac:dyDescent="0.2">
      <c r="B292" s="103"/>
      <c r="C292" s="109" t="s">
        <v>157</v>
      </c>
      <c r="D292" s="69">
        <v>0</v>
      </c>
      <c r="E292" s="75">
        <f t="shared" si="14"/>
        <v>0</v>
      </c>
      <c r="F292" s="75">
        <f>IF(SUM($D$29:$D$31)=0,0,D292/SUM($D$29:D$31)*100)</f>
        <v>0</v>
      </c>
      <c r="G292" s="70">
        <f t="shared" si="15"/>
        <v>0</v>
      </c>
      <c r="H292" s="77"/>
      <c r="I292" s="77"/>
      <c r="J292" s="77"/>
      <c r="K292" s="77"/>
      <c r="L292" s="77"/>
    </row>
    <row r="293" spans="2:12" x14ac:dyDescent="0.2">
      <c r="B293" s="103"/>
      <c r="C293" s="109" t="s">
        <v>158</v>
      </c>
      <c r="D293" s="69">
        <v>0</v>
      </c>
      <c r="E293" s="75">
        <f t="shared" si="14"/>
        <v>0</v>
      </c>
      <c r="F293" s="75">
        <f>IF(SUM($D$29:$D$31)=0,0,D293/SUM($D$29:D$31)*100)</f>
        <v>0</v>
      </c>
      <c r="G293" s="70">
        <f t="shared" si="15"/>
        <v>0</v>
      </c>
      <c r="H293" s="77"/>
      <c r="I293" s="77"/>
      <c r="J293" s="77"/>
      <c r="K293" s="77"/>
      <c r="L293" s="77"/>
    </row>
    <row r="294" spans="2:12" x14ac:dyDescent="0.2">
      <c r="B294" s="103"/>
      <c r="C294" s="109" t="s">
        <v>159</v>
      </c>
      <c r="D294" s="69">
        <v>0</v>
      </c>
      <c r="E294" s="75">
        <f t="shared" si="14"/>
        <v>0</v>
      </c>
      <c r="F294" s="75">
        <f>IF(SUM($D$29:$D$31)=0,0,D294/SUM($D$29:D$31)*100)</f>
        <v>0</v>
      </c>
      <c r="G294" s="70">
        <f t="shared" si="15"/>
        <v>0</v>
      </c>
      <c r="H294" s="77"/>
      <c r="I294" s="77"/>
      <c r="J294" s="77"/>
      <c r="K294" s="77"/>
      <c r="L294" s="77"/>
    </row>
    <row r="295" spans="2:12" x14ac:dyDescent="0.2">
      <c r="B295" s="103"/>
      <c r="C295" s="109" t="s">
        <v>160</v>
      </c>
      <c r="D295" s="69">
        <v>0</v>
      </c>
      <c r="E295" s="75">
        <f t="shared" si="14"/>
        <v>0</v>
      </c>
      <c r="F295" s="75">
        <f>IF(SUM($D$29:$D$31)=0,0,D295/SUM($D$29:D$31)*100)</f>
        <v>0</v>
      </c>
      <c r="G295" s="70">
        <f t="shared" si="15"/>
        <v>0</v>
      </c>
      <c r="H295" s="77"/>
      <c r="I295" s="77"/>
      <c r="J295" s="77"/>
      <c r="K295" s="77"/>
      <c r="L295" s="77"/>
    </row>
    <row r="296" spans="2:12" x14ac:dyDescent="0.2">
      <c r="B296" s="103"/>
      <c r="C296" s="109" t="s">
        <v>161</v>
      </c>
      <c r="D296" s="69">
        <v>0</v>
      </c>
      <c r="E296" s="75">
        <f t="shared" si="14"/>
        <v>0</v>
      </c>
      <c r="F296" s="75">
        <f>IF(SUM($D$29:$D$31)=0,0,D296/SUM($D$29:D$31)*100)</f>
        <v>0</v>
      </c>
      <c r="G296" s="70">
        <f t="shared" si="15"/>
        <v>0</v>
      </c>
      <c r="H296" s="77"/>
      <c r="I296" s="77"/>
      <c r="J296" s="77"/>
      <c r="K296" s="77"/>
      <c r="L296" s="77"/>
    </row>
    <row r="297" spans="2:12" x14ac:dyDescent="0.2">
      <c r="B297" s="103"/>
      <c r="C297" s="109" t="s">
        <v>162</v>
      </c>
      <c r="D297" s="69">
        <v>0</v>
      </c>
      <c r="E297" s="75">
        <f t="shared" si="14"/>
        <v>0</v>
      </c>
      <c r="F297" s="75">
        <f>IF(SUM($D$29:$D$31)=0,0,D297/SUM($D$29:D$31)*100)</f>
        <v>0</v>
      </c>
      <c r="G297" s="70">
        <f t="shared" si="15"/>
        <v>0</v>
      </c>
      <c r="H297" s="77"/>
      <c r="I297" s="77"/>
      <c r="J297" s="77"/>
      <c r="K297" s="77"/>
      <c r="L297" s="77"/>
    </row>
    <row r="298" spans="2:12" x14ac:dyDescent="0.2">
      <c r="B298" s="103"/>
      <c r="C298" s="109" t="s">
        <v>163</v>
      </c>
      <c r="D298" s="69">
        <v>0</v>
      </c>
      <c r="E298" s="75">
        <f t="shared" si="14"/>
        <v>0</v>
      </c>
      <c r="F298" s="75">
        <f>IF(SUM($D$29:$D$31)=0,0,D298/SUM($D$29:D$31)*100)</f>
        <v>0</v>
      </c>
      <c r="G298" s="70">
        <f t="shared" si="15"/>
        <v>0</v>
      </c>
      <c r="H298" s="77"/>
      <c r="I298" s="77"/>
      <c r="J298" s="77"/>
      <c r="K298" s="77"/>
      <c r="L298" s="77"/>
    </row>
    <row r="299" spans="2:12" x14ac:dyDescent="0.2">
      <c r="B299" s="103"/>
      <c r="C299" s="109" t="s">
        <v>164</v>
      </c>
      <c r="D299" s="69">
        <v>0</v>
      </c>
      <c r="E299" s="75">
        <f t="shared" si="14"/>
        <v>0</v>
      </c>
      <c r="F299" s="75">
        <f>IF(SUM($D$29:$D$31)=0,0,D299/SUM($D$29:D$31)*100)</f>
        <v>0</v>
      </c>
      <c r="G299" s="70">
        <f t="shared" si="15"/>
        <v>0</v>
      </c>
      <c r="H299" s="77"/>
      <c r="I299" s="77"/>
      <c r="J299" s="77"/>
      <c r="K299" s="77"/>
      <c r="L299" s="77"/>
    </row>
    <row r="300" spans="2:12" x14ac:dyDescent="0.2">
      <c r="B300" s="103"/>
      <c r="C300" s="109" t="s">
        <v>165</v>
      </c>
      <c r="D300" s="69">
        <v>0</v>
      </c>
      <c r="E300" s="75">
        <f t="shared" si="14"/>
        <v>0</v>
      </c>
      <c r="F300" s="75">
        <f>IF(SUM($D$29:$D$31)=0,0,D300/SUM($D$29:D$31)*100)</f>
        <v>0</v>
      </c>
      <c r="G300" s="70">
        <f t="shared" si="15"/>
        <v>0</v>
      </c>
      <c r="H300" s="77"/>
      <c r="I300" s="77"/>
      <c r="J300" s="77"/>
      <c r="K300" s="77"/>
      <c r="L300" s="77"/>
    </row>
    <row r="301" spans="2:12" x14ac:dyDescent="0.2">
      <c r="B301" s="103"/>
      <c r="C301" s="109" t="s">
        <v>166</v>
      </c>
      <c r="D301" s="69">
        <v>0</v>
      </c>
      <c r="E301" s="75">
        <f t="shared" si="14"/>
        <v>0</v>
      </c>
      <c r="F301" s="75">
        <f>IF(SUM($D$29:$D$31)=0,0,D301/SUM($D$29:D$31)*100)</f>
        <v>0</v>
      </c>
      <c r="G301" s="70">
        <f t="shared" si="15"/>
        <v>0</v>
      </c>
      <c r="H301" s="77"/>
      <c r="I301" s="77"/>
      <c r="J301" s="77"/>
      <c r="K301" s="77"/>
      <c r="L301" s="77"/>
    </row>
    <row r="302" spans="2:12" x14ac:dyDescent="0.2">
      <c r="B302" s="103"/>
      <c r="C302" s="109" t="s">
        <v>167</v>
      </c>
      <c r="D302" s="69">
        <v>0</v>
      </c>
      <c r="E302" s="75">
        <f t="shared" si="14"/>
        <v>0</v>
      </c>
      <c r="F302" s="75">
        <f>IF(SUM($D$29:$D$31)=0,0,D302/SUM($D$29:D$31)*100)</f>
        <v>0</v>
      </c>
      <c r="G302" s="70">
        <f t="shared" si="15"/>
        <v>0</v>
      </c>
      <c r="H302" s="77"/>
      <c r="I302" s="77"/>
      <c r="J302" s="77"/>
      <c r="K302" s="77"/>
      <c r="L302" s="77"/>
    </row>
    <row r="303" spans="2:12" x14ac:dyDescent="0.2">
      <c r="B303" s="104"/>
      <c r="C303" s="110" t="s">
        <v>168</v>
      </c>
      <c r="D303" s="111">
        <v>0</v>
      </c>
      <c r="E303" s="112">
        <f t="shared" si="14"/>
        <v>0</v>
      </c>
      <c r="F303" s="112">
        <f>IF(SUM($D$29:$D$31)=0,0,D303/SUM($D$29:D$31)*100)</f>
        <v>0</v>
      </c>
      <c r="G303" s="99">
        <f t="shared" si="15"/>
        <v>0</v>
      </c>
      <c r="H303" s="77"/>
      <c r="I303" s="77"/>
      <c r="J303" s="77"/>
      <c r="K303" s="77"/>
      <c r="L303" s="77"/>
    </row>
    <row r="304" spans="2:12" x14ac:dyDescent="0.2">
      <c r="D304" s="73"/>
      <c r="H304" s="77"/>
      <c r="I304" s="77"/>
      <c r="J304" s="77"/>
      <c r="K304" s="77"/>
      <c r="L304" s="77"/>
    </row>
    <row r="305" spans="2:12" x14ac:dyDescent="0.2">
      <c r="D305" s="73"/>
      <c r="H305" s="77"/>
      <c r="I305" s="77"/>
      <c r="J305" s="77"/>
      <c r="K305" s="77"/>
      <c r="L305" s="77"/>
    </row>
    <row r="306" spans="2:12" x14ac:dyDescent="0.2">
      <c r="D306" s="73"/>
      <c r="H306" s="77"/>
      <c r="I306" s="77"/>
      <c r="J306" s="77"/>
      <c r="K306" s="77"/>
      <c r="L306" s="77"/>
    </row>
    <row r="307" spans="2:12" x14ac:dyDescent="0.2">
      <c r="B307" s="68" t="s">
        <v>170</v>
      </c>
      <c r="D307" s="73"/>
      <c r="H307" s="77"/>
      <c r="I307" s="77"/>
      <c r="J307" s="77"/>
      <c r="K307" s="77"/>
      <c r="L307" s="77"/>
    </row>
    <row r="308" spans="2:12" x14ac:dyDescent="0.2">
      <c r="B308" s="68"/>
      <c r="D308" s="73"/>
      <c r="H308" s="77"/>
      <c r="I308" s="77"/>
      <c r="J308" s="77"/>
      <c r="K308" s="77"/>
      <c r="L308" s="77"/>
    </row>
    <row r="309" spans="2:12" ht="38.25" x14ac:dyDescent="0.2">
      <c r="B309" s="85"/>
      <c r="C309" s="86" t="s">
        <v>132</v>
      </c>
      <c r="D309" s="87" t="s">
        <v>133</v>
      </c>
      <c r="E309" s="87" t="s">
        <v>134</v>
      </c>
      <c r="F309" s="87" t="s">
        <v>135</v>
      </c>
      <c r="G309" s="88" t="s">
        <v>136</v>
      </c>
    </row>
    <row r="310" spans="2:12" x14ac:dyDescent="0.2">
      <c r="B310" s="102" t="s">
        <v>119</v>
      </c>
      <c r="C310" s="105" t="s">
        <v>137</v>
      </c>
      <c r="D310" s="94">
        <v>0</v>
      </c>
      <c r="E310" s="106">
        <f>IF($C$4=0,0,D310/$C$4*100)</f>
        <v>0</v>
      </c>
      <c r="F310" s="106">
        <f>IF(SUM($D$14:$D$16)=0,0,D310/SUM($D$14:D$16)*100)</f>
        <v>0</v>
      </c>
      <c r="G310" s="95">
        <f>IF($D$16=0,0,D310/$D$16*100)</f>
        <v>0</v>
      </c>
    </row>
    <row r="311" spans="2:12" ht="25.5" x14ac:dyDescent="0.2">
      <c r="B311" s="103"/>
      <c r="C311" s="107" t="s">
        <v>138</v>
      </c>
      <c r="D311" s="69">
        <v>0</v>
      </c>
      <c r="E311" s="75">
        <f t="shared" ref="E311:E341" si="16">IF($C$4=0,0,D311/$C$4*100)</f>
        <v>0</v>
      </c>
      <c r="F311" s="75">
        <f>IF(SUM($D$14:$D$16)=0,0,D311/SUM($D$14:D$16)*100)</f>
        <v>0</v>
      </c>
      <c r="G311" s="70">
        <f>IF($D$16=0,0,D311/$D$16*100)</f>
        <v>0</v>
      </c>
    </row>
    <row r="312" spans="2:12" x14ac:dyDescent="0.2">
      <c r="B312" s="103"/>
      <c r="C312" s="108" t="s">
        <v>139</v>
      </c>
      <c r="D312" s="69">
        <v>0</v>
      </c>
      <c r="E312" s="75">
        <f t="shared" si="16"/>
        <v>0</v>
      </c>
      <c r="F312" s="75">
        <f>IF(SUM($D$14:$D$16)=0,0,D312/SUM($D$14:D$16)*100)</f>
        <v>0</v>
      </c>
      <c r="G312" s="70">
        <f t="shared" ref="G312:G341" si="17">IF($D$16=0,0,D312/$D$16*100)</f>
        <v>0</v>
      </c>
    </row>
    <row r="313" spans="2:12" x14ac:dyDescent="0.2">
      <c r="B313" s="103"/>
      <c r="C313" s="108" t="s">
        <v>140</v>
      </c>
      <c r="D313" s="69">
        <v>0</v>
      </c>
      <c r="E313" s="75">
        <f t="shared" si="16"/>
        <v>0</v>
      </c>
      <c r="F313" s="75">
        <f>IF(SUM($D$14:$D$16)=0,0,D313/SUM($D$14:D$16)*100)</f>
        <v>0</v>
      </c>
      <c r="G313" s="70">
        <f t="shared" si="17"/>
        <v>0</v>
      </c>
    </row>
    <row r="314" spans="2:12" x14ac:dyDescent="0.2">
      <c r="B314" s="103"/>
      <c r="C314" s="108" t="s">
        <v>141</v>
      </c>
      <c r="D314" s="69">
        <v>0</v>
      </c>
      <c r="E314" s="75">
        <f t="shared" si="16"/>
        <v>0</v>
      </c>
      <c r="F314" s="75">
        <f>IF(SUM($D$14:$D$16)=0,0,D314/SUM($D$14:D$16)*100)</f>
        <v>0</v>
      </c>
      <c r="G314" s="70">
        <f t="shared" si="17"/>
        <v>0</v>
      </c>
    </row>
    <row r="315" spans="2:12" x14ac:dyDescent="0.2">
      <c r="B315" s="103"/>
      <c r="C315" s="108" t="s">
        <v>142</v>
      </c>
      <c r="D315" s="69">
        <v>0</v>
      </c>
      <c r="E315" s="75">
        <f t="shared" si="16"/>
        <v>0</v>
      </c>
      <c r="F315" s="75">
        <f>IF(SUM($D$14:$D$16)=0,0,D315/SUM($D$14:D$16)*100)</f>
        <v>0</v>
      </c>
      <c r="G315" s="70">
        <f t="shared" si="17"/>
        <v>0</v>
      </c>
    </row>
    <row r="316" spans="2:12" x14ac:dyDescent="0.2">
      <c r="B316" s="103"/>
      <c r="C316" s="108" t="s">
        <v>143</v>
      </c>
      <c r="D316" s="69">
        <v>0</v>
      </c>
      <c r="E316" s="75">
        <f t="shared" si="16"/>
        <v>0</v>
      </c>
      <c r="F316" s="75">
        <f>IF(SUM($D$14:$D$16)=0,0,D316/SUM($D$14:D$16)*100)</f>
        <v>0</v>
      </c>
      <c r="G316" s="70">
        <f t="shared" si="17"/>
        <v>0</v>
      </c>
    </row>
    <row r="317" spans="2:12" x14ac:dyDescent="0.2">
      <c r="B317" s="103"/>
      <c r="C317" s="108" t="s">
        <v>144</v>
      </c>
      <c r="D317" s="69">
        <v>0</v>
      </c>
      <c r="E317" s="75">
        <f t="shared" si="16"/>
        <v>0</v>
      </c>
      <c r="F317" s="75">
        <f>IF(SUM($D$14:$D$16)=0,0,D317/SUM($D$14:D$16)*100)</f>
        <v>0</v>
      </c>
      <c r="G317" s="70">
        <f t="shared" si="17"/>
        <v>0</v>
      </c>
    </row>
    <row r="318" spans="2:12" x14ac:dyDescent="0.2">
      <c r="B318" s="103"/>
      <c r="C318" s="108" t="s">
        <v>145</v>
      </c>
      <c r="D318" s="69">
        <v>0</v>
      </c>
      <c r="E318" s="75">
        <f t="shared" si="16"/>
        <v>0</v>
      </c>
      <c r="F318" s="75">
        <f>IF(SUM($D$14:$D$16)=0,0,D318/SUM($D$14:D$16)*100)</f>
        <v>0</v>
      </c>
      <c r="G318" s="70">
        <f t="shared" si="17"/>
        <v>0</v>
      </c>
    </row>
    <row r="319" spans="2:12" x14ac:dyDescent="0.2">
      <c r="B319" s="103"/>
      <c r="C319" s="108" t="s">
        <v>146</v>
      </c>
      <c r="D319" s="69">
        <v>0</v>
      </c>
      <c r="E319" s="75">
        <f t="shared" si="16"/>
        <v>0</v>
      </c>
      <c r="F319" s="75">
        <f>IF(SUM($D$14:$D$16)=0,0,D319/SUM($D$14:D$16)*100)</f>
        <v>0</v>
      </c>
      <c r="G319" s="70">
        <f t="shared" si="17"/>
        <v>0</v>
      </c>
    </row>
    <row r="320" spans="2:12" x14ac:dyDescent="0.2">
      <c r="B320" s="103"/>
      <c r="C320" s="108" t="s">
        <v>147</v>
      </c>
      <c r="D320" s="69">
        <v>0</v>
      </c>
      <c r="E320" s="75">
        <f t="shared" si="16"/>
        <v>0</v>
      </c>
      <c r="F320" s="75">
        <f>IF(SUM($D$14:$D$16)=0,0,D320/SUM($D$14:D$16)*100)</f>
        <v>0</v>
      </c>
      <c r="G320" s="70">
        <f t="shared" si="17"/>
        <v>0</v>
      </c>
    </row>
    <row r="321" spans="2:7" x14ac:dyDescent="0.2">
      <c r="B321" s="103"/>
      <c r="C321" s="108" t="s">
        <v>148</v>
      </c>
      <c r="D321" s="69">
        <v>0</v>
      </c>
      <c r="E321" s="75">
        <f t="shared" si="16"/>
        <v>0</v>
      </c>
      <c r="F321" s="75">
        <f>IF(SUM($D$14:$D$16)=0,0,D321/SUM($D$14:D$16)*100)</f>
        <v>0</v>
      </c>
      <c r="G321" s="70">
        <f t="shared" si="17"/>
        <v>0</v>
      </c>
    </row>
    <row r="322" spans="2:7" x14ac:dyDescent="0.2">
      <c r="B322" s="103"/>
      <c r="C322" s="109" t="s">
        <v>149</v>
      </c>
      <c r="D322" s="69">
        <v>0</v>
      </c>
      <c r="E322" s="75">
        <f t="shared" si="16"/>
        <v>0</v>
      </c>
      <c r="F322" s="75">
        <f>IF(SUM($D$14:$D$16)=0,0,D322/SUM($D$14:D$16)*100)</f>
        <v>0</v>
      </c>
      <c r="G322" s="70">
        <f t="shared" si="17"/>
        <v>0</v>
      </c>
    </row>
    <row r="323" spans="2:7" x14ac:dyDescent="0.2">
      <c r="B323" s="103"/>
      <c r="C323" s="109" t="s">
        <v>150</v>
      </c>
      <c r="D323" s="69">
        <v>0</v>
      </c>
      <c r="E323" s="75">
        <f t="shared" si="16"/>
        <v>0</v>
      </c>
      <c r="F323" s="75">
        <f>IF(SUM($D$14:$D$16)=0,0,D323/SUM($D$14:D$16)*100)</f>
        <v>0</v>
      </c>
      <c r="G323" s="70">
        <f t="shared" si="17"/>
        <v>0</v>
      </c>
    </row>
    <row r="324" spans="2:7" x14ac:dyDescent="0.2">
      <c r="B324" s="103"/>
      <c r="C324" s="109" t="s">
        <v>151</v>
      </c>
      <c r="D324" s="69">
        <v>0</v>
      </c>
      <c r="E324" s="75">
        <f t="shared" si="16"/>
        <v>0</v>
      </c>
      <c r="F324" s="75">
        <f>IF(SUM($D$14:$D$16)=0,0,D324/SUM($D$14:D$16)*100)</f>
        <v>0</v>
      </c>
      <c r="G324" s="70">
        <f t="shared" si="17"/>
        <v>0</v>
      </c>
    </row>
    <row r="325" spans="2:7" x14ac:dyDescent="0.2">
      <c r="B325" s="103"/>
      <c r="C325" s="109" t="s">
        <v>152</v>
      </c>
      <c r="D325" s="69">
        <v>0</v>
      </c>
      <c r="E325" s="75">
        <f t="shared" si="16"/>
        <v>0</v>
      </c>
      <c r="F325" s="75">
        <f>IF(SUM($D$14:$D$16)=0,0,D325/SUM($D$14:D$16)*100)</f>
        <v>0</v>
      </c>
      <c r="G325" s="70">
        <f t="shared" si="17"/>
        <v>0</v>
      </c>
    </row>
    <row r="326" spans="2:7" x14ac:dyDescent="0.2">
      <c r="B326" s="103"/>
      <c r="C326" s="109" t="s">
        <v>153</v>
      </c>
      <c r="D326" s="69">
        <v>1.426577</v>
      </c>
      <c r="E326" s="75">
        <f t="shared" si="16"/>
        <v>2.0877557327973202</v>
      </c>
      <c r="F326" s="75">
        <f>IF(SUM($D$14:$D$16)=0,0,D326/SUM($D$14:D$16)*100)</f>
        <v>3.5162744932025447</v>
      </c>
      <c r="G326" s="70">
        <f t="shared" si="17"/>
        <v>100</v>
      </c>
    </row>
    <row r="327" spans="2:7" x14ac:dyDescent="0.2">
      <c r="B327" s="103"/>
      <c r="C327" s="109" t="s">
        <v>154</v>
      </c>
      <c r="D327" s="69">
        <v>0</v>
      </c>
      <c r="E327" s="75">
        <f t="shared" si="16"/>
        <v>0</v>
      </c>
      <c r="F327" s="75">
        <f>IF(SUM($D$14:$D$16)=0,0,D327/SUM($D$14:D$16)*100)</f>
        <v>0</v>
      </c>
      <c r="G327" s="70">
        <f t="shared" si="17"/>
        <v>0</v>
      </c>
    </row>
    <row r="328" spans="2:7" x14ac:dyDescent="0.2">
      <c r="B328" s="103"/>
      <c r="C328" s="109" t="s">
        <v>155</v>
      </c>
      <c r="D328" s="69">
        <v>0</v>
      </c>
      <c r="E328" s="75">
        <f t="shared" si="16"/>
        <v>0</v>
      </c>
      <c r="F328" s="75">
        <f>IF(SUM($D$14:$D$16)=0,0,D328/SUM($D$14:D$16)*100)</f>
        <v>0</v>
      </c>
      <c r="G328" s="70">
        <f t="shared" si="17"/>
        <v>0</v>
      </c>
    </row>
    <row r="329" spans="2:7" x14ac:dyDescent="0.2">
      <c r="B329" s="103"/>
      <c r="C329" s="109" t="s">
        <v>156</v>
      </c>
      <c r="D329" s="69">
        <v>0</v>
      </c>
      <c r="E329" s="75">
        <f t="shared" si="16"/>
        <v>0</v>
      </c>
      <c r="F329" s="75">
        <f>IF(SUM($D$14:$D$16)=0,0,D329/SUM($D$14:D$16)*100)</f>
        <v>0</v>
      </c>
      <c r="G329" s="70">
        <f t="shared" si="17"/>
        <v>0</v>
      </c>
    </row>
    <row r="330" spans="2:7" x14ac:dyDescent="0.2">
      <c r="B330" s="103"/>
      <c r="C330" s="109" t="s">
        <v>157</v>
      </c>
      <c r="D330" s="69">
        <v>0</v>
      </c>
      <c r="E330" s="75">
        <f t="shared" si="16"/>
        <v>0</v>
      </c>
      <c r="F330" s="75">
        <f>IF(SUM($D$14:$D$16)=0,0,D330/SUM($D$14:D$16)*100)</f>
        <v>0</v>
      </c>
      <c r="G330" s="70">
        <f t="shared" si="17"/>
        <v>0</v>
      </c>
    </row>
    <row r="331" spans="2:7" x14ac:dyDescent="0.2">
      <c r="B331" s="103"/>
      <c r="C331" s="109" t="s">
        <v>158</v>
      </c>
      <c r="D331" s="69">
        <v>0</v>
      </c>
      <c r="E331" s="75">
        <f t="shared" si="16"/>
        <v>0</v>
      </c>
      <c r="F331" s="75">
        <f>IF(SUM($D$14:$D$16)=0,0,D331/SUM($D$14:D$16)*100)</f>
        <v>0</v>
      </c>
      <c r="G331" s="70">
        <f t="shared" si="17"/>
        <v>0</v>
      </c>
    </row>
    <row r="332" spans="2:7" x14ac:dyDescent="0.2">
      <c r="B332" s="103"/>
      <c r="C332" s="109" t="s">
        <v>159</v>
      </c>
      <c r="D332" s="69">
        <v>0</v>
      </c>
      <c r="E332" s="75">
        <f t="shared" si="16"/>
        <v>0</v>
      </c>
      <c r="F332" s="75">
        <f>IF(SUM($D$14:$D$16)=0,0,D332/SUM($D$14:D$16)*100)</f>
        <v>0</v>
      </c>
      <c r="G332" s="70">
        <f t="shared" si="17"/>
        <v>0</v>
      </c>
    </row>
    <row r="333" spans="2:7" x14ac:dyDescent="0.2">
      <c r="B333" s="103"/>
      <c r="C333" s="109" t="s">
        <v>160</v>
      </c>
      <c r="D333" s="69">
        <v>0</v>
      </c>
      <c r="E333" s="75">
        <f t="shared" si="16"/>
        <v>0</v>
      </c>
      <c r="F333" s="75">
        <f>IF(SUM($D$14:$D$16)=0,0,D333/SUM($D$14:D$16)*100)</f>
        <v>0</v>
      </c>
      <c r="G333" s="70">
        <f t="shared" si="17"/>
        <v>0</v>
      </c>
    </row>
    <row r="334" spans="2:7" x14ac:dyDescent="0.2">
      <c r="B334" s="103"/>
      <c r="C334" s="109" t="s">
        <v>161</v>
      </c>
      <c r="D334" s="69">
        <v>0</v>
      </c>
      <c r="E334" s="75">
        <f t="shared" si="16"/>
        <v>0</v>
      </c>
      <c r="F334" s="75">
        <f>IF(SUM($D$14:$D$16)=0,0,D334/SUM($D$14:D$16)*100)</f>
        <v>0</v>
      </c>
      <c r="G334" s="70">
        <f t="shared" si="17"/>
        <v>0</v>
      </c>
    </row>
    <row r="335" spans="2:7" x14ac:dyDescent="0.2">
      <c r="B335" s="103"/>
      <c r="C335" s="109" t="s">
        <v>162</v>
      </c>
      <c r="D335" s="69">
        <v>0</v>
      </c>
      <c r="E335" s="75">
        <f t="shared" si="16"/>
        <v>0</v>
      </c>
      <c r="F335" s="75">
        <f>IF(SUM($D$14:$D$16)=0,0,D335/SUM($D$14:D$16)*100)</f>
        <v>0</v>
      </c>
      <c r="G335" s="70">
        <f t="shared" si="17"/>
        <v>0</v>
      </c>
    </row>
    <row r="336" spans="2:7" x14ac:dyDescent="0.2">
      <c r="B336" s="103"/>
      <c r="C336" s="109" t="s">
        <v>163</v>
      </c>
      <c r="D336" s="69">
        <v>0</v>
      </c>
      <c r="E336" s="75">
        <f t="shared" si="16"/>
        <v>0</v>
      </c>
      <c r="F336" s="75">
        <f>IF(SUM($D$14:$D$16)=0,0,D336/SUM($D$14:D$16)*100)</f>
        <v>0</v>
      </c>
      <c r="G336" s="70">
        <f t="shared" si="17"/>
        <v>0</v>
      </c>
    </row>
    <row r="337" spans="2:7" x14ac:dyDescent="0.2">
      <c r="B337" s="103"/>
      <c r="C337" s="109" t="s">
        <v>164</v>
      </c>
      <c r="D337" s="69">
        <v>0</v>
      </c>
      <c r="E337" s="75">
        <f t="shared" si="16"/>
        <v>0</v>
      </c>
      <c r="F337" s="75">
        <f>IF(SUM($D$14:$D$16)=0,0,D337/SUM($D$14:D$16)*100)</f>
        <v>0</v>
      </c>
      <c r="G337" s="70">
        <f t="shared" si="17"/>
        <v>0</v>
      </c>
    </row>
    <row r="338" spans="2:7" x14ac:dyDescent="0.2">
      <c r="B338" s="103"/>
      <c r="C338" s="109" t="s">
        <v>165</v>
      </c>
      <c r="D338" s="69">
        <v>0</v>
      </c>
      <c r="E338" s="75">
        <f t="shared" si="16"/>
        <v>0</v>
      </c>
      <c r="F338" s="75">
        <f>IF(SUM($D$14:$D$16)=0,0,D338/SUM($D$14:D$16)*100)</f>
        <v>0</v>
      </c>
      <c r="G338" s="70">
        <f t="shared" si="17"/>
        <v>0</v>
      </c>
    </row>
    <row r="339" spans="2:7" x14ac:dyDescent="0.2">
      <c r="B339" s="103"/>
      <c r="C339" s="109" t="s">
        <v>166</v>
      </c>
      <c r="D339" s="69">
        <v>0</v>
      </c>
      <c r="E339" s="75">
        <f t="shared" si="16"/>
        <v>0</v>
      </c>
      <c r="F339" s="75">
        <f>IF(SUM($D$14:$D$16)=0,0,D339/SUM($D$14:D$16)*100)</f>
        <v>0</v>
      </c>
      <c r="G339" s="70">
        <f t="shared" si="17"/>
        <v>0</v>
      </c>
    </row>
    <row r="340" spans="2:7" x14ac:dyDescent="0.2">
      <c r="B340" s="103"/>
      <c r="C340" s="109" t="s">
        <v>167</v>
      </c>
      <c r="D340" s="69">
        <v>0</v>
      </c>
      <c r="E340" s="75">
        <f t="shared" si="16"/>
        <v>0</v>
      </c>
      <c r="F340" s="75">
        <f>IF(SUM($D$14:$D$16)=0,0,D340/SUM($D$14:D$16)*100)</f>
        <v>0</v>
      </c>
      <c r="G340" s="70">
        <f t="shared" si="17"/>
        <v>0</v>
      </c>
    </row>
    <row r="341" spans="2:7" x14ac:dyDescent="0.2">
      <c r="B341" s="104"/>
      <c r="C341" s="110" t="s">
        <v>168</v>
      </c>
      <c r="D341" s="111">
        <v>0</v>
      </c>
      <c r="E341" s="112">
        <f t="shared" si="16"/>
        <v>0</v>
      </c>
      <c r="F341" s="112">
        <f>IF(SUM($D$14:$D$16)=0,0,D341/SUM($D$14:D$16)*100)</f>
        <v>0</v>
      </c>
      <c r="G341" s="99">
        <f t="shared" si="17"/>
        <v>0</v>
      </c>
    </row>
    <row r="342" spans="2:7" x14ac:dyDescent="0.2">
      <c r="D342" s="73"/>
      <c r="E342" s="74"/>
      <c r="F342" s="74"/>
      <c r="G342" s="74"/>
    </row>
    <row r="343" spans="2:7" x14ac:dyDescent="0.2">
      <c r="B343" s="102" t="s">
        <v>120</v>
      </c>
      <c r="C343" s="105" t="s">
        <v>137</v>
      </c>
      <c r="D343" s="94">
        <v>0</v>
      </c>
      <c r="E343" s="106">
        <f>IF($C$5=0,0,D343/$C$5*100)</f>
        <v>0</v>
      </c>
      <c r="F343" s="106">
        <f>IF(SUM($D$19:$D$21)=0,0,D343/SUM($D$19:D$21)*100)</f>
        <v>0</v>
      </c>
      <c r="G343" s="95">
        <f>IF($D$21=0,0,D343/$D$21*100)</f>
        <v>0</v>
      </c>
    </row>
    <row r="344" spans="2:7" ht="25.5" x14ac:dyDescent="0.2">
      <c r="B344" s="103"/>
      <c r="C344" s="107" t="s">
        <v>138</v>
      </c>
      <c r="D344" s="69">
        <v>0</v>
      </c>
      <c r="E344" s="75">
        <f t="shared" ref="E344:E374" si="18">IF($C$5=0,0,D344/$C$5*100)</f>
        <v>0</v>
      </c>
      <c r="F344" s="75">
        <f>IF(SUM($D$19:$D$21)=0,0,D344/SUM($D$19:D$21)*100)</f>
        <v>0</v>
      </c>
      <c r="G344" s="70">
        <f t="shared" ref="G344:G374" si="19">IF($D$21=0,0,D344/$D$21*100)</f>
        <v>0</v>
      </c>
    </row>
    <row r="345" spans="2:7" x14ac:dyDescent="0.2">
      <c r="B345" s="103"/>
      <c r="C345" s="108" t="s">
        <v>139</v>
      </c>
      <c r="D345" s="69">
        <v>0</v>
      </c>
      <c r="E345" s="75">
        <f t="shared" si="18"/>
        <v>0</v>
      </c>
      <c r="F345" s="75">
        <f>IF(SUM($D$19:$D$21)=0,0,D345/SUM($D$19:D$21)*100)</f>
        <v>0</v>
      </c>
      <c r="G345" s="70">
        <f t="shared" si="19"/>
        <v>0</v>
      </c>
    </row>
    <row r="346" spans="2:7" x14ac:dyDescent="0.2">
      <c r="B346" s="103"/>
      <c r="C346" s="108" t="s">
        <v>140</v>
      </c>
      <c r="D346" s="69">
        <v>0</v>
      </c>
      <c r="E346" s="75">
        <f t="shared" si="18"/>
        <v>0</v>
      </c>
      <c r="F346" s="75">
        <f>IF(SUM($D$19:$D$21)=0,0,D346/SUM($D$19:D$21)*100)</f>
        <v>0</v>
      </c>
      <c r="G346" s="70">
        <f t="shared" si="19"/>
        <v>0</v>
      </c>
    </row>
    <row r="347" spans="2:7" x14ac:dyDescent="0.2">
      <c r="B347" s="103"/>
      <c r="C347" s="108" t="s">
        <v>141</v>
      </c>
      <c r="D347" s="69">
        <v>0</v>
      </c>
      <c r="E347" s="75">
        <f t="shared" si="18"/>
        <v>0</v>
      </c>
      <c r="F347" s="75">
        <f>IF(SUM($D$19:$D$21)=0,0,D347/SUM($D$19:D$21)*100)</f>
        <v>0</v>
      </c>
      <c r="G347" s="70">
        <f t="shared" si="19"/>
        <v>0</v>
      </c>
    </row>
    <row r="348" spans="2:7" x14ac:dyDescent="0.2">
      <c r="B348" s="103"/>
      <c r="C348" s="108" t="s">
        <v>142</v>
      </c>
      <c r="D348" s="69">
        <v>0</v>
      </c>
      <c r="E348" s="75">
        <f t="shared" si="18"/>
        <v>0</v>
      </c>
      <c r="F348" s="75">
        <f>IF(SUM($D$19:$D$21)=0,0,D348/SUM($D$19:D$21)*100)</f>
        <v>0</v>
      </c>
      <c r="G348" s="70">
        <f t="shared" si="19"/>
        <v>0</v>
      </c>
    </row>
    <row r="349" spans="2:7" x14ac:dyDescent="0.2">
      <c r="B349" s="103"/>
      <c r="C349" s="108" t="s">
        <v>143</v>
      </c>
      <c r="D349" s="69">
        <v>0</v>
      </c>
      <c r="E349" s="75">
        <f t="shared" si="18"/>
        <v>0</v>
      </c>
      <c r="F349" s="75">
        <f>IF(SUM($D$19:$D$21)=0,0,D349/SUM($D$19:D$21)*100)</f>
        <v>0</v>
      </c>
      <c r="G349" s="70">
        <f t="shared" si="19"/>
        <v>0</v>
      </c>
    </row>
    <row r="350" spans="2:7" x14ac:dyDescent="0.2">
      <c r="B350" s="103"/>
      <c r="C350" s="108" t="s">
        <v>144</v>
      </c>
      <c r="D350" s="69">
        <v>0</v>
      </c>
      <c r="E350" s="75">
        <f t="shared" si="18"/>
        <v>0</v>
      </c>
      <c r="F350" s="75">
        <f>IF(SUM($D$19:$D$21)=0,0,D350/SUM($D$19:D$21)*100)</f>
        <v>0</v>
      </c>
      <c r="G350" s="70">
        <f t="shared" si="19"/>
        <v>0</v>
      </c>
    </row>
    <row r="351" spans="2:7" x14ac:dyDescent="0.2">
      <c r="B351" s="103"/>
      <c r="C351" s="108" t="s">
        <v>145</v>
      </c>
      <c r="D351" s="69">
        <v>0</v>
      </c>
      <c r="E351" s="75">
        <f t="shared" si="18"/>
        <v>0</v>
      </c>
      <c r="F351" s="75">
        <f>IF(SUM($D$19:$D$21)=0,0,D351/SUM($D$19:D$21)*100)</f>
        <v>0</v>
      </c>
      <c r="G351" s="70">
        <f t="shared" si="19"/>
        <v>0</v>
      </c>
    </row>
    <row r="352" spans="2:7" x14ac:dyDescent="0.2">
      <c r="B352" s="103"/>
      <c r="C352" s="108" t="s">
        <v>146</v>
      </c>
      <c r="D352" s="69">
        <v>0</v>
      </c>
      <c r="E352" s="75">
        <f t="shared" si="18"/>
        <v>0</v>
      </c>
      <c r="F352" s="75">
        <f>IF(SUM($D$19:$D$21)=0,0,D352/SUM($D$19:D$21)*100)</f>
        <v>0</v>
      </c>
      <c r="G352" s="70">
        <f t="shared" si="19"/>
        <v>0</v>
      </c>
    </row>
    <row r="353" spans="2:7" x14ac:dyDescent="0.2">
      <c r="B353" s="103"/>
      <c r="C353" s="108" t="s">
        <v>147</v>
      </c>
      <c r="D353" s="69">
        <v>0</v>
      </c>
      <c r="E353" s="75">
        <f t="shared" si="18"/>
        <v>0</v>
      </c>
      <c r="F353" s="75">
        <f>IF(SUM($D$19:$D$21)=0,0,D353/SUM($D$19:D$21)*100)</f>
        <v>0</v>
      </c>
      <c r="G353" s="70">
        <f t="shared" si="19"/>
        <v>0</v>
      </c>
    </row>
    <row r="354" spans="2:7" x14ac:dyDescent="0.2">
      <c r="B354" s="103"/>
      <c r="C354" s="108" t="s">
        <v>148</v>
      </c>
      <c r="D354" s="69">
        <v>0</v>
      </c>
      <c r="E354" s="75">
        <f t="shared" si="18"/>
        <v>0</v>
      </c>
      <c r="F354" s="75">
        <f>IF(SUM($D$19:$D$21)=0,0,D354/SUM($D$19:D$21)*100)</f>
        <v>0</v>
      </c>
      <c r="G354" s="70">
        <f t="shared" si="19"/>
        <v>0</v>
      </c>
    </row>
    <row r="355" spans="2:7" x14ac:dyDescent="0.2">
      <c r="B355" s="103"/>
      <c r="C355" s="109" t="s">
        <v>149</v>
      </c>
      <c r="D355" s="69">
        <v>0</v>
      </c>
      <c r="E355" s="75">
        <f t="shared" si="18"/>
        <v>0</v>
      </c>
      <c r="F355" s="75">
        <f>IF(SUM($D$19:$D$21)=0,0,D355/SUM($D$19:D$21)*100)</f>
        <v>0</v>
      </c>
      <c r="G355" s="70">
        <f t="shared" si="19"/>
        <v>0</v>
      </c>
    </row>
    <row r="356" spans="2:7" x14ac:dyDescent="0.2">
      <c r="B356" s="103"/>
      <c r="C356" s="109" t="s">
        <v>150</v>
      </c>
      <c r="D356" s="69">
        <v>0</v>
      </c>
      <c r="E356" s="75">
        <f t="shared" si="18"/>
        <v>0</v>
      </c>
      <c r="F356" s="75">
        <f>IF(SUM($D$19:$D$21)=0,0,D356/SUM($D$19:D$21)*100)</f>
        <v>0</v>
      </c>
      <c r="G356" s="70">
        <f t="shared" si="19"/>
        <v>0</v>
      </c>
    </row>
    <row r="357" spans="2:7" x14ac:dyDescent="0.2">
      <c r="B357" s="103"/>
      <c r="C357" s="109" t="s">
        <v>151</v>
      </c>
      <c r="D357" s="69">
        <v>0</v>
      </c>
      <c r="E357" s="75">
        <f t="shared" si="18"/>
        <v>0</v>
      </c>
      <c r="F357" s="75">
        <f>IF(SUM($D$19:$D$21)=0,0,D357/SUM($D$19:D$21)*100)</f>
        <v>0</v>
      </c>
      <c r="G357" s="70">
        <f t="shared" si="19"/>
        <v>0</v>
      </c>
    </row>
    <row r="358" spans="2:7" x14ac:dyDescent="0.2">
      <c r="B358" s="103"/>
      <c r="C358" s="109" t="s">
        <v>152</v>
      </c>
      <c r="D358" s="69">
        <v>0</v>
      </c>
      <c r="E358" s="75">
        <f t="shared" si="18"/>
        <v>0</v>
      </c>
      <c r="F358" s="75">
        <f>IF(SUM($D$19:$D$21)=0,0,D358/SUM($D$19:D$21)*100)</f>
        <v>0</v>
      </c>
      <c r="G358" s="70">
        <f t="shared" si="19"/>
        <v>0</v>
      </c>
    </row>
    <row r="359" spans="2:7" x14ac:dyDescent="0.2">
      <c r="B359" s="103"/>
      <c r="C359" s="109" t="s">
        <v>153</v>
      </c>
      <c r="D359" s="69">
        <v>0</v>
      </c>
      <c r="E359" s="75">
        <f t="shared" si="18"/>
        <v>0</v>
      </c>
      <c r="F359" s="75">
        <f>IF(SUM($D$19:$D$21)=0,0,D359/SUM($D$19:D$21)*100)</f>
        <v>0</v>
      </c>
      <c r="G359" s="70">
        <f t="shared" si="19"/>
        <v>0</v>
      </c>
    </row>
    <row r="360" spans="2:7" x14ac:dyDescent="0.2">
      <c r="B360" s="103"/>
      <c r="C360" s="109" t="s">
        <v>154</v>
      </c>
      <c r="D360" s="69">
        <v>0</v>
      </c>
      <c r="E360" s="75">
        <f t="shared" si="18"/>
        <v>0</v>
      </c>
      <c r="F360" s="75">
        <f>IF(SUM($D$19:$D$21)=0,0,D360/SUM($D$19:D$21)*100)</f>
        <v>0</v>
      </c>
      <c r="G360" s="70">
        <f t="shared" si="19"/>
        <v>0</v>
      </c>
    </row>
    <row r="361" spans="2:7" x14ac:dyDescent="0.2">
      <c r="B361" s="103"/>
      <c r="C361" s="109" t="s">
        <v>155</v>
      </c>
      <c r="D361" s="69">
        <v>0</v>
      </c>
      <c r="E361" s="75">
        <f t="shared" si="18"/>
        <v>0</v>
      </c>
      <c r="F361" s="75">
        <f>IF(SUM($D$19:$D$21)=0,0,D361/SUM($D$19:D$21)*100)</f>
        <v>0</v>
      </c>
      <c r="G361" s="70">
        <f t="shared" si="19"/>
        <v>0</v>
      </c>
    </row>
    <row r="362" spans="2:7" x14ac:dyDescent="0.2">
      <c r="B362" s="103"/>
      <c r="C362" s="109" t="s">
        <v>156</v>
      </c>
      <c r="D362" s="69">
        <v>0</v>
      </c>
      <c r="E362" s="75">
        <f t="shared" si="18"/>
        <v>0</v>
      </c>
      <c r="F362" s="75">
        <f>IF(SUM($D$19:$D$21)=0,0,D362/SUM($D$19:D$21)*100)</f>
        <v>0</v>
      </c>
      <c r="G362" s="70">
        <f t="shared" si="19"/>
        <v>0</v>
      </c>
    </row>
    <row r="363" spans="2:7" x14ac:dyDescent="0.2">
      <c r="B363" s="103"/>
      <c r="C363" s="109" t="s">
        <v>157</v>
      </c>
      <c r="D363" s="69">
        <v>0</v>
      </c>
      <c r="E363" s="75">
        <f t="shared" si="18"/>
        <v>0</v>
      </c>
      <c r="F363" s="75">
        <f>IF(SUM($D$19:$D$21)=0,0,D363/SUM($D$19:D$21)*100)</f>
        <v>0</v>
      </c>
      <c r="G363" s="70">
        <f t="shared" si="19"/>
        <v>0</v>
      </c>
    </row>
    <row r="364" spans="2:7" x14ac:dyDescent="0.2">
      <c r="B364" s="103"/>
      <c r="C364" s="109" t="s">
        <v>158</v>
      </c>
      <c r="D364" s="69">
        <v>0</v>
      </c>
      <c r="E364" s="75">
        <f t="shared" si="18"/>
        <v>0</v>
      </c>
      <c r="F364" s="75">
        <f>IF(SUM($D$19:$D$21)=0,0,D364/SUM($D$19:D$21)*100)</f>
        <v>0</v>
      </c>
      <c r="G364" s="70">
        <f t="shared" si="19"/>
        <v>0</v>
      </c>
    </row>
    <row r="365" spans="2:7" x14ac:dyDescent="0.2">
      <c r="B365" s="103"/>
      <c r="C365" s="109" t="s">
        <v>159</v>
      </c>
      <c r="D365" s="69">
        <v>0</v>
      </c>
      <c r="E365" s="75">
        <f t="shared" si="18"/>
        <v>0</v>
      </c>
      <c r="F365" s="75">
        <f>IF(SUM($D$19:$D$21)=0,0,D365/SUM($D$19:D$21)*100)</f>
        <v>0</v>
      </c>
      <c r="G365" s="70">
        <f t="shared" si="19"/>
        <v>0</v>
      </c>
    </row>
    <row r="366" spans="2:7" x14ac:dyDescent="0.2">
      <c r="B366" s="103"/>
      <c r="C366" s="109" t="s">
        <v>160</v>
      </c>
      <c r="D366" s="69">
        <v>0</v>
      </c>
      <c r="E366" s="75">
        <f t="shared" si="18"/>
        <v>0</v>
      </c>
      <c r="F366" s="75">
        <f>IF(SUM($D$19:$D$21)=0,0,D366/SUM($D$19:D$21)*100)</f>
        <v>0</v>
      </c>
      <c r="G366" s="70">
        <f t="shared" si="19"/>
        <v>0</v>
      </c>
    </row>
    <row r="367" spans="2:7" x14ac:dyDescent="0.2">
      <c r="B367" s="103"/>
      <c r="C367" s="109" t="s">
        <v>161</v>
      </c>
      <c r="D367" s="69">
        <v>0</v>
      </c>
      <c r="E367" s="75">
        <f t="shared" si="18"/>
        <v>0</v>
      </c>
      <c r="F367" s="75">
        <f>IF(SUM($D$19:$D$21)=0,0,D367/SUM($D$19:D$21)*100)</f>
        <v>0</v>
      </c>
      <c r="G367" s="70">
        <f t="shared" si="19"/>
        <v>0</v>
      </c>
    </row>
    <row r="368" spans="2:7" x14ac:dyDescent="0.2">
      <c r="B368" s="103"/>
      <c r="C368" s="109" t="s">
        <v>162</v>
      </c>
      <c r="D368" s="69">
        <v>0</v>
      </c>
      <c r="E368" s="75">
        <f t="shared" si="18"/>
        <v>0</v>
      </c>
      <c r="F368" s="75">
        <f>IF(SUM($D$19:$D$21)=0,0,D368/SUM($D$19:D$21)*100)</f>
        <v>0</v>
      </c>
      <c r="G368" s="70">
        <f t="shared" si="19"/>
        <v>0</v>
      </c>
    </row>
    <row r="369" spans="2:7" x14ac:dyDescent="0.2">
      <c r="B369" s="103"/>
      <c r="C369" s="109" t="s">
        <v>163</v>
      </c>
      <c r="D369" s="69">
        <v>0</v>
      </c>
      <c r="E369" s="75">
        <f t="shared" si="18"/>
        <v>0</v>
      </c>
      <c r="F369" s="75">
        <f>IF(SUM($D$19:$D$21)=0,0,D369/SUM($D$19:D$21)*100)</f>
        <v>0</v>
      </c>
      <c r="G369" s="70">
        <f t="shared" si="19"/>
        <v>0</v>
      </c>
    </row>
    <row r="370" spans="2:7" x14ac:dyDescent="0.2">
      <c r="B370" s="103"/>
      <c r="C370" s="109" t="s">
        <v>164</v>
      </c>
      <c r="D370" s="69">
        <v>0</v>
      </c>
      <c r="E370" s="75">
        <f t="shared" si="18"/>
        <v>0</v>
      </c>
      <c r="F370" s="75">
        <f>IF(SUM($D$19:$D$21)=0,0,D370/SUM($D$19:D$21)*100)</f>
        <v>0</v>
      </c>
      <c r="G370" s="70">
        <f t="shared" si="19"/>
        <v>0</v>
      </c>
    </row>
    <row r="371" spans="2:7" x14ac:dyDescent="0.2">
      <c r="B371" s="103"/>
      <c r="C371" s="109" t="s">
        <v>165</v>
      </c>
      <c r="D371" s="69">
        <v>0</v>
      </c>
      <c r="E371" s="75">
        <f t="shared" si="18"/>
        <v>0</v>
      </c>
      <c r="F371" s="75">
        <f>IF(SUM($D$19:$D$21)=0,0,D371/SUM($D$19:D$21)*100)</f>
        <v>0</v>
      </c>
      <c r="G371" s="70">
        <f t="shared" si="19"/>
        <v>0</v>
      </c>
    </row>
    <row r="372" spans="2:7" x14ac:dyDescent="0.2">
      <c r="B372" s="103"/>
      <c r="C372" s="109" t="s">
        <v>166</v>
      </c>
      <c r="D372" s="69">
        <v>0</v>
      </c>
      <c r="E372" s="75">
        <f t="shared" si="18"/>
        <v>0</v>
      </c>
      <c r="F372" s="75">
        <f>IF(SUM($D$19:$D$21)=0,0,D372/SUM($D$19:D$21)*100)</f>
        <v>0</v>
      </c>
      <c r="G372" s="70">
        <f t="shared" si="19"/>
        <v>0</v>
      </c>
    </row>
    <row r="373" spans="2:7" x14ac:dyDescent="0.2">
      <c r="B373" s="103"/>
      <c r="C373" s="109" t="s">
        <v>167</v>
      </c>
      <c r="D373" s="69">
        <v>0</v>
      </c>
      <c r="E373" s="75">
        <f t="shared" si="18"/>
        <v>0</v>
      </c>
      <c r="F373" s="75">
        <f>IF(SUM($D$19:$D$21)=0,0,D373/SUM($D$19:D$21)*100)</f>
        <v>0</v>
      </c>
      <c r="G373" s="70">
        <f t="shared" si="19"/>
        <v>0</v>
      </c>
    </row>
    <row r="374" spans="2:7" x14ac:dyDescent="0.2">
      <c r="B374" s="104"/>
      <c r="C374" s="110" t="s">
        <v>168</v>
      </c>
      <c r="D374" s="111">
        <v>0</v>
      </c>
      <c r="E374" s="112">
        <f t="shared" si="18"/>
        <v>0</v>
      </c>
      <c r="F374" s="112">
        <f>IF(SUM($D$19:$D$21)=0,0,D374/SUM($D$19:D$21)*100)</f>
        <v>0</v>
      </c>
      <c r="G374" s="99">
        <f t="shared" si="19"/>
        <v>0</v>
      </c>
    </row>
    <row r="375" spans="2:7" x14ac:dyDescent="0.2">
      <c r="D375" s="73"/>
      <c r="E375" s="74"/>
      <c r="F375" s="74"/>
      <c r="G375" s="74"/>
    </row>
    <row r="376" spans="2:7" x14ac:dyDescent="0.2">
      <c r="B376" s="102" t="s">
        <v>121</v>
      </c>
      <c r="C376" s="105" t="s">
        <v>137</v>
      </c>
      <c r="D376" s="94">
        <v>0</v>
      </c>
      <c r="E376" s="106">
        <f>IF($C$6=0,0,D376/$C$6*100)</f>
        <v>0</v>
      </c>
      <c r="F376" s="106">
        <f>IF(SUM($D$24:$D$26)=0,0,D376/SUM($D$24:D$26)*100)</f>
        <v>0</v>
      </c>
      <c r="G376" s="95">
        <f>IF($D$26=0,0,D376/$D$26*100)</f>
        <v>0</v>
      </c>
    </row>
    <row r="377" spans="2:7" ht="25.5" x14ac:dyDescent="0.2">
      <c r="B377" s="103"/>
      <c r="C377" s="107" t="s">
        <v>138</v>
      </c>
      <c r="D377" s="69">
        <v>0</v>
      </c>
      <c r="E377" s="75">
        <f t="shared" ref="E377:E407" si="20">IF($C$6=0,0,D377/$C$6*100)</f>
        <v>0</v>
      </c>
      <c r="F377" s="75">
        <f>IF(SUM($D$24:$D$26)=0,0,D377/SUM($D$24:D$26)*100)</f>
        <v>0</v>
      </c>
      <c r="G377" s="70">
        <f t="shared" ref="G377:G407" si="21">IF($D$26=0,0,D377/$D$26*100)</f>
        <v>0</v>
      </c>
    </row>
    <row r="378" spans="2:7" x14ac:dyDescent="0.2">
      <c r="B378" s="103"/>
      <c r="C378" s="108" t="s">
        <v>139</v>
      </c>
      <c r="D378" s="69">
        <v>0</v>
      </c>
      <c r="E378" s="75">
        <f t="shared" si="20"/>
        <v>0</v>
      </c>
      <c r="F378" s="75">
        <f>IF(SUM($D$24:$D$26)=0,0,D378/SUM($D$24:D$26)*100)</f>
        <v>0</v>
      </c>
      <c r="G378" s="70">
        <f t="shared" si="21"/>
        <v>0</v>
      </c>
    </row>
    <row r="379" spans="2:7" x14ac:dyDescent="0.2">
      <c r="B379" s="103"/>
      <c r="C379" s="108" t="s">
        <v>140</v>
      </c>
      <c r="D379" s="69">
        <v>0</v>
      </c>
      <c r="E379" s="75">
        <f t="shared" si="20"/>
        <v>0</v>
      </c>
      <c r="F379" s="75">
        <f>IF(SUM($D$24:$D$26)=0,0,D379/SUM($D$24:D$26)*100)</f>
        <v>0</v>
      </c>
      <c r="G379" s="70">
        <f t="shared" si="21"/>
        <v>0</v>
      </c>
    </row>
    <row r="380" spans="2:7" x14ac:dyDescent="0.2">
      <c r="B380" s="103"/>
      <c r="C380" s="108" t="s">
        <v>141</v>
      </c>
      <c r="D380" s="69">
        <v>0</v>
      </c>
      <c r="E380" s="75">
        <f t="shared" si="20"/>
        <v>0</v>
      </c>
      <c r="F380" s="75">
        <f>IF(SUM($D$24:$D$26)=0,0,D380/SUM($D$24:D$26)*100)</f>
        <v>0</v>
      </c>
      <c r="G380" s="70">
        <f t="shared" si="21"/>
        <v>0</v>
      </c>
    </row>
    <row r="381" spans="2:7" x14ac:dyDescent="0.2">
      <c r="B381" s="103"/>
      <c r="C381" s="108" t="s">
        <v>142</v>
      </c>
      <c r="D381" s="69">
        <v>0</v>
      </c>
      <c r="E381" s="75">
        <f t="shared" si="20"/>
        <v>0</v>
      </c>
      <c r="F381" s="75">
        <f>IF(SUM($D$24:$D$26)=0,0,D381/SUM($D$24:D$26)*100)</f>
        <v>0</v>
      </c>
      <c r="G381" s="70">
        <f t="shared" si="21"/>
        <v>0</v>
      </c>
    </row>
    <row r="382" spans="2:7" x14ac:dyDescent="0.2">
      <c r="B382" s="103"/>
      <c r="C382" s="108" t="s">
        <v>143</v>
      </c>
      <c r="D382" s="69">
        <v>0</v>
      </c>
      <c r="E382" s="75">
        <f t="shared" si="20"/>
        <v>0</v>
      </c>
      <c r="F382" s="75">
        <f>IF(SUM($D$24:$D$26)=0,0,D382/SUM($D$24:D$26)*100)</f>
        <v>0</v>
      </c>
      <c r="G382" s="70">
        <f t="shared" si="21"/>
        <v>0</v>
      </c>
    </row>
    <row r="383" spans="2:7" x14ac:dyDescent="0.2">
      <c r="B383" s="103"/>
      <c r="C383" s="108" t="s">
        <v>144</v>
      </c>
      <c r="D383" s="69">
        <v>0</v>
      </c>
      <c r="E383" s="75">
        <f t="shared" si="20"/>
        <v>0</v>
      </c>
      <c r="F383" s="75">
        <f>IF(SUM($D$24:$D$26)=0,0,D383/SUM($D$24:D$26)*100)</f>
        <v>0</v>
      </c>
      <c r="G383" s="70">
        <f t="shared" si="21"/>
        <v>0</v>
      </c>
    </row>
    <row r="384" spans="2:7" x14ac:dyDescent="0.2">
      <c r="B384" s="103"/>
      <c r="C384" s="108" t="s">
        <v>145</v>
      </c>
      <c r="D384" s="69">
        <v>1.2595019999999999</v>
      </c>
      <c r="E384" s="75">
        <f t="shared" si="20"/>
        <v>22.275630198596787</v>
      </c>
      <c r="F384" s="75">
        <f>IF(SUM($D$24:$D$26)=0,0,D384/SUM($D$24:D$26)*100)</f>
        <v>22.275630198596783</v>
      </c>
      <c r="G384" s="70">
        <f t="shared" si="21"/>
        <v>100</v>
      </c>
    </row>
    <row r="385" spans="2:7" x14ac:dyDescent="0.2">
      <c r="B385" s="103"/>
      <c r="C385" s="108" t="s">
        <v>146</v>
      </c>
      <c r="D385" s="69">
        <v>1.2595019999999999</v>
      </c>
      <c r="E385" s="75">
        <f t="shared" si="20"/>
        <v>22.275630198596787</v>
      </c>
      <c r="F385" s="75">
        <f>IF(SUM($D$24:$D$26)=0,0,D385/SUM($D$24:D$26)*100)</f>
        <v>22.275630198596783</v>
      </c>
      <c r="G385" s="70">
        <f t="shared" si="21"/>
        <v>100</v>
      </c>
    </row>
    <row r="386" spans="2:7" x14ac:dyDescent="0.2">
      <c r="B386" s="103"/>
      <c r="C386" s="108" t="s">
        <v>147</v>
      </c>
      <c r="D386" s="69">
        <v>0</v>
      </c>
      <c r="E386" s="75">
        <f t="shared" si="20"/>
        <v>0</v>
      </c>
      <c r="F386" s="75">
        <f>IF(SUM($D$24:$D$26)=0,0,D386/SUM($D$24:D$26)*100)</f>
        <v>0</v>
      </c>
      <c r="G386" s="70">
        <f t="shared" si="21"/>
        <v>0</v>
      </c>
    </row>
    <row r="387" spans="2:7" x14ac:dyDescent="0.2">
      <c r="B387" s="103"/>
      <c r="C387" s="108" t="s">
        <v>148</v>
      </c>
      <c r="D387" s="69">
        <v>0</v>
      </c>
      <c r="E387" s="75">
        <f t="shared" si="20"/>
        <v>0</v>
      </c>
      <c r="F387" s="75">
        <f>IF(SUM($D$24:$D$26)=0,0,D387/SUM($D$24:D$26)*100)</f>
        <v>0</v>
      </c>
      <c r="G387" s="70">
        <f t="shared" si="21"/>
        <v>0</v>
      </c>
    </row>
    <row r="388" spans="2:7" x14ac:dyDescent="0.2">
      <c r="B388" s="103"/>
      <c r="C388" s="109" t="s">
        <v>149</v>
      </c>
      <c r="D388" s="69">
        <v>0</v>
      </c>
      <c r="E388" s="75">
        <f t="shared" si="20"/>
        <v>0</v>
      </c>
      <c r="F388" s="75">
        <f>IF(SUM($D$24:$D$26)=0,0,D388/SUM($D$24:D$26)*100)</f>
        <v>0</v>
      </c>
      <c r="G388" s="70">
        <f t="shared" si="21"/>
        <v>0</v>
      </c>
    </row>
    <row r="389" spans="2:7" x14ac:dyDescent="0.2">
      <c r="B389" s="103"/>
      <c r="C389" s="109" t="s">
        <v>150</v>
      </c>
      <c r="D389" s="69">
        <v>0</v>
      </c>
      <c r="E389" s="75">
        <f t="shared" si="20"/>
        <v>0</v>
      </c>
      <c r="F389" s="75">
        <f>IF(SUM($D$24:$D$26)=0,0,D389/SUM($D$24:D$26)*100)</f>
        <v>0</v>
      </c>
      <c r="G389" s="70">
        <f t="shared" si="21"/>
        <v>0</v>
      </c>
    </row>
    <row r="390" spans="2:7" x14ac:dyDescent="0.2">
      <c r="B390" s="103"/>
      <c r="C390" s="109" t="s">
        <v>151</v>
      </c>
      <c r="D390" s="69">
        <v>0</v>
      </c>
      <c r="E390" s="75">
        <f t="shared" si="20"/>
        <v>0</v>
      </c>
      <c r="F390" s="75">
        <f>IF(SUM($D$24:$D$26)=0,0,D390/SUM($D$24:D$26)*100)</f>
        <v>0</v>
      </c>
      <c r="G390" s="70">
        <f t="shared" si="21"/>
        <v>0</v>
      </c>
    </row>
    <row r="391" spans="2:7" x14ac:dyDescent="0.2">
      <c r="B391" s="103"/>
      <c r="C391" s="109" t="s">
        <v>152</v>
      </c>
      <c r="D391" s="69">
        <v>0</v>
      </c>
      <c r="E391" s="75">
        <f t="shared" si="20"/>
        <v>0</v>
      </c>
      <c r="F391" s="75">
        <f>IF(SUM($D$24:$D$26)=0,0,D391/SUM($D$24:D$26)*100)</f>
        <v>0</v>
      </c>
      <c r="G391" s="70">
        <f t="shared" si="21"/>
        <v>0</v>
      </c>
    </row>
    <row r="392" spans="2:7" x14ac:dyDescent="0.2">
      <c r="B392" s="103"/>
      <c r="C392" s="109" t="s">
        <v>153</v>
      </c>
      <c r="D392" s="69">
        <v>0</v>
      </c>
      <c r="E392" s="75">
        <f t="shared" si="20"/>
        <v>0</v>
      </c>
      <c r="F392" s="75">
        <f>IF(SUM($D$24:$D$26)=0,0,D392/SUM($D$24:D$26)*100)</f>
        <v>0</v>
      </c>
      <c r="G392" s="70">
        <f t="shared" si="21"/>
        <v>0</v>
      </c>
    </row>
    <row r="393" spans="2:7" x14ac:dyDescent="0.2">
      <c r="B393" s="103"/>
      <c r="C393" s="109" t="s">
        <v>154</v>
      </c>
      <c r="D393" s="69">
        <v>0</v>
      </c>
      <c r="E393" s="75">
        <f t="shared" si="20"/>
        <v>0</v>
      </c>
      <c r="F393" s="75">
        <f>IF(SUM($D$24:$D$26)=0,0,D393/SUM($D$24:D$26)*100)</f>
        <v>0</v>
      </c>
      <c r="G393" s="70">
        <f t="shared" si="21"/>
        <v>0</v>
      </c>
    </row>
    <row r="394" spans="2:7" x14ac:dyDescent="0.2">
      <c r="B394" s="103"/>
      <c r="C394" s="109" t="s">
        <v>155</v>
      </c>
      <c r="D394" s="69">
        <v>1.2595019999999999</v>
      </c>
      <c r="E394" s="75">
        <f t="shared" si="20"/>
        <v>22.275630198596787</v>
      </c>
      <c r="F394" s="75">
        <f>IF(SUM($D$24:$D$26)=0,0,D394/SUM($D$24:D$26)*100)</f>
        <v>22.275630198596783</v>
      </c>
      <c r="G394" s="70">
        <f t="shared" si="21"/>
        <v>100</v>
      </c>
    </row>
    <row r="395" spans="2:7" x14ac:dyDescent="0.2">
      <c r="B395" s="103"/>
      <c r="C395" s="109" t="s">
        <v>156</v>
      </c>
      <c r="D395" s="69">
        <v>0</v>
      </c>
      <c r="E395" s="75">
        <f t="shared" si="20"/>
        <v>0</v>
      </c>
      <c r="F395" s="75">
        <f>IF(SUM($D$24:$D$26)=0,0,D395/SUM($D$24:D$26)*100)</f>
        <v>0</v>
      </c>
      <c r="G395" s="70">
        <f t="shared" si="21"/>
        <v>0</v>
      </c>
    </row>
    <row r="396" spans="2:7" x14ac:dyDescent="0.2">
      <c r="B396" s="103"/>
      <c r="C396" s="109" t="s">
        <v>157</v>
      </c>
      <c r="D396" s="69">
        <v>0</v>
      </c>
      <c r="E396" s="75">
        <f t="shared" si="20"/>
        <v>0</v>
      </c>
      <c r="F396" s="75">
        <f>IF(SUM($D$24:$D$26)=0,0,D396/SUM($D$24:D$26)*100)</f>
        <v>0</v>
      </c>
      <c r="G396" s="70">
        <f t="shared" si="21"/>
        <v>0</v>
      </c>
    </row>
    <row r="397" spans="2:7" x14ac:dyDescent="0.2">
      <c r="B397" s="103"/>
      <c r="C397" s="109" t="s">
        <v>158</v>
      </c>
      <c r="D397" s="69">
        <v>0</v>
      </c>
      <c r="E397" s="75">
        <f t="shared" si="20"/>
        <v>0</v>
      </c>
      <c r="F397" s="75">
        <f>IF(SUM($D$24:$D$26)=0,0,D397/SUM($D$24:D$26)*100)</f>
        <v>0</v>
      </c>
      <c r="G397" s="70">
        <f t="shared" si="21"/>
        <v>0</v>
      </c>
    </row>
    <row r="398" spans="2:7" x14ac:dyDescent="0.2">
      <c r="B398" s="103"/>
      <c r="C398" s="109" t="s">
        <v>159</v>
      </c>
      <c r="D398" s="69">
        <v>0</v>
      </c>
      <c r="E398" s="75">
        <f t="shared" si="20"/>
        <v>0</v>
      </c>
      <c r="F398" s="75">
        <f>IF(SUM($D$24:$D$26)=0,0,D398/SUM($D$24:D$26)*100)</f>
        <v>0</v>
      </c>
      <c r="G398" s="70">
        <f t="shared" si="21"/>
        <v>0</v>
      </c>
    </row>
    <row r="399" spans="2:7" x14ac:dyDescent="0.2">
      <c r="B399" s="103"/>
      <c r="C399" s="109" t="s">
        <v>160</v>
      </c>
      <c r="D399" s="69">
        <v>0</v>
      </c>
      <c r="E399" s="75">
        <f t="shared" si="20"/>
        <v>0</v>
      </c>
      <c r="F399" s="75">
        <f>IF(SUM($D$24:$D$26)=0,0,D399/SUM($D$24:D$26)*100)</f>
        <v>0</v>
      </c>
      <c r="G399" s="70">
        <f t="shared" si="21"/>
        <v>0</v>
      </c>
    </row>
    <row r="400" spans="2:7" x14ac:dyDescent="0.2">
      <c r="B400" s="103"/>
      <c r="C400" s="109" t="s">
        <v>161</v>
      </c>
      <c r="D400" s="69">
        <v>0</v>
      </c>
      <c r="E400" s="75">
        <f t="shared" si="20"/>
        <v>0</v>
      </c>
      <c r="F400" s="75">
        <f>IF(SUM($D$24:$D$26)=0,0,D400/SUM($D$24:D$26)*100)</f>
        <v>0</v>
      </c>
      <c r="G400" s="70">
        <f t="shared" si="21"/>
        <v>0</v>
      </c>
    </row>
    <row r="401" spans="2:7" x14ac:dyDescent="0.2">
      <c r="B401" s="103"/>
      <c r="C401" s="109" t="s">
        <v>162</v>
      </c>
      <c r="D401" s="69">
        <v>0</v>
      </c>
      <c r="E401" s="75">
        <f t="shared" si="20"/>
        <v>0</v>
      </c>
      <c r="F401" s="75">
        <f>IF(SUM($D$24:$D$26)=0,0,D401/SUM($D$24:D$26)*100)</f>
        <v>0</v>
      </c>
      <c r="G401" s="70">
        <f t="shared" si="21"/>
        <v>0</v>
      </c>
    </row>
    <row r="402" spans="2:7" x14ac:dyDescent="0.2">
      <c r="B402" s="103"/>
      <c r="C402" s="109" t="s">
        <v>163</v>
      </c>
      <c r="D402" s="69">
        <v>0</v>
      </c>
      <c r="E402" s="75">
        <f t="shared" si="20"/>
        <v>0</v>
      </c>
      <c r="F402" s="75">
        <f>IF(SUM($D$24:$D$26)=0,0,D402/SUM($D$24:D$26)*100)</f>
        <v>0</v>
      </c>
      <c r="G402" s="70">
        <f t="shared" si="21"/>
        <v>0</v>
      </c>
    </row>
    <row r="403" spans="2:7" x14ac:dyDescent="0.2">
      <c r="B403" s="103"/>
      <c r="C403" s="109" t="s">
        <v>164</v>
      </c>
      <c r="D403" s="69">
        <v>0</v>
      </c>
      <c r="E403" s="75">
        <f t="shared" si="20"/>
        <v>0</v>
      </c>
      <c r="F403" s="75">
        <f>IF(SUM($D$24:$D$26)=0,0,D403/SUM($D$24:D$26)*100)</f>
        <v>0</v>
      </c>
      <c r="G403" s="70">
        <f t="shared" si="21"/>
        <v>0</v>
      </c>
    </row>
    <row r="404" spans="2:7" x14ac:dyDescent="0.2">
      <c r="B404" s="103"/>
      <c r="C404" s="109" t="s">
        <v>165</v>
      </c>
      <c r="D404" s="69">
        <v>1.2595019999999999</v>
      </c>
      <c r="E404" s="75">
        <f t="shared" si="20"/>
        <v>22.275630198596787</v>
      </c>
      <c r="F404" s="75">
        <f>IF(SUM($D$24:$D$26)=0,0,D404/SUM($D$24:D$26)*100)</f>
        <v>22.275630198596783</v>
      </c>
      <c r="G404" s="70">
        <f t="shared" si="21"/>
        <v>100</v>
      </c>
    </row>
    <row r="405" spans="2:7" x14ac:dyDescent="0.2">
      <c r="B405" s="103"/>
      <c r="C405" s="109" t="s">
        <v>166</v>
      </c>
      <c r="D405" s="69">
        <v>0</v>
      </c>
      <c r="E405" s="75">
        <f t="shared" si="20"/>
        <v>0</v>
      </c>
      <c r="F405" s="75">
        <f>IF(SUM($D$24:$D$26)=0,0,D405/SUM($D$24:D$26)*100)</f>
        <v>0</v>
      </c>
      <c r="G405" s="70">
        <f t="shared" si="21"/>
        <v>0</v>
      </c>
    </row>
    <row r="406" spans="2:7" x14ac:dyDescent="0.2">
      <c r="B406" s="103"/>
      <c r="C406" s="109" t="s">
        <v>167</v>
      </c>
      <c r="D406" s="69">
        <v>0</v>
      </c>
      <c r="E406" s="75">
        <f t="shared" si="20"/>
        <v>0</v>
      </c>
      <c r="F406" s="75">
        <f>IF(SUM($D$24:$D$26)=0,0,D406/SUM($D$24:D$26)*100)</f>
        <v>0</v>
      </c>
      <c r="G406" s="70">
        <f t="shared" si="21"/>
        <v>0</v>
      </c>
    </row>
    <row r="407" spans="2:7" x14ac:dyDescent="0.2">
      <c r="B407" s="104"/>
      <c r="C407" s="110" t="s">
        <v>168</v>
      </c>
      <c r="D407" s="111">
        <v>0</v>
      </c>
      <c r="E407" s="112">
        <f t="shared" si="20"/>
        <v>0</v>
      </c>
      <c r="F407" s="112">
        <f>IF(SUM($D$24:$D$26)=0,0,D407/SUM($D$24:D$26)*100)</f>
        <v>0</v>
      </c>
      <c r="G407" s="99">
        <f t="shared" si="21"/>
        <v>0</v>
      </c>
    </row>
    <row r="408" spans="2:7" x14ac:dyDescent="0.2">
      <c r="D408" s="73"/>
      <c r="E408" s="74"/>
      <c r="F408" s="74"/>
      <c r="G408" s="74"/>
    </row>
    <row r="409" spans="2:7" x14ac:dyDescent="0.2">
      <c r="B409" s="102" t="s">
        <v>122</v>
      </c>
      <c r="C409" s="105" t="s">
        <v>137</v>
      </c>
      <c r="D409" s="94">
        <v>0</v>
      </c>
      <c r="E409" s="106">
        <f>IF($C$7=0,0,D409/$C$7*100)</f>
        <v>0</v>
      </c>
      <c r="F409" s="106">
        <f>IF(SUM($D$29:$D$31)=0,0,D409/SUM($D$29:D$31)*100)</f>
        <v>0</v>
      </c>
      <c r="G409" s="95">
        <f>IF($D$31=0,0,D409/$D$31*100)</f>
        <v>0</v>
      </c>
    </row>
    <row r="410" spans="2:7" ht="25.5" x14ac:dyDescent="0.2">
      <c r="B410" s="103"/>
      <c r="C410" s="107" t="s">
        <v>138</v>
      </c>
      <c r="D410" s="69">
        <v>0</v>
      </c>
      <c r="E410" s="75">
        <f t="shared" ref="E410:E440" si="22">IF($C$7=0,0,D410/$C$7*100)</f>
        <v>0</v>
      </c>
      <c r="F410" s="75">
        <f>IF(SUM($D$29:$D$31)=0,0,D410/SUM($D$29:D$31)*100)</f>
        <v>0</v>
      </c>
      <c r="G410" s="70">
        <f t="shared" ref="G410:G440" si="23">IF($D$31=0,0,D410/$D$31*100)</f>
        <v>0</v>
      </c>
    </row>
    <row r="411" spans="2:7" x14ac:dyDescent="0.2">
      <c r="B411" s="103"/>
      <c r="C411" s="108" t="s">
        <v>139</v>
      </c>
      <c r="D411" s="69">
        <v>0</v>
      </c>
      <c r="E411" s="75">
        <f t="shared" si="22"/>
        <v>0</v>
      </c>
      <c r="F411" s="75">
        <f>IF(SUM($D$29:$D$31)=0,0,D411/SUM($D$29:D$31)*100)</f>
        <v>0</v>
      </c>
      <c r="G411" s="70">
        <f t="shared" si="23"/>
        <v>0</v>
      </c>
    </row>
    <row r="412" spans="2:7" x14ac:dyDescent="0.2">
      <c r="B412" s="103"/>
      <c r="C412" s="108" t="s">
        <v>140</v>
      </c>
      <c r="D412" s="69">
        <v>0</v>
      </c>
      <c r="E412" s="75">
        <f t="shared" si="22"/>
        <v>0</v>
      </c>
      <c r="F412" s="75">
        <f>IF(SUM($D$29:$D$31)=0,0,D412/SUM($D$29:D$31)*100)</f>
        <v>0</v>
      </c>
      <c r="G412" s="70">
        <f t="shared" si="23"/>
        <v>0</v>
      </c>
    </row>
    <row r="413" spans="2:7" x14ac:dyDescent="0.2">
      <c r="B413" s="103"/>
      <c r="C413" s="108" t="s">
        <v>141</v>
      </c>
      <c r="D413" s="69">
        <v>0</v>
      </c>
      <c r="E413" s="75">
        <f t="shared" si="22"/>
        <v>0</v>
      </c>
      <c r="F413" s="75">
        <f>IF(SUM($D$29:$D$31)=0,0,D413/SUM($D$29:D$31)*100)</f>
        <v>0</v>
      </c>
      <c r="G413" s="70">
        <f t="shared" si="23"/>
        <v>0</v>
      </c>
    </row>
    <row r="414" spans="2:7" x14ac:dyDescent="0.2">
      <c r="B414" s="103"/>
      <c r="C414" s="108" t="s">
        <v>142</v>
      </c>
      <c r="D414" s="69">
        <v>0</v>
      </c>
      <c r="E414" s="75">
        <f t="shared" si="22"/>
        <v>0</v>
      </c>
      <c r="F414" s="75">
        <f>IF(SUM($D$29:$D$31)=0,0,D414/SUM($D$29:D$31)*100)</f>
        <v>0</v>
      </c>
      <c r="G414" s="70">
        <f t="shared" si="23"/>
        <v>0</v>
      </c>
    </row>
    <row r="415" spans="2:7" x14ac:dyDescent="0.2">
      <c r="B415" s="103"/>
      <c r="C415" s="108" t="s">
        <v>143</v>
      </c>
      <c r="D415" s="69">
        <v>0</v>
      </c>
      <c r="E415" s="75">
        <f t="shared" si="22"/>
        <v>0</v>
      </c>
      <c r="F415" s="75">
        <f>IF(SUM($D$29:$D$31)=0,0,D415/SUM($D$29:D$31)*100)</f>
        <v>0</v>
      </c>
      <c r="G415" s="70">
        <f t="shared" si="23"/>
        <v>0</v>
      </c>
    </row>
    <row r="416" spans="2:7" x14ac:dyDescent="0.2">
      <c r="B416" s="103"/>
      <c r="C416" s="108" t="s">
        <v>144</v>
      </c>
      <c r="D416" s="69">
        <v>0</v>
      </c>
      <c r="E416" s="75">
        <f t="shared" si="22"/>
        <v>0</v>
      </c>
      <c r="F416" s="75">
        <f>IF(SUM($D$29:$D$31)=0,0,D416/SUM($D$29:D$31)*100)</f>
        <v>0</v>
      </c>
      <c r="G416" s="70">
        <f t="shared" si="23"/>
        <v>0</v>
      </c>
    </row>
    <row r="417" spans="2:7" x14ac:dyDescent="0.2">
      <c r="B417" s="103"/>
      <c r="C417" s="108" t="s">
        <v>145</v>
      </c>
      <c r="D417" s="69">
        <v>0</v>
      </c>
      <c r="E417" s="75">
        <f t="shared" si="22"/>
        <v>0</v>
      </c>
      <c r="F417" s="75">
        <f>IF(SUM($D$29:$D$31)=0,0,D417/SUM($D$29:D$31)*100)</f>
        <v>0</v>
      </c>
      <c r="G417" s="70">
        <f t="shared" si="23"/>
        <v>0</v>
      </c>
    </row>
    <row r="418" spans="2:7" x14ac:dyDescent="0.2">
      <c r="B418" s="103"/>
      <c r="C418" s="108" t="s">
        <v>146</v>
      </c>
      <c r="D418" s="69">
        <v>0</v>
      </c>
      <c r="E418" s="75">
        <f t="shared" si="22"/>
        <v>0</v>
      </c>
      <c r="F418" s="75">
        <f>IF(SUM($D$29:$D$31)=0,0,D418/SUM($D$29:D$31)*100)</f>
        <v>0</v>
      </c>
      <c r="G418" s="70">
        <f t="shared" si="23"/>
        <v>0</v>
      </c>
    </row>
    <row r="419" spans="2:7" x14ac:dyDescent="0.2">
      <c r="B419" s="103"/>
      <c r="C419" s="108" t="s">
        <v>147</v>
      </c>
      <c r="D419" s="69">
        <v>0</v>
      </c>
      <c r="E419" s="75">
        <f t="shared" si="22"/>
        <v>0</v>
      </c>
      <c r="F419" s="75">
        <f>IF(SUM($D$29:$D$31)=0,0,D419/SUM($D$29:D$31)*100)</f>
        <v>0</v>
      </c>
      <c r="G419" s="70">
        <f t="shared" si="23"/>
        <v>0</v>
      </c>
    </row>
    <row r="420" spans="2:7" x14ac:dyDescent="0.2">
      <c r="B420" s="103"/>
      <c r="C420" s="108" t="s">
        <v>148</v>
      </c>
      <c r="D420" s="69">
        <v>0</v>
      </c>
      <c r="E420" s="75">
        <f t="shared" si="22"/>
        <v>0</v>
      </c>
      <c r="F420" s="75">
        <f>IF(SUM($D$29:$D$31)=0,0,D420/SUM($D$29:D$31)*100)</f>
        <v>0</v>
      </c>
      <c r="G420" s="70">
        <f t="shared" si="23"/>
        <v>0</v>
      </c>
    </row>
    <row r="421" spans="2:7" x14ac:dyDescent="0.2">
      <c r="B421" s="103"/>
      <c r="C421" s="109" t="s">
        <v>149</v>
      </c>
      <c r="D421" s="69">
        <v>0</v>
      </c>
      <c r="E421" s="75">
        <f t="shared" si="22"/>
        <v>0</v>
      </c>
      <c r="F421" s="75">
        <f>IF(SUM($D$29:$D$31)=0,0,D421/SUM($D$29:D$31)*100)</f>
        <v>0</v>
      </c>
      <c r="G421" s="70">
        <f t="shared" si="23"/>
        <v>0</v>
      </c>
    </row>
    <row r="422" spans="2:7" x14ac:dyDescent="0.2">
      <c r="B422" s="103"/>
      <c r="C422" s="109" t="s">
        <v>150</v>
      </c>
      <c r="D422" s="69">
        <v>0</v>
      </c>
      <c r="E422" s="75">
        <f t="shared" si="22"/>
        <v>0</v>
      </c>
      <c r="F422" s="75">
        <f>IF(SUM($D$29:$D$31)=0,0,D422/SUM($D$29:D$31)*100)</f>
        <v>0</v>
      </c>
      <c r="G422" s="70">
        <f t="shared" si="23"/>
        <v>0</v>
      </c>
    </row>
    <row r="423" spans="2:7" x14ac:dyDescent="0.2">
      <c r="B423" s="103"/>
      <c r="C423" s="109" t="s">
        <v>151</v>
      </c>
      <c r="D423" s="69">
        <v>0</v>
      </c>
      <c r="E423" s="75">
        <f t="shared" si="22"/>
        <v>0</v>
      </c>
      <c r="F423" s="75">
        <f>IF(SUM($D$29:$D$31)=0,0,D423/SUM($D$29:D$31)*100)</f>
        <v>0</v>
      </c>
      <c r="G423" s="70">
        <f t="shared" si="23"/>
        <v>0</v>
      </c>
    </row>
    <row r="424" spans="2:7" x14ac:dyDescent="0.2">
      <c r="B424" s="103"/>
      <c r="C424" s="109" t="s">
        <v>152</v>
      </c>
      <c r="D424" s="69">
        <v>0</v>
      </c>
      <c r="E424" s="75">
        <f t="shared" si="22"/>
        <v>0</v>
      </c>
      <c r="F424" s="75">
        <f>IF(SUM($D$29:$D$31)=0,0,D424/SUM($D$29:D$31)*100)</f>
        <v>0</v>
      </c>
      <c r="G424" s="70">
        <f t="shared" si="23"/>
        <v>0</v>
      </c>
    </row>
    <row r="425" spans="2:7" x14ac:dyDescent="0.2">
      <c r="B425" s="103"/>
      <c r="C425" s="109" t="s">
        <v>153</v>
      </c>
      <c r="D425" s="69">
        <v>0</v>
      </c>
      <c r="E425" s="75">
        <f t="shared" si="22"/>
        <v>0</v>
      </c>
      <c r="F425" s="75">
        <f>IF(SUM($D$29:$D$31)=0,0,D425/SUM($D$29:D$31)*100)</f>
        <v>0</v>
      </c>
      <c r="G425" s="70">
        <f t="shared" si="23"/>
        <v>0</v>
      </c>
    </row>
    <row r="426" spans="2:7" x14ac:dyDescent="0.2">
      <c r="B426" s="103"/>
      <c r="C426" s="109" t="s">
        <v>154</v>
      </c>
      <c r="D426" s="69">
        <v>0</v>
      </c>
      <c r="E426" s="75">
        <f t="shared" si="22"/>
        <v>0</v>
      </c>
      <c r="F426" s="75">
        <f>IF(SUM($D$29:$D$31)=0,0,D426/SUM($D$29:D$31)*100)</f>
        <v>0</v>
      </c>
      <c r="G426" s="70">
        <f t="shared" si="23"/>
        <v>0</v>
      </c>
    </row>
    <row r="427" spans="2:7" x14ac:dyDescent="0.2">
      <c r="B427" s="103"/>
      <c r="C427" s="109" t="s">
        <v>155</v>
      </c>
      <c r="D427" s="69">
        <v>0</v>
      </c>
      <c r="E427" s="75">
        <f t="shared" si="22"/>
        <v>0</v>
      </c>
      <c r="F427" s="75">
        <f>IF(SUM($D$29:$D$31)=0,0,D427/SUM($D$29:D$31)*100)</f>
        <v>0</v>
      </c>
      <c r="G427" s="70">
        <f t="shared" si="23"/>
        <v>0</v>
      </c>
    </row>
    <row r="428" spans="2:7" x14ac:dyDescent="0.2">
      <c r="B428" s="103"/>
      <c r="C428" s="109" t="s">
        <v>156</v>
      </c>
      <c r="D428" s="69">
        <v>0</v>
      </c>
      <c r="E428" s="75">
        <f t="shared" si="22"/>
        <v>0</v>
      </c>
      <c r="F428" s="75">
        <f>IF(SUM($D$29:$D$31)=0,0,D428/SUM($D$29:D$31)*100)</f>
        <v>0</v>
      </c>
      <c r="G428" s="70">
        <f t="shared" si="23"/>
        <v>0</v>
      </c>
    </row>
    <row r="429" spans="2:7" x14ac:dyDescent="0.2">
      <c r="B429" s="103"/>
      <c r="C429" s="109" t="s">
        <v>157</v>
      </c>
      <c r="D429" s="69">
        <v>0</v>
      </c>
      <c r="E429" s="75">
        <f t="shared" si="22"/>
        <v>0</v>
      </c>
      <c r="F429" s="75">
        <f>IF(SUM($D$29:$D$31)=0,0,D429/SUM($D$29:D$31)*100)</f>
        <v>0</v>
      </c>
      <c r="G429" s="70">
        <f t="shared" si="23"/>
        <v>0</v>
      </c>
    </row>
    <row r="430" spans="2:7" x14ac:dyDescent="0.2">
      <c r="B430" s="103"/>
      <c r="C430" s="109" t="s">
        <v>158</v>
      </c>
      <c r="D430" s="69">
        <v>0</v>
      </c>
      <c r="E430" s="75">
        <f t="shared" si="22"/>
        <v>0</v>
      </c>
      <c r="F430" s="75">
        <f>IF(SUM($D$29:$D$31)=0,0,D430/SUM($D$29:D$31)*100)</f>
        <v>0</v>
      </c>
      <c r="G430" s="70">
        <f t="shared" si="23"/>
        <v>0</v>
      </c>
    </row>
    <row r="431" spans="2:7" x14ac:dyDescent="0.2">
      <c r="B431" s="103"/>
      <c r="C431" s="109" t="s">
        <v>159</v>
      </c>
      <c r="D431" s="69">
        <v>0</v>
      </c>
      <c r="E431" s="75">
        <f t="shared" si="22"/>
        <v>0</v>
      </c>
      <c r="F431" s="75">
        <f>IF(SUM($D$29:$D$31)=0,0,D431/SUM($D$29:D$31)*100)</f>
        <v>0</v>
      </c>
      <c r="G431" s="70">
        <f t="shared" si="23"/>
        <v>0</v>
      </c>
    </row>
    <row r="432" spans="2:7" x14ac:dyDescent="0.2">
      <c r="B432" s="103"/>
      <c r="C432" s="109" t="s">
        <v>160</v>
      </c>
      <c r="D432" s="69">
        <v>0</v>
      </c>
      <c r="E432" s="75">
        <f t="shared" si="22"/>
        <v>0</v>
      </c>
      <c r="F432" s="75">
        <f>IF(SUM($D$29:$D$31)=0,0,D432/SUM($D$29:D$31)*100)</f>
        <v>0</v>
      </c>
      <c r="G432" s="70">
        <f t="shared" si="23"/>
        <v>0</v>
      </c>
    </row>
    <row r="433" spans="2:12" x14ac:dyDescent="0.2">
      <c r="B433" s="103"/>
      <c r="C433" s="109" t="s">
        <v>161</v>
      </c>
      <c r="D433" s="69">
        <v>0</v>
      </c>
      <c r="E433" s="75">
        <f t="shared" si="22"/>
        <v>0</v>
      </c>
      <c r="F433" s="75">
        <f>IF(SUM($D$29:$D$31)=0,0,D433/SUM($D$29:D$31)*100)</f>
        <v>0</v>
      </c>
      <c r="G433" s="70">
        <f t="shared" si="23"/>
        <v>0</v>
      </c>
    </row>
    <row r="434" spans="2:12" x14ac:dyDescent="0.2">
      <c r="B434" s="103"/>
      <c r="C434" s="109" t="s">
        <v>162</v>
      </c>
      <c r="D434" s="69">
        <v>0</v>
      </c>
      <c r="E434" s="75">
        <f t="shared" si="22"/>
        <v>0</v>
      </c>
      <c r="F434" s="75">
        <f>IF(SUM($D$29:$D$31)=0,0,D434/SUM($D$29:D$31)*100)</f>
        <v>0</v>
      </c>
      <c r="G434" s="70">
        <f t="shared" si="23"/>
        <v>0</v>
      </c>
    </row>
    <row r="435" spans="2:12" x14ac:dyDescent="0.2">
      <c r="B435" s="103"/>
      <c r="C435" s="109" t="s">
        <v>163</v>
      </c>
      <c r="D435" s="69">
        <v>0</v>
      </c>
      <c r="E435" s="75">
        <f t="shared" si="22"/>
        <v>0</v>
      </c>
      <c r="F435" s="75">
        <f>IF(SUM($D$29:$D$31)=0,0,D435/SUM($D$29:D$31)*100)</f>
        <v>0</v>
      </c>
      <c r="G435" s="70">
        <f t="shared" si="23"/>
        <v>0</v>
      </c>
    </row>
    <row r="436" spans="2:12" x14ac:dyDescent="0.2">
      <c r="B436" s="103"/>
      <c r="C436" s="109" t="s">
        <v>164</v>
      </c>
      <c r="D436" s="69">
        <v>0</v>
      </c>
      <c r="E436" s="75">
        <f t="shared" si="22"/>
        <v>0</v>
      </c>
      <c r="F436" s="75">
        <f>IF(SUM($D$29:$D$31)=0,0,D436/SUM($D$29:D$31)*100)</f>
        <v>0</v>
      </c>
      <c r="G436" s="70">
        <f t="shared" si="23"/>
        <v>0</v>
      </c>
    </row>
    <row r="437" spans="2:12" x14ac:dyDescent="0.2">
      <c r="B437" s="103"/>
      <c r="C437" s="109" t="s">
        <v>165</v>
      </c>
      <c r="D437" s="69">
        <v>0</v>
      </c>
      <c r="E437" s="75">
        <f t="shared" si="22"/>
        <v>0</v>
      </c>
      <c r="F437" s="75">
        <f>IF(SUM($D$29:$D$31)=0,0,D437/SUM($D$29:D$31)*100)</f>
        <v>0</v>
      </c>
      <c r="G437" s="70">
        <f t="shared" si="23"/>
        <v>0</v>
      </c>
    </row>
    <row r="438" spans="2:12" x14ac:dyDescent="0.2">
      <c r="B438" s="103"/>
      <c r="C438" s="109" t="s">
        <v>166</v>
      </c>
      <c r="D438" s="69">
        <v>0</v>
      </c>
      <c r="E438" s="75">
        <f t="shared" si="22"/>
        <v>0</v>
      </c>
      <c r="F438" s="75">
        <f>IF(SUM($D$29:$D$31)=0,0,D438/SUM($D$29:D$31)*100)</f>
        <v>0</v>
      </c>
      <c r="G438" s="70">
        <f t="shared" si="23"/>
        <v>0</v>
      </c>
    </row>
    <row r="439" spans="2:12" x14ac:dyDescent="0.2">
      <c r="B439" s="103"/>
      <c r="C439" s="109" t="s">
        <v>167</v>
      </c>
      <c r="D439" s="69">
        <v>0</v>
      </c>
      <c r="E439" s="75">
        <f t="shared" si="22"/>
        <v>0</v>
      </c>
      <c r="F439" s="75">
        <f>IF(SUM($D$29:$D$31)=0,0,D439/SUM($D$29:D$31)*100)</f>
        <v>0</v>
      </c>
      <c r="G439" s="70">
        <f t="shared" si="23"/>
        <v>0</v>
      </c>
    </row>
    <row r="440" spans="2:12" x14ac:dyDescent="0.2">
      <c r="B440" s="104"/>
      <c r="C440" s="110" t="s">
        <v>168</v>
      </c>
      <c r="D440" s="111">
        <v>0</v>
      </c>
      <c r="E440" s="112">
        <f t="shared" si="22"/>
        <v>0</v>
      </c>
      <c r="F440" s="112">
        <f>IF(SUM($D$29:$D$31)=0,0,D440/SUM($D$29:D$31)*100)</f>
        <v>0</v>
      </c>
      <c r="G440" s="99">
        <f t="shared" si="23"/>
        <v>0</v>
      </c>
    </row>
    <row r="441" spans="2:12" x14ac:dyDescent="0.2">
      <c r="D441" s="73"/>
      <c r="F441" s="72"/>
    </row>
    <row r="442" spans="2:12" x14ac:dyDescent="0.2">
      <c r="D442" s="73"/>
      <c r="F442" s="72"/>
    </row>
    <row r="443" spans="2:12" x14ac:dyDescent="0.2">
      <c r="B443" s="68" t="s">
        <v>171</v>
      </c>
      <c r="D443" s="73"/>
    </row>
    <row r="444" spans="2:12" x14ac:dyDescent="0.2">
      <c r="D444" s="73"/>
    </row>
    <row r="445" spans="2:12" ht="25.5" x14ac:dyDescent="0.2">
      <c r="B445" s="85"/>
      <c r="C445" s="86" t="s">
        <v>132</v>
      </c>
      <c r="D445" s="89" t="s">
        <v>133</v>
      </c>
      <c r="E445" s="88" t="s">
        <v>134</v>
      </c>
      <c r="F445" s="78"/>
      <c r="I445" s="85"/>
      <c r="J445" s="86" t="s">
        <v>132</v>
      </c>
      <c r="K445" s="89" t="s">
        <v>133</v>
      </c>
      <c r="L445" s="88" t="s">
        <v>134</v>
      </c>
    </row>
    <row r="446" spans="2:12" x14ac:dyDescent="0.2">
      <c r="B446" s="102" t="s">
        <v>119</v>
      </c>
      <c r="C446" s="105" t="s">
        <v>137</v>
      </c>
      <c r="D446" s="94">
        <v>0</v>
      </c>
      <c r="E446" s="95">
        <f>IF($C$4=0,0,D446/$C$4*100)</f>
        <v>0</v>
      </c>
      <c r="F446" s="79"/>
      <c r="I446" s="102" t="s">
        <v>173</v>
      </c>
      <c r="J446" s="105" t="s">
        <v>137</v>
      </c>
      <c r="K446" s="94">
        <f>SUM(D446,D479,D512,D545)</f>
        <v>0</v>
      </c>
      <c r="L446" s="95">
        <f t="shared" ref="L446:L477" si="24">IF($C$3=0,0,K446/$C$3*100)</f>
        <v>0</v>
      </c>
    </row>
    <row r="447" spans="2:12" ht="25.5" x14ac:dyDescent="0.2">
      <c r="B447" s="103"/>
      <c r="C447" s="107" t="s">
        <v>138</v>
      </c>
      <c r="D447" s="69">
        <v>0</v>
      </c>
      <c r="E447" s="70">
        <f t="shared" ref="E447:E476" si="25">IF($C$4=0,0,D447/$C$4*100)</f>
        <v>0</v>
      </c>
      <c r="F447" s="79"/>
      <c r="I447" s="103"/>
      <c r="J447" s="107" t="s">
        <v>174</v>
      </c>
      <c r="K447" s="69">
        <f t="shared" ref="K447:K477" si="26">SUM(D447,D480,D513,D546)</f>
        <v>0</v>
      </c>
      <c r="L447" s="70">
        <f t="shared" si="24"/>
        <v>0</v>
      </c>
    </row>
    <row r="448" spans="2:12" x14ac:dyDescent="0.2">
      <c r="B448" s="103"/>
      <c r="C448" s="108" t="s">
        <v>139</v>
      </c>
      <c r="D448" s="69">
        <v>0</v>
      </c>
      <c r="E448" s="70">
        <f t="shared" si="25"/>
        <v>0</v>
      </c>
      <c r="F448" s="79"/>
      <c r="I448" s="103"/>
      <c r="J448" s="108" t="s">
        <v>139</v>
      </c>
      <c r="K448" s="69">
        <f t="shared" si="26"/>
        <v>0</v>
      </c>
      <c r="L448" s="70">
        <f t="shared" si="24"/>
        <v>0</v>
      </c>
    </row>
    <row r="449" spans="2:12" x14ac:dyDescent="0.2">
      <c r="B449" s="103"/>
      <c r="C449" s="108" t="s">
        <v>140</v>
      </c>
      <c r="D449" s="69">
        <v>0</v>
      </c>
      <c r="E449" s="70">
        <f t="shared" si="25"/>
        <v>0</v>
      </c>
      <c r="F449" s="79"/>
      <c r="I449" s="103"/>
      <c r="J449" s="108" t="s">
        <v>140</v>
      </c>
      <c r="K449" s="69">
        <f t="shared" si="26"/>
        <v>0</v>
      </c>
      <c r="L449" s="70">
        <f t="shared" si="24"/>
        <v>0</v>
      </c>
    </row>
    <row r="450" spans="2:12" x14ac:dyDescent="0.2">
      <c r="B450" s="103"/>
      <c r="C450" s="108" t="s">
        <v>141</v>
      </c>
      <c r="D450" s="69">
        <v>15.564356</v>
      </c>
      <c r="E450" s="70">
        <f t="shared" si="25"/>
        <v>22.778001794714456</v>
      </c>
      <c r="F450" s="79"/>
      <c r="I450" s="103"/>
      <c r="J450" s="108" t="s">
        <v>141</v>
      </c>
      <c r="K450" s="69">
        <f t="shared" si="26"/>
        <v>36.098970000000001</v>
      </c>
      <c r="L450" s="70">
        <f t="shared" si="24"/>
        <v>20.270634277933283</v>
      </c>
    </row>
    <row r="451" spans="2:12" x14ac:dyDescent="0.2">
      <c r="B451" s="103"/>
      <c r="C451" s="108" t="s">
        <v>142</v>
      </c>
      <c r="D451" s="69">
        <v>0</v>
      </c>
      <c r="E451" s="70">
        <f t="shared" si="25"/>
        <v>0</v>
      </c>
      <c r="F451" s="79"/>
      <c r="I451" s="103"/>
      <c r="J451" s="108" t="s">
        <v>142</v>
      </c>
      <c r="K451" s="69">
        <f t="shared" si="26"/>
        <v>0</v>
      </c>
      <c r="L451" s="70">
        <f t="shared" si="24"/>
        <v>0</v>
      </c>
    </row>
    <row r="452" spans="2:12" x14ac:dyDescent="0.2">
      <c r="B452" s="103"/>
      <c r="C452" s="108" t="s">
        <v>143</v>
      </c>
      <c r="D452" s="69">
        <v>0</v>
      </c>
      <c r="E452" s="70">
        <f t="shared" si="25"/>
        <v>0</v>
      </c>
      <c r="F452" s="79"/>
      <c r="I452" s="103"/>
      <c r="J452" s="108" t="s">
        <v>143</v>
      </c>
      <c r="K452" s="69">
        <f t="shared" si="26"/>
        <v>0</v>
      </c>
      <c r="L452" s="70">
        <f t="shared" si="24"/>
        <v>0</v>
      </c>
    </row>
    <row r="453" spans="2:12" x14ac:dyDescent="0.2">
      <c r="B453" s="103"/>
      <c r="C453" s="108" t="s">
        <v>144</v>
      </c>
      <c r="D453" s="69">
        <v>0</v>
      </c>
      <c r="E453" s="70">
        <f t="shared" si="25"/>
        <v>0</v>
      </c>
      <c r="F453" s="79"/>
      <c r="I453" s="103"/>
      <c r="J453" s="108" t="s">
        <v>144</v>
      </c>
      <c r="K453" s="69">
        <f t="shared" si="26"/>
        <v>0</v>
      </c>
      <c r="L453" s="70">
        <f t="shared" si="24"/>
        <v>0</v>
      </c>
    </row>
    <row r="454" spans="2:12" x14ac:dyDescent="0.2">
      <c r="B454" s="103"/>
      <c r="C454" s="108" t="s">
        <v>145</v>
      </c>
      <c r="D454" s="69">
        <v>1.3206290000000001</v>
      </c>
      <c r="E454" s="70">
        <f t="shared" si="25"/>
        <v>1.932703783706307</v>
      </c>
      <c r="F454" s="79"/>
      <c r="I454" s="103"/>
      <c r="J454" s="108" t="s">
        <v>145</v>
      </c>
      <c r="K454" s="69">
        <f t="shared" si="26"/>
        <v>4.2433460000000007</v>
      </c>
      <c r="L454" s="70">
        <f t="shared" si="24"/>
        <v>2.3827636877376586</v>
      </c>
    </row>
    <row r="455" spans="2:12" x14ac:dyDescent="0.2">
      <c r="B455" s="103"/>
      <c r="C455" s="108" t="s">
        <v>146</v>
      </c>
      <c r="D455" s="69">
        <v>2.8261910000000001</v>
      </c>
      <c r="E455" s="70">
        <f t="shared" si="25"/>
        <v>4.1360518655706571</v>
      </c>
      <c r="F455" s="79"/>
      <c r="I455" s="103"/>
      <c r="J455" s="108" t="s">
        <v>146</v>
      </c>
      <c r="K455" s="69">
        <f t="shared" si="26"/>
        <v>6.6843430000000001</v>
      </c>
      <c r="L455" s="70">
        <f t="shared" si="24"/>
        <v>3.7534553573485177</v>
      </c>
    </row>
    <row r="456" spans="2:12" x14ac:dyDescent="0.2">
      <c r="B456" s="103"/>
      <c r="C456" s="108" t="s">
        <v>147</v>
      </c>
      <c r="D456" s="69">
        <v>0</v>
      </c>
      <c r="E456" s="70">
        <f t="shared" si="25"/>
        <v>0</v>
      </c>
      <c r="F456" s="79"/>
      <c r="I456" s="103"/>
      <c r="J456" s="108" t="s">
        <v>147</v>
      </c>
      <c r="K456" s="69">
        <f t="shared" si="26"/>
        <v>0</v>
      </c>
      <c r="L456" s="70">
        <f t="shared" si="24"/>
        <v>0</v>
      </c>
    </row>
    <row r="457" spans="2:12" x14ac:dyDescent="0.2">
      <c r="B457" s="103"/>
      <c r="C457" s="108" t="s">
        <v>148</v>
      </c>
      <c r="D457" s="69">
        <v>0</v>
      </c>
      <c r="E457" s="70">
        <f t="shared" si="25"/>
        <v>0</v>
      </c>
      <c r="F457" s="79"/>
      <c r="I457" s="103"/>
      <c r="J457" s="108" t="s">
        <v>148</v>
      </c>
      <c r="K457" s="69">
        <f t="shared" si="26"/>
        <v>0</v>
      </c>
      <c r="L457" s="70">
        <f t="shared" si="24"/>
        <v>0</v>
      </c>
    </row>
    <row r="458" spans="2:12" x14ac:dyDescent="0.2">
      <c r="B458" s="103"/>
      <c r="C458" s="109" t="s">
        <v>149</v>
      </c>
      <c r="D458" s="69">
        <v>0</v>
      </c>
      <c r="E458" s="70">
        <f t="shared" si="25"/>
        <v>0</v>
      </c>
      <c r="F458" s="79"/>
      <c r="I458" s="103"/>
      <c r="J458" s="109" t="s">
        <v>149</v>
      </c>
      <c r="K458" s="69">
        <f t="shared" si="26"/>
        <v>0</v>
      </c>
      <c r="L458" s="70">
        <f t="shared" si="24"/>
        <v>0</v>
      </c>
    </row>
    <row r="459" spans="2:12" x14ac:dyDescent="0.2">
      <c r="B459" s="103"/>
      <c r="C459" s="109" t="s">
        <v>150</v>
      </c>
      <c r="D459" s="69">
        <v>0</v>
      </c>
      <c r="E459" s="70">
        <f t="shared" si="25"/>
        <v>0</v>
      </c>
      <c r="F459" s="79"/>
      <c r="I459" s="103"/>
      <c r="J459" s="109" t="s">
        <v>150</v>
      </c>
      <c r="K459" s="69">
        <f t="shared" si="26"/>
        <v>0</v>
      </c>
      <c r="L459" s="70">
        <f t="shared" si="24"/>
        <v>0</v>
      </c>
    </row>
    <row r="460" spans="2:12" x14ac:dyDescent="0.2">
      <c r="B460" s="103"/>
      <c r="C460" s="109" t="s">
        <v>151</v>
      </c>
      <c r="D460" s="69">
        <v>0</v>
      </c>
      <c r="E460" s="70">
        <f t="shared" si="25"/>
        <v>0</v>
      </c>
      <c r="F460" s="79"/>
      <c r="I460" s="103"/>
      <c r="J460" s="109" t="s">
        <v>151</v>
      </c>
      <c r="K460" s="69">
        <f t="shared" si="26"/>
        <v>0</v>
      </c>
      <c r="L460" s="70">
        <f t="shared" si="24"/>
        <v>0</v>
      </c>
    </row>
    <row r="461" spans="2:12" x14ac:dyDescent="0.2">
      <c r="B461" s="103"/>
      <c r="C461" s="109" t="s">
        <v>152</v>
      </c>
      <c r="D461" s="69">
        <v>0</v>
      </c>
      <c r="E461" s="70">
        <f t="shared" si="25"/>
        <v>0</v>
      </c>
      <c r="F461" s="79"/>
      <c r="I461" s="103"/>
      <c r="J461" s="109" t="s">
        <v>152</v>
      </c>
      <c r="K461" s="69">
        <f t="shared" si="26"/>
        <v>0</v>
      </c>
      <c r="L461" s="70">
        <f t="shared" si="24"/>
        <v>0</v>
      </c>
    </row>
    <row r="462" spans="2:12" x14ac:dyDescent="0.2">
      <c r="B462" s="103"/>
      <c r="C462" s="109" t="s">
        <v>153</v>
      </c>
      <c r="D462" s="69">
        <v>10.771884</v>
      </c>
      <c r="E462" s="70">
        <f t="shared" si="25"/>
        <v>15.764352414224907</v>
      </c>
      <c r="F462" s="79"/>
      <c r="I462" s="103"/>
      <c r="J462" s="109" t="s">
        <v>153</v>
      </c>
      <c r="K462" s="69">
        <f t="shared" si="26"/>
        <v>12.198461</v>
      </c>
      <c r="L462" s="70">
        <f t="shared" si="24"/>
        <v>6.8497949300113632</v>
      </c>
    </row>
    <row r="463" spans="2:12" x14ac:dyDescent="0.2">
      <c r="B463" s="103"/>
      <c r="C463" s="109" t="s">
        <v>154</v>
      </c>
      <c r="D463" s="69">
        <v>0</v>
      </c>
      <c r="E463" s="70">
        <f t="shared" si="25"/>
        <v>0</v>
      </c>
      <c r="F463" s="79"/>
      <c r="I463" s="103"/>
      <c r="J463" s="109" t="s">
        <v>154</v>
      </c>
      <c r="K463" s="69">
        <f t="shared" si="26"/>
        <v>0</v>
      </c>
      <c r="L463" s="70">
        <f t="shared" si="24"/>
        <v>0</v>
      </c>
    </row>
    <row r="464" spans="2:12" x14ac:dyDescent="0.2">
      <c r="B464" s="103"/>
      <c r="C464" s="109" t="s">
        <v>155</v>
      </c>
      <c r="D464" s="69">
        <v>16.704654000000001</v>
      </c>
      <c r="E464" s="70">
        <f t="shared" si="25"/>
        <v>24.446796179172726</v>
      </c>
      <c r="F464" s="79"/>
      <c r="I464" s="103"/>
      <c r="J464" s="109" t="s">
        <v>155</v>
      </c>
      <c r="K464" s="69">
        <f t="shared" si="26"/>
        <v>31.990409</v>
      </c>
      <c r="L464" s="70">
        <f t="shared" si="24"/>
        <v>17.963556335277858</v>
      </c>
    </row>
    <row r="465" spans="2:12" x14ac:dyDescent="0.2">
      <c r="B465" s="103"/>
      <c r="C465" s="109" t="s">
        <v>156</v>
      </c>
      <c r="D465" s="69">
        <v>0</v>
      </c>
      <c r="E465" s="70">
        <f t="shared" si="25"/>
        <v>0</v>
      </c>
      <c r="F465" s="79"/>
      <c r="I465" s="103"/>
      <c r="J465" s="109" t="s">
        <v>156</v>
      </c>
      <c r="K465" s="69">
        <f t="shared" si="26"/>
        <v>0</v>
      </c>
      <c r="L465" s="70">
        <f t="shared" si="24"/>
        <v>0</v>
      </c>
    </row>
    <row r="466" spans="2:12" x14ac:dyDescent="0.2">
      <c r="B466" s="103"/>
      <c r="C466" s="109" t="s">
        <v>157</v>
      </c>
      <c r="D466" s="69">
        <v>0</v>
      </c>
      <c r="E466" s="70">
        <f t="shared" si="25"/>
        <v>0</v>
      </c>
      <c r="F466" s="79"/>
      <c r="I466" s="103"/>
      <c r="J466" s="109" t="s">
        <v>157</v>
      </c>
      <c r="K466" s="69">
        <f t="shared" si="26"/>
        <v>1.6632150000000001</v>
      </c>
      <c r="L466" s="70">
        <f t="shared" si="24"/>
        <v>0.93394418152575565</v>
      </c>
    </row>
    <row r="467" spans="2:12" x14ac:dyDescent="0.2">
      <c r="B467" s="103"/>
      <c r="C467" s="109" t="s">
        <v>158</v>
      </c>
      <c r="D467" s="69">
        <v>0</v>
      </c>
      <c r="E467" s="70">
        <f t="shared" si="25"/>
        <v>0</v>
      </c>
      <c r="F467" s="79"/>
      <c r="I467" s="103"/>
      <c r="J467" s="109" t="s">
        <v>158</v>
      </c>
      <c r="K467" s="69">
        <f t="shared" si="26"/>
        <v>0</v>
      </c>
      <c r="L467" s="70">
        <f t="shared" si="24"/>
        <v>0</v>
      </c>
    </row>
    <row r="468" spans="2:12" x14ac:dyDescent="0.2">
      <c r="B468" s="103"/>
      <c r="C468" s="109" t="s">
        <v>159</v>
      </c>
      <c r="D468" s="69">
        <v>1.426577</v>
      </c>
      <c r="E468" s="70">
        <f t="shared" si="25"/>
        <v>2.0877557327973202</v>
      </c>
      <c r="F468" s="79"/>
      <c r="I468" s="103"/>
      <c r="J468" s="109" t="s">
        <v>159</v>
      </c>
      <c r="K468" s="69">
        <f t="shared" si="26"/>
        <v>3.1322510000000001</v>
      </c>
      <c r="L468" s="70">
        <f t="shared" si="24"/>
        <v>1.7588511386250301</v>
      </c>
    </row>
    <row r="469" spans="2:12" x14ac:dyDescent="0.2">
      <c r="B469" s="103"/>
      <c r="C469" s="109" t="s">
        <v>160</v>
      </c>
      <c r="D469" s="69">
        <v>0</v>
      </c>
      <c r="E469" s="70">
        <f t="shared" si="25"/>
        <v>0</v>
      </c>
      <c r="F469" s="79"/>
      <c r="I469" s="103"/>
      <c r="J469" s="109" t="s">
        <v>160</v>
      </c>
      <c r="K469" s="69">
        <f t="shared" si="26"/>
        <v>0</v>
      </c>
      <c r="L469" s="70">
        <f t="shared" si="24"/>
        <v>0</v>
      </c>
    </row>
    <row r="470" spans="2:12" x14ac:dyDescent="0.2">
      <c r="B470" s="103"/>
      <c r="C470" s="109" t="s">
        <v>161</v>
      </c>
      <c r="D470" s="69">
        <v>0</v>
      </c>
      <c r="E470" s="70">
        <f t="shared" si="25"/>
        <v>0</v>
      </c>
      <c r="F470" s="79"/>
      <c r="I470" s="103"/>
      <c r="J470" s="109" t="s">
        <v>161</v>
      </c>
      <c r="K470" s="69">
        <f t="shared" si="26"/>
        <v>0</v>
      </c>
      <c r="L470" s="70">
        <f t="shared" si="24"/>
        <v>0</v>
      </c>
    </row>
    <row r="471" spans="2:12" x14ac:dyDescent="0.2">
      <c r="B471" s="103"/>
      <c r="C471" s="109" t="s">
        <v>162</v>
      </c>
      <c r="D471" s="69">
        <v>2</v>
      </c>
      <c r="E471" s="70">
        <f t="shared" si="25"/>
        <v>2.9269443328994091</v>
      </c>
      <c r="F471" s="79"/>
      <c r="I471" s="103"/>
      <c r="J471" s="109" t="s">
        <v>162</v>
      </c>
      <c r="K471" s="69">
        <f t="shared" si="26"/>
        <v>2</v>
      </c>
      <c r="L471" s="70">
        <f t="shared" si="24"/>
        <v>1.1230588727563853</v>
      </c>
    </row>
    <row r="472" spans="2:12" x14ac:dyDescent="0.2">
      <c r="B472" s="103"/>
      <c r="C472" s="109" t="s">
        <v>163</v>
      </c>
      <c r="D472" s="69">
        <v>0</v>
      </c>
      <c r="E472" s="70">
        <f t="shared" si="25"/>
        <v>0</v>
      </c>
      <c r="F472" s="79"/>
      <c r="I472" s="103"/>
      <c r="J472" s="109" t="s">
        <v>163</v>
      </c>
      <c r="K472" s="69">
        <f t="shared" si="26"/>
        <v>0</v>
      </c>
      <c r="L472" s="70">
        <f t="shared" si="24"/>
        <v>0</v>
      </c>
    </row>
    <row r="473" spans="2:12" x14ac:dyDescent="0.2">
      <c r="B473" s="103"/>
      <c r="C473" s="109" t="s">
        <v>164</v>
      </c>
      <c r="D473" s="69">
        <v>10.286485000000001</v>
      </c>
      <c r="E473" s="70">
        <f t="shared" si="25"/>
        <v>15.05398448810239</v>
      </c>
      <c r="F473" s="79"/>
      <c r="I473" s="103"/>
      <c r="J473" s="109" t="s">
        <v>164</v>
      </c>
      <c r="K473" s="69">
        <f t="shared" si="26"/>
        <v>10.286485000000001</v>
      </c>
      <c r="L473" s="70">
        <f t="shared" si="24"/>
        <v>5.7761641243627331</v>
      </c>
    </row>
    <row r="474" spans="2:12" x14ac:dyDescent="0.2">
      <c r="B474" s="103"/>
      <c r="C474" s="109" t="s">
        <v>165</v>
      </c>
      <c r="D474" s="69">
        <v>2.2640060000000002</v>
      </c>
      <c r="E474" s="70">
        <f t="shared" si="25"/>
        <v>3.3133097656751298</v>
      </c>
      <c r="F474" s="79"/>
      <c r="I474" s="103"/>
      <c r="J474" s="109" t="s">
        <v>165</v>
      </c>
      <c r="K474" s="69">
        <f t="shared" si="26"/>
        <v>3.5235080000000001</v>
      </c>
      <c r="L474" s="70">
        <f t="shared" si="24"/>
        <v>1.9785534613140527</v>
      </c>
    </row>
    <row r="475" spans="2:12" x14ac:dyDescent="0.2">
      <c r="B475" s="103"/>
      <c r="C475" s="109" t="s">
        <v>166</v>
      </c>
      <c r="D475" s="69">
        <v>0</v>
      </c>
      <c r="E475" s="70">
        <f t="shared" si="25"/>
        <v>0</v>
      </c>
      <c r="F475" s="79"/>
      <c r="I475" s="103"/>
      <c r="J475" s="109" t="s">
        <v>166</v>
      </c>
      <c r="K475" s="69">
        <f t="shared" si="26"/>
        <v>0</v>
      </c>
      <c r="L475" s="70">
        <f t="shared" si="24"/>
        <v>0</v>
      </c>
    </row>
    <row r="476" spans="2:12" x14ac:dyDescent="0.2">
      <c r="B476" s="103"/>
      <c r="C476" s="109" t="s">
        <v>167</v>
      </c>
      <c r="D476" s="69">
        <v>0</v>
      </c>
      <c r="E476" s="70">
        <f t="shared" si="25"/>
        <v>0</v>
      </c>
      <c r="F476" s="79"/>
      <c r="I476" s="103"/>
      <c r="J476" s="109" t="s">
        <v>167</v>
      </c>
      <c r="K476" s="69">
        <f t="shared" si="26"/>
        <v>0</v>
      </c>
      <c r="L476" s="70">
        <f t="shared" si="24"/>
        <v>0</v>
      </c>
    </row>
    <row r="477" spans="2:12" x14ac:dyDescent="0.2">
      <c r="B477" s="104"/>
      <c r="C477" s="110" t="s">
        <v>168</v>
      </c>
      <c r="D477" s="111">
        <v>0</v>
      </c>
      <c r="E477" s="99">
        <f>IF($C$4=0,0,D477/$C$4*100)</f>
        <v>0</v>
      </c>
      <c r="F477" s="79"/>
      <c r="I477" s="104"/>
      <c r="J477" s="110" t="s">
        <v>168</v>
      </c>
      <c r="K477" s="111">
        <f t="shared" si="26"/>
        <v>0</v>
      </c>
      <c r="L477" s="99">
        <f t="shared" si="24"/>
        <v>0</v>
      </c>
    </row>
    <row r="478" spans="2:12" x14ac:dyDescent="0.2">
      <c r="C478" s="62"/>
      <c r="D478" s="69"/>
      <c r="E478" s="80"/>
      <c r="F478" s="79"/>
    </row>
    <row r="479" spans="2:12" x14ac:dyDescent="0.2">
      <c r="B479" s="102" t="s">
        <v>120</v>
      </c>
      <c r="C479" s="105" t="s">
        <v>137</v>
      </c>
      <c r="D479" s="94">
        <v>0</v>
      </c>
      <c r="E479" s="95">
        <f>IF($C$5=0,0,D479/$C$5*100)</f>
        <v>0</v>
      </c>
      <c r="F479" s="79"/>
    </row>
    <row r="480" spans="2:12" ht="25.5" x14ac:dyDescent="0.2">
      <c r="B480" s="103"/>
      <c r="C480" s="107" t="s">
        <v>138</v>
      </c>
      <c r="D480" s="69">
        <v>0</v>
      </c>
      <c r="E480" s="70">
        <f t="shared" ref="E480:E510" si="27">IF($C$5=0,0,D480/$C$5*100)</f>
        <v>0</v>
      </c>
      <c r="F480" s="79"/>
    </row>
    <row r="481" spans="2:6" x14ac:dyDescent="0.2">
      <c r="B481" s="103"/>
      <c r="C481" s="108" t="s">
        <v>139</v>
      </c>
      <c r="D481" s="69">
        <v>0</v>
      </c>
      <c r="E481" s="70">
        <f t="shared" si="27"/>
        <v>0</v>
      </c>
      <c r="F481" s="79"/>
    </row>
    <row r="482" spans="2:6" x14ac:dyDescent="0.2">
      <c r="B482" s="103"/>
      <c r="C482" s="108" t="s">
        <v>140</v>
      </c>
      <c r="D482" s="69">
        <v>0</v>
      </c>
      <c r="E482" s="70">
        <f t="shared" si="27"/>
        <v>0</v>
      </c>
      <c r="F482" s="79"/>
    </row>
    <row r="483" spans="2:6" x14ac:dyDescent="0.2">
      <c r="B483" s="103"/>
      <c r="C483" s="108" t="s">
        <v>141</v>
      </c>
      <c r="D483" s="69">
        <v>1.6632150000000001</v>
      </c>
      <c r="E483" s="70">
        <f t="shared" si="27"/>
        <v>17.268341607326317</v>
      </c>
      <c r="F483" s="79"/>
    </row>
    <row r="484" spans="2:6" x14ac:dyDescent="0.2">
      <c r="B484" s="103"/>
      <c r="C484" s="108" t="s">
        <v>142</v>
      </c>
      <c r="D484" s="69">
        <v>0</v>
      </c>
      <c r="E484" s="70">
        <f t="shared" si="27"/>
        <v>0</v>
      </c>
      <c r="F484" s="79"/>
    </row>
    <row r="485" spans="2:6" x14ac:dyDescent="0.2">
      <c r="B485" s="103"/>
      <c r="C485" s="108" t="s">
        <v>143</v>
      </c>
      <c r="D485" s="69">
        <v>0</v>
      </c>
      <c r="E485" s="70">
        <f t="shared" si="27"/>
        <v>0</v>
      </c>
      <c r="F485" s="79"/>
    </row>
    <row r="486" spans="2:6" x14ac:dyDescent="0.2">
      <c r="B486" s="103"/>
      <c r="C486" s="108" t="s">
        <v>144</v>
      </c>
      <c r="D486" s="69">
        <v>0</v>
      </c>
      <c r="E486" s="70">
        <f t="shared" si="27"/>
        <v>0</v>
      </c>
      <c r="F486" s="79"/>
    </row>
    <row r="487" spans="2:6" x14ac:dyDescent="0.2">
      <c r="B487" s="103"/>
      <c r="C487" s="108" t="s">
        <v>145</v>
      </c>
      <c r="D487" s="69">
        <v>1.6632150000000001</v>
      </c>
      <c r="E487" s="70">
        <f t="shared" si="27"/>
        <v>17.268341607326317</v>
      </c>
      <c r="F487" s="79"/>
    </row>
    <row r="488" spans="2:6" x14ac:dyDescent="0.2">
      <c r="B488" s="103"/>
      <c r="C488" s="108" t="s">
        <v>146</v>
      </c>
      <c r="D488" s="69">
        <v>1.2595019999999999</v>
      </c>
      <c r="E488" s="70">
        <f t="shared" si="27"/>
        <v>13.076788503657497</v>
      </c>
      <c r="F488" s="79"/>
    </row>
    <row r="489" spans="2:6" x14ac:dyDescent="0.2">
      <c r="B489" s="103"/>
      <c r="C489" s="108" t="s">
        <v>147</v>
      </c>
      <c r="D489" s="69">
        <v>0</v>
      </c>
      <c r="E489" s="70">
        <f t="shared" si="27"/>
        <v>0</v>
      </c>
      <c r="F489" s="79"/>
    </row>
    <row r="490" spans="2:6" x14ac:dyDescent="0.2">
      <c r="B490" s="103"/>
      <c r="C490" s="108" t="s">
        <v>148</v>
      </c>
      <c r="D490" s="69">
        <v>0</v>
      </c>
      <c r="E490" s="70">
        <f t="shared" si="27"/>
        <v>0</v>
      </c>
      <c r="F490" s="79"/>
    </row>
    <row r="491" spans="2:6" x14ac:dyDescent="0.2">
      <c r="B491" s="103"/>
      <c r="C491" s="109" t="s">
        <v>149</v>
      </c>
      <c r="D491" s="69">
        <v>0</v>
      </c>
      <c r="E491" s="70">
        <f t="shared" si="27"/>
        <v>0</v>
      </c>
      <c r="F491" s="79"/>
    </row>
    <row r="492" spans="2:6" x14ac:dyDescent="0.2">
      <c r="B492" s="103"/>
      <c r="C492" s="109" t="s">
        <v>150</v>
      </c>
      <c r="D492" s="69">
        <v>0</v>
      </c>
      <c r="E492" s="70">
        <f t="shared" si="27"/>
        <v>0</v>
      </c>
      <c r="F492" s="79"/>
    </row>
    <row r="493" spans="2:6" x14ac:dyDescent="0.2">
      <c r="B493" s="103"/>
      <c r="C493" s="109" t="s">
        <v>151</v>
      </c>
      <c r="D493" s="69">
        <v>0</v>
      </c>
      <c r="E493" s="70">
        <f t="shared" si="27"/>
        <v>0</v>
      </c>
      <c r="F493" s="79"/>
    </row>
    <row r="494" spans="2:6" x14ac:dyDescent="0.2">
      <c r="B494" s="103"/>
      <c r="C494" s="109" t="s">
        <v>152</v>
      </c>
      <c r="D494" s="69">
        <v>0</v>
      </c>
      <c r="E494" s="70">
        <f t="shared" si="27"/>
        <v>0</v>
      </c>
      <c r="F494" s="79"/>
    </row>
    <row r="495" spans="2:6" x14ac:dyDescent="0.2">
      <c r="B495" s="103"/>
      <c r="C495" s="109" t="s">
        <v>153</v>
      </c>
      <c r="D495" s="69">
        <v>0</v>
      </c>
      <c r="E495" s="70">
        <f t="shared" si="27"/>
        <v>0</v>
      </c>
      <c r="F495" s="79"/>
    </row>
    <row r="496" spans="2:6" x14ac:dyDescent="0.2">
      <c r="B496" s="103"/>
      <c r="C496" s="109" t="s">
        <v>154</v>
      </c>
      <c r="D496" s="69">
        <v>0</v>
      </c>
      <c r="E496" s="70">
        <f t="shared" si="27"/>
        <v>0</v>
      </c>
      <c r="F496" s="79"/>
    </row>
    <row r="497" spans="2:6" x14ac:dyDescent="0.2">
      <c r="B497" s="103"/>
      <c r="C497" s="109" t="s">
        <v>155</v>
      </c>
      <c r="D497" s="69">
        <v>9.6315849999999994</v>
      </c>
      <c r="E497" s="70">
        <f t="shared" si="27"/>
        <v>100</v>
      </c>
      <c r="F497" s="79"/>
    </row>
    <row r="498" spans="2:6" x14ac:dyDescent="0.2">
      <c r="B498" s="103"/>
      <c r="C498" s="109" t="s">
        <v>156</v>
      </c>
      <c r="D498" s="69">
        <v>0</v>
      </c>
      <c r="E498" s="70">
        <f t="shared" si="27"/>
        <v>0</v>
      </c>
      <c r="F498" s="79"/>
    </row>
    <row r="499" spans="2:6" x14ac:dyDescent="0.2">
      <c r="B499" s="103"/>
      <c r="C499" s="109" t="s">
        <v>157</v>
      </c>
      <c r="D499" s="69">
        <v>1.6632150000000001</v>
      </c>
      <c r="E499" s="70">
        <f t="shared" si="27"/>
        <v>17.268341607326317</v>
      </c>
      <c r="F499" s="79"/>
    </row>
    <row r="500" spans="2:6" x14ac:dyDescent="0.2">
      <c r="B500" s="103"/>
      <c r="C500" s="109" t="s">
        <v>158</v>
      </c>
      <c r="D500" s="69">
        <v>0</v>
      </c>
      <c r="E500" s="70">
        <f t="shared" si="27"/>
        <v>0</v>
      </c>
      <c r="F500" s="79"/>
    </row>
    <row r="501" spans="2:6" x14ac:dyDescent="0.2">
      <c r="B501" s="103"/>
      <c r="C501" s="109" t="s">
        <v>159</v>
      </c>
      <c r="D501" s="69">
        <v>0</v>
      </c>
      <c r="E501" s="70">
        <f t="shared" si="27"/>
        <v>0</v>
      </c>
      <c r="F501" s="79"/>
    </row>
    <row r="502" spans="2:6" x14ac:dyDescent="0.2">
      <c r="B502" s="103"/>
      <c r="C502" s="109" t="s">
        <v>160</v>
      </c>
      <c r="D502" s="69">
        <v>0</v>
      </c>
      <c r="E502" s="70">
        <f t="shared" si="27"/>
        <v>0</v>
      </c>
      <c r="F502" s="79"/>
    </row>
    <row r="503" spans="2:6" x14ac:dyDescent="0.2">
      <c r="B503" s="103"/>
      <c r="C503" s="109" t="s">
        <v>161</v>
      </c>
      <c r="D503" s="69">
        <v>0</v>
      </c>
      <c r="E503" s="70">
        <f t="shared" si="27"/>
        <v>0</v>
      </c>
      <c r="F503" s="79"/>
    </row>
    <row r="504" spans="2:6" x14ac:dyDescent="0.2">
      <c r="B504" s="103"/>
      <c r="C504" s="109" t="s">
        <v>162</v>
      </c>
      <c r="D504" s="69">
        <v>0</v>
      </c>
      <c r="E504" s="70">
        <f t="shared" si="27"/>
        <v>0</v>
      </c>
      <c r="F504" s="79"/>
    </row>
    <row r="505" spans="2:6" x14ac:dyDescent="0.2">
      <c r="B505" s="103"/>
      <c r="C505" s="109" t="s">
        <v>163</v>
      </c>
      <c r="D505" s="69">
        <v>0</v>
      </c>
      <c r="E505" s="70">
        <f t="shared" si="27"/>
        <v>0</v>
      </c>
      <c r="F505" s="79"/>
    </row>
    <row r="506" spans="2:6" x14ac:dyDescent="0.2">
      <c r="B506" s="103"/>
      <c r="C506" s="109" t="s">
        <v>164</v>
      </c>
      <c r="D506" s="69">
        <v>0</v>
      </c>
      <c r="E506" s="70">
        <f t="shared" si="27"/>
        <v>0</v>
      </c>
      <c r="F506" s="79"/>
    </row>
    <row r="507" spans="2:6" x14ac:dyDescent="0.2">
      <c r="B507" s="103"/>
      <c r="C507" s="109" t="s">
        <v>165</v>
      </c>
      <c r="D507" s="69">
        <v>0</v>
      </c>
      <c r="E507" s="70">
        <f t="shared" si="27"/>
        <v>0</v>
      </c>
      <c r="F507" s="79"/>
    </row>
    <row r="508" spans="2:6" x14ac:dyDescent="0.2">
      <c r="B508" s="103"/>
      <c r="C508" s="109" t="s">
        <v>166</v>
      </c>
      <c r="D508" s="69">
        <v>0</v>
      </c>
      <c r="E508" s="70">
        <f t="shared" si="27"/>
        <v>0</v>
      </c>
      <c r="F508" s="79"/>
    </row>
    <row r="509" spans="2:6" x14ac:dyDescent="0.2">
      <c r="B509" s="103"/>
      <c r="C509" s="109" t="s">
        <v>167</v>
      </c>
      <c r="D509" s="69">
        <v>0</v>
      </c>
      <c r="E509" s="70">
        <f t="shared" si="27"/>
        <v>0</v>
      </c>
      <c r="F509" s="79"/>
    </row>
    <row r="510" spans="2:6" x14ac:dyDescent="0.2">
      <c r="B510" s="104"/>
      <c r="C510" s="110" t="s">
        <v>168</v>
      </c>
      <c r="D510" s="111">
        <v>0</v>
      </c>
      <c r="E510" s="99">
        <f t="shared" si="27"/>
        <v>0</v>
      </c>
      <c r="F510" s="79"/>
    </row>
    <row r="511" spans="2:6" ht="12" customHeight="1" x14ac:dyDescent="0.2"/>
    <row r="512" spans="2:6" ht="12" customHeight="1" x14ac:dyDescent="0.2">
      <c r="B512" s="102" t="s">
        <v>121</v>
      </c>
      <c r="C512" s="105" t="s">
        <v>137</v>
      </c>
      <c r="D512" s="94">
        <v>0</v>
      </c>
      <c r="E512" s="95">
        <f>IF($C$6=0,0,D512/$C$6*100)</f>
        <v>0</v>
      </c>
    </row>
    <row r="513" spans="2:5" ht="12" customHeight="1" x14ac:dyDescent="0.2">
      <c r="B513" s="103"/>
      <c r="C513" s="107" t="s">
        <v>138</v>
      </c>
      <c r="D513" s="69">
        <v>0</v>
      </c>
      <c r="E513" s="70">
        <f t="shared" ref="E513:E543" si="28">IF($C$6=0,0,D513/$C$6*100)</f>
        <v>0</v>
      </c>
    </row>
    <row r="514" spans="2:5" ht="12" customHeight="1" x14ac:dyDescent="0.2">
      <c r="B514" s="103"/>
      <c r="C514" s="108" t="s">
        <v>139</v>
      </c>
      <c r="D514" s="69">
        <v>0</v>
      </c>
      <c r="E514" s="70">
        <f t="shared" si="28"/>
        <v>0</v>
      </c>
    </row>
    <row r="515" spans="2:5" ht="12" customHeight="1" x14ac:dyDescent="0.2">
      <c r="B515" s="103"/>
      <c r="C515" s="108" t="s">
        <v>140</v>
      </c>
      <c r="D515" s="69">
        <v>0</v>
      </c>
      <c r="E515" s="70">
        <f t="shared" si="28"/>
        <v>0</v>
      </c>
    </row>
    <row r="516" spans="2:5" ht="12" customHeight="1" x14ac:dyDescent="0.2">
      <c r="B516" s="103"/>
      <c r="C516" s="108" t="s">
        <v>141</v>
      </c>
      <c r="D516" s="69">
        <v>4.3946680000000002</v>
      </c>
      <c r="E516" s="70">
        <f t="shared" si="28"/>
        <v>77.724369801403228</v>
      </c>
    </row>
    <row r="517" spans="2:5" ht="12" customHeight="1" x14ac:dyDescent="0.2">
      <c r="B517" s="103"/>
      <c r="C517" s="108" t="s">
        <v>142</v>
      </c>
      <c r="D517" s="69">
        <v>0</v>
      </c>
      <c r="E517" s="70">
        <f t="shared" si="28"/>
        <v>0</v>
      </c>
    </row>
    <row r="518" spans="2:5" ht="12" customHeight="1" x14ac:dyDescent="0.2">
      <c r="B518" s="103"/>
      <c r="C518" s="108" t="s">
        <v>143</v>
      </c>
      <c r="D518" s="69">
        <v>0</v>
      </c>
      <c r="E518" s="70">
        <f t="shared" si="28"/>
        <v>0</v>
      </c>
    </row>
    <row r="519" spans="2:5" ht="12" customHeight="1" x14ac:dyDescent="0.2">
      <c r="B519" s="103"/>
      <c r="C519" s="108" t="s">
        <v>144</v>
      </c>
      <c r="D519" s="69">
        <v>0</v>
      </c>
      <c r="E519" s="70">
        <f t="shared" si="28"/>
        <v>0</v>
      </c>
    </row>
    <row r="520" spans="2:5" ht="12" customHeight="1" x14ac:dyDescent="0.2">
      <c r="B520" s="103"/>
      <c r="C520" s="108" t="s">
        <v>145</v>
      </c>
      <c r="D520" s="69">
        <v>1.2595019999999999</v>
      </c>
      <c r="E520" s="70">
        <f t="shared" si="28"/>
        <v>22.275630198596787</v>
      </c>
    </row>
    <row r="521" spans="2:5" ht="12" customHeight="1" x14ac:dyDescent="0.2">
      <c r="B521" s="103"/>
      <c r="C521" s="108" t="s">
        <v>146</v>
      </c>
      <c r="D521" s="69">
        <v>1.2595019999999999</v>
      </c>
      <c r="E521" s="70">
        <f t="shared" si="28"/>
        <v>22.275630198596787</v>
      </c>
    </row>
    <row r="522" spans="2:5" ht="12" customHeight="1" x14ac:dyDescent="0.2">
      <c r="B522" s="103"/>
      <c r="C522" s="108" t="s">
        <v>147</v>
      </c>
      <c r="D522" s="69">
        <v>0</v>
      </c>
      <c r="E522" s="70">
        <f t="shared" si="28"/>
        <v>0</v>
      </c>
    </row>
    <row r="523" spans="2:5" ht="12" customHeight="1" x14ac:dyDescent="0.2">
      <c r="B523" s="103"/>
      <c r="C523" s="108" t="s">
        <v>148</v>
      </c>
      <c r="D523" s="69">
        <v>0</v>
      </c>
      <c r="E523" s="70">
        <f t="shared" si="28"/>
        <v>0</v>
      </c>
    </row>
    <row r="524" spans="2:5" ht="12" customHeight="1" x14ac:dyDescent="0.2">
      <c r="B524" s="103"/>
      <c r="C524" s="109" t="s">
        <v>149</v>
      </c>
      <c r="D524" s="69">
        <v>0</v>
      </c>
      <c r="E524" s="70">
        <f t="shared" si="28"/>
        <v>0</v>
      </c>
    </row>
    <row r="525" spans="2:5" ht="12" customHeight="1" x14ac:dyDescent="0.2">
      <c r="B525" s="103"/>
      <c r="C525" s="109" t="s">
        <v>150</v>
      </c>
      <c r="D525" s="69">
        <v>0</v>
      </c>
      <c r="E525" s="70">
        <f t="shared" si="28"/>
        <v>0</v>
      </c>
    </row>
    <row r="526" spans="2:5" ht="12" customHeight="1" x14ac:dyDescent="0.2">
      <c r="B526" s="103"/>
      <c r="C526" s="109" t="s">
        <v>151</v>
      </c>
      <c r="D526" s="69">
        <v>0</v>
      </c>
      <c r="E526" s="70">
        <f t="shared" si="28"/>
        <v>0</v>
      </c>
    </row>
    <row r="527" spans="2:5" ht="12" customHeight="1" x14ac:dyDescent="0.2">
      <c r="B527" s="103"/>
      <c r="C527" s="109" t="s">
        <v>152</v>
      </c>
      <c r="D527" s="69">
        <v>0</v>
      </c>
      <c r="E527" s="70">
        <f t="shared" si="28"/>
        <v>0</v>
      </c>
    </row>
    <row r="528" spans="2:5" ht="12" customHeight="1" x14ac:dyDescent="0.2">
      <c r="B528" s="103"/>
      <c r="C528" s="109" t="s">
        <v>153</v>
      </c>
      <c r="D528" s="69">
        <v>0</v>
      </c>
      <c r="E528" s="70">
        <f t="shared" si="28"/>
        <v>0</v>
      </c>
    </row>
    <row r="529" spans="2:5" ht="12" customHeight="1" x14ac:dyDescent="0.2">
      <c r="B529" s="103"/>
      <c r="C529" s="109" t="s">
        <v>154</v>
      </c>
      <c r="D529" s="69">
        <v>0</v>
      </c>
      <c r="E529" s="70">
        <f t="shared" si="28"/>
        <v>0</v>
      </c>
    </row>
    <row r="530" spans="2:5" ht="12" customHeight="1" x14ac:dyDescent="0.2">
      <c r="B530" s="103"/>
      <c r="C530" s="109" t="s">
        <v>155</v>
      </c>
      <c r="D530" s="69">
        <v>5.6541699999999997</v>
      </c>
      <c r="E530" s="70">
        <f t="shared" si="28"/>
        <v>100</v>
      </c>
    </row>
    <row r="531" spans="2:5" ht="12" customHeight="1" x14ac:dyDescent="0.2">
      <c r="B531" s="103"/>
      <c r="C531" s="109" t="s">
        <v>156</v>
      </c>
      <c r="D531" s="69">
        <v>0</v>
      </c>
      <c r="E531" s="70">
        <f t="shared" si="28"/>
        <v>0</v>
      </c>
    </row>
    <row r="532" spans="2:5" ht="12" customHeight="1" x14ac:dyDescent="0.2">
      <c r="B532" s="103"/>
      <c r="C532" s="109" t="s">
        <v>157</v>
      </c>
      <c r="D532" s="69">
        <v>0</v>
      </c>
      <c r="E532" s="70">
        <f t="shared" si="28"/>
        <v>0</v>
      </c>
    </row>
    <row r="533" spans="2:5" ht="12" customHeight="1" x14ac:dyDescent="0.2">
      <c r="B533" s="103"/>
      <c r="C533" s="109" t="s">
        <v>158</v>
      </c>
      <c r="D533" s="69">
        <v>0</v>
      </c>
      <c r="E533" s="70">
        <f t="shared" si="28"/>
        <v>0</v>
      </c>
    </row>
    <row r="534" spans="2:5" ht="12" customHeight="1" x14ac:dyDescent="0.2">
      <c r="B534" s="103"/>
      <c r="C534" s="109" t="s">
        <v>159</v>
      </c>
      <c r="D534" s="69">
        <v>1.7056739999999999</v>
      </c>
      <c r="E534" s="70">
        <f t="shared" si="28"/>
        <v>30.166655760261897</v>
      </c>
    </row>
    <row r="535" spans="2:5" ht="12" customHeight="1" x14ac:dyDescent="0.2">
      <c r="B535" s="103"/>
      <c r="C535" s="109" t="s">
        <v>160</v>
      </c>
      <c r="D535" s="69">
        <v>0</v>
      </c>
      <c r="E535" s="70">
        <f t="shared" si="28"/>
        <v>0</v>
      </c>
    </row>
    <row r="536" spans="2:5" ht="12" customHeight="1" x14ac:dyDescent="0.2">
      <c r="B536" s="103"/>
      <c r="C536" s="109" t="s">
        <v>161</v>
      </c>
      <c r="D536" s="69">
        <v>0</v>
      </c>
      <c r="E536" s="70">
        <f t="shared" si="28"/>
        <v>0</v>
      </c>
    </row>
    <row r="537" spans="2:5" ht="12" customHeight="1" x14ac:dyDescent="0.2">
      <c r="B537" s="103"/>
      <c r="C537" s="109" t="s">
        <v>162</v>
      </c>
      <c r="D537" s="69">
        <v>0</v>
      </c>
      <c r="E537" s="70">
        <f t="shared" si="28"/>
        <v>0</v>
      </c>
    </row>
    <row r="538" spans="2:5" ht="12" customHeight="1" x14ac:dyDescent="0.2">
      <c r="B538" s="103"/>
      <c r="C538" s="109" t="s">
        <v>163</v>
      </c>
      <c r="D538" s="69">
        <v>0</v>
      </c>
      <c r="E538" s="70">
        <f t="shared" si="28"/>
        <v>0</v>
      </c>
    </row>
    <row r="539" spans="2:5" ht="12" customHeight="1" x14ac:dyDescent="0.2">
      <c r="B539" s="103"/>
      <c r="C539" s="109" t="s">
        <v>164</v>
      </c>
      <c r="D539" s="69">
        <v>0</v>
      </c>
      <c r="E539" s="70">
        <f t="shared" si="28"/>
        <v>0</v>
      </c>
    </row>
    <row r="540" spans="2:5" x14ac:dyDescent="0.2">
      <c r="B540" s="103"/>
      <c r="C540" s="109" t="s">
        <v>165</v>
      </c>
      <c r="D540" s="69">
        <v>1.2595019999999999</v>
      </c>
      <c r="E540" s="70">
        <f t="shared" si="28"/>
        <v>22.275630198596787</v>
      </c>
    </row>
    <row r="541" spans="2:5" x14ac:dyDescent="0.2">
      <c r="B541" s="103"/>
      <c r="C541" s="109" t="s">
        <v>166</v>
      </c>
      <c r="D541" s="69">
        <v>0</v>
      </c>
      <c r="E541" s="70">
        <f t="shared" si="28"/>
        <v>0</v>
      </c>
    </row>
    <row r="542" spans="2:5" x14ac:dyDescent="0.2">
      <c r="B542" s="103"/>
      <c r="C542" s="109" t="s">
        <v>167</v>
      </c>
      <c r="D542" s="69">
        <v>0</v>
      </c>
      <c r="E542" s="70">
        <f t="shared" si="28"/>
        <v>0</v>
      </c>
    </row>
    <row r="543" spans="2:5" x14ac:dyDescent="0.2">
      <c r="B543" s="104"/>
      <c r="C543" s="110" t="s">
        <v>168</v>
      </c>
      <c r="D543" s="111">
        <v>0</v>
      </c>
      <c r="E543" s="99">
        <f t="shared" si="28"/>
        <v>0</v>
      </c>
    </row>
    <row r="545" spans="2:5" x14ac:dyDescent="0.2">
      <c r="B545" s="102" t="s">
        <v>122</v>
      </c>
      <c r="C545" s="105" t="s">
        <v>137</v>
      </c>
      <c r="D545" s="94">
        <v>0</v>
      </c>
      <c r="E545" s="95">
        <f>IF($C$7=0,0,D545/$C$7*100)</f>
        <v>0</v>
      </c>
    </row>
    <row r="546" spans="2:5" ht="25.5" x14ac:dyDescent="0.2">
      <c r="B546" s="103"/>
      <c r="C546" s="107" t="s">
        <v>138</v>
      </c>
      <c r="D546" s="69">
        <v>0</v>
      </c>
      <c r="E546" s="70">
        <f t="shared" ref="E546:E576" si="29">IF($C$7=0,0,D546/$C$7*100)</f>
        <v>0</v>
      </c>
    </row>
    <row r="547" spans="2:5" x14ac:dyDescent="0.2">
      <c r="B547" s="103"/>
      <c r="C547" s="108" t="s">
        <v>139</v>
      </c>
      <c r="D547" s="69">
        <v>0</v>
      </c>
      <c r="E547" s="70">
        <f t="shared" si="29"/>
        <v>0</v>
      </c>
    </row>
    <row r="548" spans="2:5" x14ac:dyDescent="0.2">
      <c r="B548" s="103"/>
      <c r="C548" s="108" t="s">
        <v>140</v>
      </c>
      <c r="D548" s="69">
        <v>0</v>
      </c>
      <c r="E548" s="70">
        <f t="shared" si="29"/>
        <v>0</v>
      </c>
    </row>
    <row r="549" spans="2:5" x14ac:dyDescent="0.2">
      <c r="B549" s="103"/>
      <c r="C549" s="108" t="s">
        <v>141</v>
      </c>
      <c r="D549" s="69">
        <v>14.476730999999999</v>
      </c>
      <c r="E549" s="70">
        <f t="shared" si="29"/>
        <v>15.324375539941016</v>
      </c>
    </row>
    <row r="550" spans="2:5" x14ac:dyDescent="0.2">
      <c r="B550" s="103"/>
      <c r="C550" s="108" t="s">
        <v>142</v>
      </c>
      <c r="D550" s="69">
        <v>0</v>
      </c>
      <c r="E550" s="70">
        <f t="shared" si="29"/>
        <v>0</v>
      </c>
    </row>
    <row r="551" spans="2:5" x14ac:dyDescent="0.2">
      <c r="B551" s="103"/>
      <c r="C551" s="108" t="s">
        <v>143</v>
      </c>
      <c r="D551" s="69">
        <v>0</v>
      </c>
      <c r="E551" s="70">
        <f t="shared" si="29"/>
        <v>0</v>
      </c>
    </row>
    <row r="552" spans="2:5" x14ac:dyDescent="0.2">
      <c r="B552" s="103"/>
      <c r="C552" s="108" t="s">
        <v>144</v>
      </c>
      <c r="D552" s="69">
        <v>0</v>
      </c>
      <c r="E552" s="70">
        <f t="shared" si="29"/>
        <v>0</v>
      </c>
    </row>
    <row r="553" spans="2:5" x14ac:dyDescent="0.2">
      <c r="B553" s="103"/>
      <c r="C553" s="108" t="s">
        <v>145</v>
      </c>
      <c r="D553" s="69">
        <v>0</v>
      </c>
      <c r="E553" s="70">
        <f t="shared" si="29"/>
        <v>0</v>
      </c>
    </row>
    <row r="554" spans="2:5" x14ac:dyDescent="0.2">
      <c r="B554" s="103"/>
      <c r="C554" s="108" t="s">
        <v>146</v>
      </c>
      <c r="D554" s="69">
        <v>1.339148</v>
      </c>
      <c r="E554" s="70">
        <f t="shared" si="29"/>
        <v>1.4175580699510775</v>
      </c>
    </row>
    <row r="555" spans="2:5" x14ac:dyDescent="0.2">
      <c r="B555" s="103"/>
      <c r="C555" s="108" t="s">
        <v>147</v>
      </c>
      <c r="D555" s="69">
        <v>0</v>
      </c>
      <c r="E555" s="70">
        <f t="shared" si="29"/>
        <v>0</v>
      </c>
    </row>
    <row r="556" spans="2:5" x14ac:dyDescent="0.2">
      <c r="B556" s="103"/>
      <c r="C556" s="108" t="s">
        <v>148</v>
      </c>
      <c r="D556" s="69">
        <v>0</v>
      </c>
      <c r="E556" s="70">
        <f t="shared" si="29"/>
        <v>0</v>
      </c>
    </row>
    <row r="557" spans="2:5" x14ac:dyDescent="0.2">
      <c r="B557" s="103"/>
      <c r="C557" s="109" t="s">
        <v>149</v>
      </c>
      <c r="D557" s="69">
        <v>0</v>
      </c>
      <c r="E557" s="70">
        <f t="shared" si="29"/>
        <v>0</v>
      </c>
    </row>
    <row r="558" spans="2:5" x14ac:dyDescent="0.2">
      <c r="B558" s="103"/>
      <c r="C558" s="109" t="s">
        <v>150</v>
      </c>
      <c r="D558" s="69">
        <v>0</v>
      </c>
      <c r="E558" s="70">
        <f t="shared" si="29"/>
        <v>0</v>
      </c>
    </row>
    <row r="559" spans="2:5" x14ac:dyDescent="0.2">
      <c r="B559" s="103"/>
      <c r="C559" s="109" t="s">
        <v>151</v>
      </c>
      <c r="D559" s="69">
        <v>0</v>
      </c>
      <c r="E559" s="70">
        <f t="shared" si="29"/>
        <v>0</v>
      </c>
    </row>
    <row r="560" spans="2:5" x14ac:dyDescent="0.2">
      <c r="B560" s="103"/>
      <c r="C560" s="109" t="s">
        <v>152</v>
      </c>
      <c r="D560" s="69">
        <v>0</v>
      </c>
      <c r="E560" s="70">
        <f t="shared" si="29"/>
        <v>0</v>
      </c>
    </row>
    <row r="561" spans="2:5" x14ac:dyDescent="0.2">
      <c r="B561" s="103"/>
      <c r="C561" s="109" t="s">
        <v>153</v>
      </c>
      <c r="D561" s="69">
        <v>1.426577</v>
      </c>
      <c r="E561" s="70">
        <f t="shared" si="29"/>
        <v>1.5101062307949518</v>
      </c>
    </row>
    <row r="562" spans="2:5" x14ac:dyDescent="0.2">
      <c r="B562" s="103"/>
      <c r="C562" s="109" t="s">
        <v>154</v>
      </c>
      <c r="D562" s="69">
        <v>0</v>
      </c>
      <c r="E562" s="70">
        <f t="shared" si="29"/>
        <v>0</v>
      </c>
    </row>
    <row r="563" spans="2:5" x14ac:dyDescent="0.2">
      <c r="B563" s="103"/>
      <c r="C563" s="109" t="s">
        <v>155</v>
      </c>
      <c r="D563" s="69">
        <v>0</v>
      </c>
      <c r="E563" s="70">
        <f t="shared" si="29"/>
        <v>0</v>
      </c>
    </row>
    <row r="564" spans="2:5" x14ac:dyDescent="0.2">
      <c r="B564" s="103"/>
      <c r="C564" s="109" t="s">
        <v>156</v>
      </c>
      <c r="D564" s="69">
        <v>0</v>
      </c>
      <c r="E564" s="70">
        <f t="shared" si="29"/>
        <v>0</v>
      </c>
    </row>
    <row r="565" spans="2:5" x14ac:dyDescent="0.2">
      <c r="B565" s="103"/>
      <c r="C565" s="109" t="s">
        <v>157</v>
      </c>
      <c r="D565" s="69">
        <v>0</v>
      </c>
      <c r="E565" s="70">
        <f t="shared" si="29"/>
        <v>0</v>
      </c>
    </row>
    <row r="566" spans="2:5" x14ac:dyDescent="0.2">
      <c r="B566" s="103"/>
      <c r="C566" s="109" t="s">
        <v>158</v>
      </c>
      <c r="D566" s="69">
        <v>0</v>
      </c>
      <c r="E566" s="70">
        <f t="shared" si="29"/>
        <v>0</v>
      </c>
    </row>
    <row r="567" spans="2:5" x14ac:dyDescent="0.2">
      <c r="B567" s="103"/>
      <c r="C567" s="109" t="s">
        <v>159</v>
      </c>
      <c r="D567" s="69">
        <v>0</v>
      </c>
      <c r="E567" s="70">
        <f t="shared" si="29"/>
        <v>0</v>
      </c>
    </row>
    <row r="568" spans="2:5" x14ac:dyDescent="0.2">
      <c r="B568" s="103"/>
      <c r="C568" s="109" t="s">
        <v>160</v>
      </c>
      <c r="D568" s="69">
        <v>0</v>
      </c>
      <c r="E568" s="70">
        <f t="shared" si="29"/>
        <v>0</v>
      </c>
    </row>
    <row r="569" spans="2:5" x14ac:dyDescent="0.2">
      <c r="B569" s="103"/>
      <c r="C569" s="109" t="s">
        <v>161</v>
      </c>
      <c r="D569" s="69">
        <v>0</v>
      </c>
      <c r="E569" s="70">
        <f t="shared" si="29"/>
        <v>0</v>
      </c>
    </row>
    <row r="570" spans="2:5" x14ac:dyDescent="0.2">
      <c r="B570" s="103"/>
      <c r="C570" s="109" t="s">
        <v>162</v>
      </c>
      <c r="D570" s="69">
        <v>0</v>
      </c>
      <c r="E570" s="70">
        <f t="shared" si="29"/>
        <v>0</v>
      </c>
    </row>
    <row r="571" spans="2:5" x14ac:dyDescent="0.2">
      <c r="B571" s="103"/>
      <c r="C571" s="109" t="s">
        <v>163</v>
      </c>
      <c r="D571" s="69">
        <v>0</v>
      </c>
      <c r="E571" s="70">
        <f t="shared" si="29"/>
        <v>0</v>
      </c>
    </row>
    <row r="572" spans="2:5" x14ac:dyDescent="0.2">
      <c r="B572" s="103"/>
      <c r="C572" s="109" t="s">
        <v>164</v>
      </c>
      <c r="D572" s="69">
        <v>0</v>
      </c>
      <c r="E572" s="70">
        <f t="shared" si="29"/>
        <v>0</v>
      </c>
    </row>
    <row r="573" spans="2:5" x14ac:dyDescent="0.2">
      <c r="B573" s="103"/>
      <c r="C573" s="109" t="s">
        <v>165</v>
      </c>
      <c r="D573" s="69">
        <v>0</v>
      </c>
      <c r="E573" s="70">
        <f t="shared" si="29"/>
        <v>0</v>
      </c>
    </row>
    <row r="574" spans="2:5" x14ac:dyDescent="0.2">
      <c r="B574" s="103"/>
      <c r="C574" s="109" t="s">
        <v>166</v>
      </c>
      <c r="D574" s="69">
        <v>0</v>
      </c>
      <c r="E574" s="70">
        <f t="shared" si="29"/>
        <v>0</v>
      </c>
    </row>
    <row r="575" spans="2:5" x14ac:dyDescent="0.2">
      <c r="B575" s="103"/>
      <c r="C575" s="109" t="s">
        <v>167</v>
      </c>
      <c r="D575" s="69">
        <v>0</v>
      </c>
      <c r="E575" s="70">
        <f t="shared" si="29"/>
        <v>0</v>
      </c>
    </row>
    <row r="576" spans="2:5" x14ac:dyDescent="0.2">
      <c r="B576" s="104"/>
      <c r="C576" s="110" t="s">
        <v>168</v>
      </c>
      <c r="D576" s="111">
        <v>0</v>
      </c>
      <c r="E576" s="99">
        <f t="shared" si="29"/>
        <v>0</v>
      </c>
    </row>
  </sheetData>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EM101"/>
  <sheetViews>
    <sheetView zoomScale="80" zoomScaleNormal="80" workbookViewId="0">
      <pane xSplit="3" topLeftCell="D1" activePane="topRight" state="frozen"/>
      <selection activeCell="D1" sqref="D1"/>
      <selection pane="topRight" activeCell="D1" sqref="D1"/>
    </sheetView>
  </sheetViews>
  <sheetFormatPr defaultRowHeight="15" x14ac:dyDescent="0.25"/>
  <cols>
    <col min="3" max="4" width="12.7109375" customWidth="1"/>
    <col min="5" max="5" width="8.7109375" customWidth="1"/>
    <col min="6" max="6" width="12.7109375" customWidth="1"/>
    <col min="7" max="7" width="8.7109375" customWidth="1"/>
    <col min="8" max="8" width="12.7109375" customWidth="1"/>
    <col min="9" max="9" width="8.7109375" customWidth="1"/>
    <col min="10" max="10" width="12.7109375" customWidth="1"/>
    <col min="11" max="11" width="8.7109375" customWidth="1"/>
    <col min="12" max="12" width="12.7109375" customWidth="1"/>
    <col min="13" max="13" width="8.7109375" customWidth="1"/>
    <col min="14" max="14" width="12.7109375" customWidth="1"/>
    <col min="15" max="15" width="8.7109375" customWidth="1"/>
    <col min="16" max="16" width="12.7109375" customWidth="1"/>
    <col min="17" max="17" width="8.7109375" customWidth="1"/>
    <col min="18" max="18" width="12.7109375" customWidth="1"/>
    <col min="19" max="19" width="8.7109375" customWidth="1"/>
    <col min="20" max="20" width="12.7109375" customWidth="1"/>
    <col min="21" max="21" width="8.7109375" customWidth="1"/>
    <col min="22" max="22" width="12.7109375" customWidth="1"/>
    <col min="23" max="23" width="8.7109375" customWidth="1"/>
    <col min="24" max="24" width="12.7109375" customWidth="1"/>
    <col min="25" max="25" width="8.7109375" customWidth="1"/>
    <col min="26" max="26" width="12.7109375" customWidth="1"/>
    <col min="27" max="27" width="8.7109375" customWidth="1"/>
    <col min="28" max="28" width="12.7109375" customWidth="1"/>
    <col min="29" max="29" width="8.7109375" customWidth="1"/>
    <col min="30" max="30" width="12.7109375" customWidth="1"/>
    <col min="31" max="31" width="8.7109375" customWidth="1"/>
    <col min="32" max="32" width="12.7109375" customWidth="1"/>
    <col min="33" max="33" width="8.7109375" customWidth="1"/>
    <col min="34" max="34" width="12.7109375" customWidth="1"/>
    <col min="35" max="35" width="8.7109375" customWidth="1"/>
    <col min="36" max="36" width="12.7109375" customWidth="1"/>
    <col min="37" max="37" width="8.7109375" customWidth="1"/>
    <col min="38" max="38" width="12.7109375" customWidth="1"/>
    <col min="39" max="39" width="8.7109375" customWidth="1"/>
    <col min="40" max="40" width="12.7109375" customWidth="1"/>
    <col min="41" max="41" width="8.7109375" customWidth="1"/>
    <col min="42" max="42" width="12.7109375" customWidth="1"/>
    <col min="43" max="43" width="8.7109375" customWidth="1"/>
    <col min="44" max="44" width="12.7109375" customWidth="1"/>
    <col min="45" max="45" width="8.7109375" customWidth="1"/>
    <col min="46" max="46" width="12.7109375" customWidth="1"/>
    <col min="47" max="47" width="8.7109375" customWidth="1"/>
    <col min="51" max="95" width="12.7109375" customWidth="1"/>
    <col min="99" max="143" width="12.7109375" customWidth="1"/>
  </cols>
  <sheetData>
    <row r="1" spans="1:143" x14ac:dyDescent="0.25">
      <c r="A1" s="1" t="s">
        <v>38</v>
      </c>
      <c r="B1" s="2" t="s">
        <v>43</v>
      </c>
      <c r="AX1" s="2"/>
      <c r="CT1" s="2"/>
    </row>
    <row r="4" spans="1:143" ht="30" x14ac:dyDescent="0.25">
      <c r="B4" s="28" t="s">
        <v>98</v>
      </c>
      <c r="AX4" s="28" t="s">
        <v>41</v>
      </c>
      <c r="CT4" s="28" t="s">
        <v>101</v>
      </c>
      <c r="CX4" s="61" t="s">
        <v>114</v>
      </c>
    </row>
    <row r="5" spans="1:143" ht="30" customHeight="1" x14ac:dyDescent="0.25">
      <c r="D5" s="146" t="s">
        <v>1</v>
      </c>
      <c r="E5" s="147"/>
      <c r="F5" s="146" t="s">
        <v>2</v>
      </c>
      <c r="G5" s="147"/>
      <c r="H5" s="146" t="s">
        <v>3</v>
      </c>
      <c r="I5" s="147"/>
      <c r="J5" s="146" t="s">
        <v>4</v>
      </c>
      <c r="K5" s="147"/>
      <c r="L5" s="146" t="s">
        <v>5</v>
      </c>
      <c r="M5" s="147"/>
      <c r="N5" s="146" t="s">
        <v>6</v>
      </c>
      <c r="O5" s="147"/>
      <c r="P5" s="146" t="s">
        <v>7</v>
      </c>
      <c r="Q5" s="147"/>
      <c r="R5" s="146" t="s">
        <v>8</v>
      </c>
      <c r="S5" s="147"/>
      <c r="T5" s="146" t="s">
        <v>9</v>
      </c>
      <c r="U5" s="147"/>
      <c r="V5" s="146" t="s">
        <v>10</v>
      </c>
      <c r="W5" s="147"/>
      <c r="X5" s="146" t="s">
        <v>11</v>
      </c>
      <c r="Y5" s="147"/>
      <c r="Z5" s="146" t="s">
        <v>14</v>
      </c>
      <c r="AA5" s="147"/>
      <c r="AB5" s="146" t="s">
        <v>15</v>
      </c>
      <c r="AC5" s="147"/>
      <c r="AD5" s="146" t="s">
        <v>16</v>
      </c>
      <c r="AE5" s="147"/>
      <c r="AF5" s="146" t="s">
        <v>17</v>
      </c>
      <c r="AG5" s="147"/>
      <c r="AH5" s="146" t="s">
        <v>18</v>
      </c>
      <c r="AI5" s="147"/>
      <c r="AJ5" s="146" t="s">
        <v>19</v>
      </c>
      <c r="AK5" s="147"/>
      <c r="AL5" s="146" t="s">
        <v>20</v>
      </c>
      <c r="AM5" s="147"/>
      <c r="AN5" s="146" t="s">
        <v>21</v>
      </c>
      <c r="AO5" s="147"/>
      <c r="AP5" s="146" t="s">
        <v>22</v>
      </c>
      <c r="AQ5" s="147"/>
      <c r="AR5" s="146" t="s">
        <v>23</v>
      </c>
      <c r="AS5" s="147"/>
      <c r="AT5" s="146" t="s">
        <v>24</v>
      </c>
      <c r="AU5" s="147"/>
      <c r="AZ5" s="146" t="s">
        <v>1</v>
      </c>
      <c r="BA5" s="147"/>
      <c r="BB5" s="146" t="s">
        <v>2</v>
      </c>
      <c r="BC5" s="147"/>
      <c r="BD5" s="146" t="s">
        <v>3</v>
      </c>
      <c r="BE5" s="147"/>
      <c r="BF5" s="146" t="s">
        <v>4</v>
      </c>
      <c r="BG5" s="147"/>
      <c r="BH5" s="146" t="s">
        <v>5</v>
      </c>
      <c r="BI5" s="147"/>
      <c r="BJ5" s="146" t="s">
        <v>6</v>
      </c>
      <c r="BK5" s="147"/>
      <c r="BL5" s="146" t="s">
        <v>7</v>
      </c>
      <c r="BM5" s="147"/>
      <c r="BN5" s="146" t="s">
        <v>8</v>
      </c>
      <c r="BO5" s="147"/>
      <c r="BP5" s="146" t="s">
        <v>9</v>
      </c>
      <c r="BQ5" s="147"/>
      <c r="BR5" s="146" t="s">
        <v>10</v>
      </c>
      <c r="BS5" s="147"/>
      <c r="BT5" s="146" t="s">
        <v>11</v>
      </c>
      <c r="BU5" s="147"/>
      <c r="BV5" s="146" t="s">
        <v>14</v>
      </c>
      <c r="BW5" s="147"/>
      <c r="BX5" s="146" t="s">
        <v>15</v>
      </c>
      <c r="BY5" s="147"/>
      <c r="BZ5" s="146" t="s">
        <v>16</v>
      </c>
      <c r="CA5" s="147"/>
      <c r="CB5" s="146" t="s">
        <v>17</v>
      </c>
      <c r="CC5" s="147"/>
      <c r="CD5" s="146" t="s">
        <v>18</v>
      </c>
      <c r="CE5" s="147"/>
      <c r="CF5" s="146" t="s">
        <v>19</v>
      </c>
      <c r="CG5" s="147"/>
      <c r="CH5" s="146" t="s">
        <v>20</v>
      </c>
      <c r="CI5" s="147"/>
      <c r="CJ5" s="146" t="s">
        <v>21</v>
      </c>
      <c r="CK5" s="147"/>
      <c r="CL5" s="146" t="s">
        <v>22</v>
      </c>
      <c r="CM5" s="147"/>
      <c r="CN5" s="146" t="s">
        <v>23</v>
      </c>
      <c r="CO5" s="147"/>
      <c r="CP5" s="146" t="s">
        <v>24</v>
      </c>
      <c r="CQ5" s="147"/>
      <c r="CV5" s="146" t="s">
        <v>1</v>
      </c>
      <c r="CW5" s="147"/>
      <c r="CX5" s="146" t="s">
        <v>2</v>
      </c>
      <c r="CY5" s="147"/>
      <c r="CZ5" s="146" t="s">
        <v>3</v>
      </c>
      <c r="DA5" s="147"/>
      <c r="DB5" s="146" t="s">
        <v>4</v>
      </c>
      <c r="DC5" s="147"/>
      <c r="DD5" s="146" t="s">
        <v>5</v>
      </c>
      <c r="DE5" s="147"/>
      <c r="DF5" s="146" t="s">
        <v>6</v>
      </c>
      <c r="DG5" s="147"/>
      <c r="DH5" s="146" t="s">
        <v>7</v>
      </c>
      <c r="DI5" s="147"/>
      <c r="DJ5" s="146" t="s">
        <v>8</v>
      </c>
      <c r="DK5" s="147"/>
      <c r="DL5" s="146" t="s">
        <v>9</v>
      </c>
      <c r="DM5" s="147"/>
      <c r="DN5" s="146" t="s">
        <v>10</v>
      </c>
      <c r="DO5" s="147"/>
      <c r="DP5" s="146" t="s">
        <v>11</v>
      </c>
      <c r="DQ5" s="147"/>
      <c r="DR5" s="146" t="s">
        <v>14</v>
      </c>
      <c r="DS5" s="147"/>
      <c r="DT5" s="146" t="s">
        <v>15</v>
      </c>
      <c r="DU5" s="147"/>
      <c r="DV5" s="146" t="s">
        <v>16</v>
      </c>
      <c r="DW5" s="147"/>
      <c r="DX5" s="146" t="s">
        <v>17</v>
      </c>
      <c r="DY5" s="147"/>
      <c r="DZ5" s="146" t="s">
        <v>18</v>
      </c>
      <c r="EA5" s="147"/>
      <c r="EB5" s="146" t="s">
        <v>19</v>
      </c>
      <c r="EC5" s="147"/>
      <c r="ED5" s="146" t="s">
        <v>20</v>
      </c>
      <c r="EE5" s="147"/>
      <c r="EF5" s="146" t="s">
        <v>21</v>
      </c>
      <c r="EG5" s="147"/>
      <c r="EH5" s="146" t="s">
        <v>22</v>
      </c>
      <c r="EI5" s="147"/>
      <c r="EJ5" s="146" t="s">
        <v>23</v>
      </c>
      <c r="EK5" s="147"/>
      <c r="EL5" s="146" t="s">
        <v>24</v>
      </c>
      <c r="EM5" s="147"/>
    </row>
    <row r="6" spans="1:143" ht="30" x14ac:dyDescent="0.25">
      <c r="B6" s="18"/>
      <c r="C6" s="29" t="s">
        <v>44</v>
      </c>
      <c r="D6" s="30" t="s">
        <v>69</v>
      </c>
      <c r="E6" s="31" t="s">
        <v>45</v>
      </c>
      <c r="F6" s="30" t="s">
        <v>69</v>
      </c>
      <c r="G6" s="31" t="s">
        <v>45</v>
      </c>
      <c r="H6" s="30" t="s">
        <v>69</v>
      </c>
      <c r="I6" s="31" t="s">
        <v>45</v>
      </c>
      <c r="J6" s="30" t="s">
        <v>69</v>
      </c>
      <c r="K6" s="31" t="s">
        <v>45</v>
      </c>
      <c r="L6" s="30" t="s">
        <v>69</v>
      </c>
      <c r="M6" s="31" t="s">
        <v>45</v>
      </c>
      <c r="N6" s="30" t="s">
        <v>69</v>
      </c>
      <c r="O6" s="31" t="s">
        <v>45</v>
      </c>
      <c r="P6" s="30" t="s">
        <v>69</v>
      </c>
      <c r="Q6" s="31" t="s">
        <v>45</v>
      </c>
      <c r="R6" s="30" t="s">
        <v>69</v>
      </c>
      <c r="S6" s="31" t="s">
        <v>45</v>
      </c>
      <c r="T6" s="30" t="s">
        <v>69</v>
      </c>
      <c r="U6" s="31" t="s">
        <v>45</v>
      </c>
      <c r="V6" s="30" t="s">
        <v>69</v>
      </c>
      <c r="W6" s="31" t="s">
        <v>45</v>
      </c>
      <c r="X6" s="30" t="s">
        <v>69</v>
      </c>
      <c r="Y6" s="31" t="s">
        <v>45</v>
      </c>
      <c r="Z6" s="30" t="s">
        <v>69</v>
      </c>
      <c r="AA6" s="31" t="s">
        <v>45</v>
      </c>
      <c r="AB6" s="30" t="s">
        <v>69</v>
      </c>
      <c r="AC6" s="31" t="s">
        <v>45</v>
      </c>
      <c r="AD6" s="30" t="s">
        <v>69</v>
      </c>
      <c r="AE6" s="31" t="s">
        <v>45</v>
      </c>
      <c r="AF6" s="30" t="s">
        <v>69</v>
      </c>
      <c r="AG6" s="31" t="s">
        <v>45</v>
      </c>
      <c r="AH6" s="30" t="s">
        <v>69</v>
      </c>
      <c r="AI6" s="31" t="s">
        <v>45</v>
      </c>
      <c r="AJ6" s="30" t="s">
        <v>69</v>
      </c>
      <c r="AK6" s="31" t="s">
        <v>45</v>
      </c>
      <c r="AL6" s="30" t="s">
        <v>69</v>
      </c>
      <c r="AM6" s="31" t="s">
        <v>45</v>
      </c>
      <c r="AN6" s="30" t="s">
        <v>69</v>
      </c>
      <c r="AO6" s="31" t="s">
        <v>45</v>
      </c>
      <c r="AP6" s="30" t="s">
        <v>69</v>
      </c>
      <c r="AQ6" s="31" t="s">
        <v>45</v>
      </c>
      <c r="AR6" s="30" t="s">
        <v>69</v>
      </c>
      <c r="AS6" s="31" t="s">
        <v>45</v>
      </c>
      <c r="AT6" s="30" t="s">
        <v>69</v>
      </c>
      <c r="AU6" s="31" t="s">
        <v>45</v>
      </c>
      <c r="AX6" s="18"/>
      <c r="AY6" s="29" t="s">
        <v>44</v>
      </c>
      <c r="AZ6" s="23" t="s">
        <v>40</v>
      </c>
      <c r="BA6" s="24" t="s">
        <v>39</v>
      </c>
      <c r="BB6" s="23" t="s">
        <v>40</v>
      </c>
      <c r="BC6" s="24" t="s">
        <v>39</v>
      </c>
      <c r="BD6" s="23" t="s">
        <v>40</v>
      </c>
      <c r="BE6" s="24" t="s">
        <v>39</v>
      </c>
      <c r="BF6" s="23" t="s">
        <v>40</v>
      </c>
      <c r="BG6" s="24" t="s">
        <v>39</v>
      </c>
      <c r="BH6" s="23" t="s">
        <v>40</v>
      </c>
      <c r="BI6" s="24" t="s">
        <v>39</v>
      </c>
      <c r="BJ6" s="23" t="s">
        <v>40</v>
      </c>
      <c r="BK6" s="24" t="s">
        <v>39</v>
      </c>
      <c r="BL6" s="23" t="s">
        <v>40</v>
      </c>
      <c r="BM6" s="24" t="s">
        <v>39</v>
      </c>
      <c r="BN6" s="23" t="s">
        <v>40</v>
      </c>
      <c r="BO6" s="24" t="s">
        <v>39</v>
      </c>
      <c r="BP6" s="23" t="s">
        <v>40</v>
      </c>
      <c r="BQ6" s="24" t="s">
        <v>39</v>
      </c>
      <c r="BR6" s="23" t="s">
        <v>40</v>
      </c>
      <c r="BS6" s="24" t="s">
        <v>39</v>
      </c>
      <c r="BT6" s="23" t="s">
        <v>40</v>
      </c>
      <c r="BU6" s="24" t="s">
        <v>39</v>
      </c>
      <c r="BV6" s="23" t="s">
        <v>40</v>
      </c>
      <c r="BW6" s="24" t="s">
        <v>39</v>
      </c>
      <c r="BX6" s="23" t="s">
        <v>40</v>
      </c>
      <c r="BY6" s="24" t="s">
        <v>39</v>
      </c>
      <c r="BZ6" s="23" t="s">
        <v>40</v>
      </c>
      <c r="CA6" s="24" t="s">
        <v>39</v>
      </c>
      <c r="CB6" s="23" t="s">
        <v>40</v>
      </c>
      <c r="CC6" s="24" t="s">
        <v>39</v>
      </c>
      <c r="CD6" s="23" t="s">
        <v>40</v>
      </c>
      <c r="CE6" s="24" t="s">
        <v>39</v>
      </c>
      <c r="CF6" s="23" t="s">
        <v>40</v>
      </c>
      <c r="CG6" s="24" t="s">
        <v>39</v>
      </c>
      <c r="CH6" s="23" t="s">
        <v>40</v>
      </c>
      <c r="CI6" s="24" t="s">
        <v>39</v>
      </c>
      <c r="CJ6" s="23" t="s">
        <v>40</v>
      </c>
      <c r="CK6" s="24" t="s">
        <v>39</v>
      </c>
      <c r="CL6" s="23" t="s">
        <v>40</v>
      </c>
      <c r="CM6" s="24" t="s">
        <v>39</v>
      </c>
      <c r="CN6" s="23" t="s">
        <v>40</v>
      </c>
      <c r="CO6" s="24" t="s">
        <v>39</v>
      </c>
      <c r="CP6" s="23" t="s">
        <v>40</v>
      </c>
      <c r="CQ6" s="24" t="s">
        <v>39</v>
      </c>
      <c r="CT6" s="18"/>
      <c r="CU6" s="29" t="s">
        <v>44</v>
      </c>
      <c r="CV6" s="23" t="s">
        <v>102</v>
      </c>
      <c r="CW6" s="57" t="s">
        <v>103</v>
      </c>
      <c r="CX6" s="23" t="s">
        <v>102</v>
      </c>
      <c r="CY6" s="24"/>
      <c r="CZ6" s="23" t="s">
        <v>102</v>
      </c>
      <c r="DA6" s="24"/>
      <c r="DB6" s="23" t="s">
        <v>102</v>
      </c>
      <c r="DC6" s="24"/>
      <c r="DD6" s="23" t="s">
        <v>102</v>
      </c>
      <c r="DE6" s="24"/>
      <c r="DF6" s="23" t="s">
        <v>102</v>
      </c>
      <c r="DG6" s="24"/>
      <c r="DH6" s="23" t="s">
        <v>102</v>
      </c>
      <c r="DI6" s="24"/>
      <c r="DJ6" s="23" t="s">
        <v>102</v>
      </c>
      <c r="DK6" s="24"/>
      <c r="DL6" s="23" t="s">
        <v>102</v>
      </c>
      <c r="DM6" s="24"/>
      <c r="DN6" s="23" t="s">
        <v>102</v>
      </c>
      <c r="DO6" s="24"/>
      <c r="DP6" s="23" t="s">
        <v>102</v>
      </c>
      <c r="DQ6" s="24"/>
      <c r="DR6" s="23" t="s">
        <v>102</v>
      </c>
      <c r="DS6" s="24"/>
      <c r="DT6" s="23" t="s">
        <v>102</v>
      </c>
      <c r="DU6" s="24"/>
      <c r="DV6" s="23" t="s">
        <v>102</v>
      </c>
      <c r="DW6" s="24"/>
      <c r="DX6" s="23" t="s">
        <v>102</v>
      </c>
      <c r="DY6" s="24"/>
      <c r="DZ6" s="23" t="s">
        <v>102</v>
      </c>
      <c r="EA6" s="24"/>
      <c r="EB6" s="23" t="s">
        <v>102</v>
      </c>
      <c r="EC6" s="24"/>
      <c r="ED6" s="23" t="s">
        <v>102</v>
      </c>
      <c r="EE6" s="24"/>
      <c r="EF6" s="23" t="s">
        <v>102</v>
      </c>
      <c r="EG6" s="24"/>
      <c r="EH6" s="23" t="s">
        <v>102</v>
      </c>
      <c r="EI6" s="24"/>
      <c r="EJ6" s="23" t="s">
        <v>102</v>
      </c>
      <c r="EK6" s="24"/>
      <c r="EL6" s="23" t="s">
        <v>102</v>
      </c>
      <c r="EM6" s="24"/>
    </row>
    <row r="7" spans="1:143" x14ac:dyDescent="0.25">
      <c r="B7" s="19"/>
      <c r="C7" s="19" t="s">
        <v>46</v>
      </c>
      <c r="D7" s="12">
        <v>5030</v>
      </c>
      <c r="E7" s="4">
        <v>47.26</v>
      </c>
      <c r="F7" s="12">
        <v>2562</v>
      </c>
      <c r="G7" s="4">
        <v>58.47</v>
      </c>
      <c r="H7" s="12">
        <v>2468</v>
      </c>
      <c r="I7" s="4">
        <v>74.75</v>
      </c>
      <c r="J7" s="12">
        <v>1804</v>
      </c>
      <c r="K7" s="4">
        <v>67.77</v>
      </c>
      <c r="L7" s="12">
        <v>268</v>
      </c>
      <c r="M7" s="4">
        <v>65.5</v>
      </c>
      <c r="N7" s="12">
        <v>0</v>
      </c>
      <c r="O7" s="4">
        <v>0</v>
      </c>
      <c r="P7" s="12">
        <v>0</v>
      </c>
      <c r="Q7" s="4">
        <v>0</v>
      </c>
      <c r="R7" s="12">
        <v>433</v>
      </c>
      <c r="S7" s="4">
        <v>91.21</v>
      </c>
      <c r="T7" s="12">
        <v>0</v>
      </c>
      <c r="U7" s="4">
        <v>0</v>
      </c>
      <c r="V7" s="12">
        <v>57</v>
      </c>
      <c r="W7" s="4">
        <v>130.12</v>
      </c>
      <c r="X7" s="12">
        <v>0</v>
      </c>
      <c r="Y7" s="4">
        <v>0</v>
      </c>
      <c r="Z7" s="12">
        <v>327</v>
      </c>
      <c r="AA7" s="4">
        <v>100.41</v>
      </c>
      <c r="AB7" s="12">
        <v>819</v>
      </c>
      <c r="AC7" s="4">
        <v>100.96</v>
      </c>
      <c r="AD7" s="12">
        <v>644</v>
      </c>
      <c r="AE7" s="4">
        <v>100.96</v>
      </c>
      <c r="AF7" s="12">
        <v>5</v>
      </c>
      <c r="AG7" s="4">
        <v>96.72</v>
      </c>
      <c r="AH7" s="12">
        <v>269</v>
      </c>
      <c r="AI7" s="4">
        <v>98.75</v>
      </c>
      <c r="AJ7" s="12">
        <v>0</v>
      </c>
      <c r="AK7" s="4">
        <v>0</v>
      </c>
      <c r="AL7" s="12">
        <v>0</v>
      </c>
      <c r="AM7" s="4">
        <v>0</v>
      </c>
      <c r="AN7" s="12">
        <v>0</v>
      </c>
      <c r="AO7" s="4">
        <v>100.95</v>
      </c>
      <c r="AP7" s="12">
        <v>34</v>
      </c>
      <c r="AQ7" s="4">
        <v>83.95</v>
      </c>
      <c r="AR7" s="12">
        <v>221</v>
      </c>
      <c r="AS7" s="4">
        <v>91.24</v>
      </c>
      <c r="AT7" s="12">
        <v>149</v>
      </c>
      <c r="AU7" s="4">
        <v>54.53</v>
      </c>
      <c r="AX7" s="19"/>
      <c r="AY7" s="19" t="s">
        <v>46</v>
      </c>
      <c r="AZ7" s="12">
        <f t="shared" ref="AZ7:AZ26" si="0">D7*MIN(E7,100)/100</f>
        <v>2377.1779999999999</v>
      </c>
      <c r="BA7" s="26">
        <f t="shared" ref="BA7:BA26" si="1">D7*E7/100</f>
        <v>2377.1779999999999</v>
      </c>
      <c r="BB7" s="12">
        <f t="shared" ref="BB7:BB26" si="2">F7*MIN(G7,100)/100</f>
        <v>1498.0013999999999</v>
      </c>
      <c r="BC7" s="26">
        <f t="shared" ref="BC7:BC26" si="3">F7*G7/100</f>
        <v>1498.0013999999999</v>
      </c>
      <c r="BD7" s="12">
        <f t="shared" ref="BD7:BD26" si="4">H7*MIN(I7,100)/100</f>
        <v>1844.83</v>
      </c>
      <c r="BE7" s="26">
        <f t="shared" ref="BE7:BE26" si="5">H7*I7/100</f>
        <v>1844.83</v>
      </c>
      <c r="BF7" s="12">
        <f t="shared" ref="BF7:BF26" si="6">J7*MIN(K7,100)/100</f>
        <v>1222.5708</v>
      </c>
      <c r="BG7" s="26">
        <f t="shared" ref="BG7:BG26" si="7">J7*K7/100</f>
        <v>1222.5708</v>
      </c>
      <c r="BH7" s="12">
        <f t="shared" ref="BH7:BH26" si="8">L7*MIN(M7,100)/100</f>
        <v>175.54</v>
      </c>
      <c r="BI7" s="26">
        <f t="shared" ref="BI7:BI26" si="9">L7*M7/100</f>
        <v>175.54</v>
      </c>
      <c r="BJ7" s="12">
        <f t="shared" ref="BJ7:BJ26" si="10">N7*MIN(O7,100)/100</f>
        <v>0</v>
      </c>
      <c r="BK7" s="26">
        <f t="shared" ref="BK7:BK26" si="11">N7*O7/100</f>
        <v>0</v>
      </c>
      <c r="BL7" s="12">
        <f t="shared" ref="BL7:BL26" si="12">P7*MIN(Q7,100)/100</f>
        <v>0</v>
      </c>
      <c r="BM7" s="26">
        <f t="shared" ref="BM7:BM26" si="13">P7*Q7/100</f>
        <v>0</v>
      </c>
      <c r="BN7" s="12">
        <f t="shared" ref="BN7:BN26" si="14">R7*MIN(S7,100)/100</f>
        <v>394.9393</v>
      </c>
      <c r="BO7" s="26">
        <f t="shared" ref="BO7:BO26" si="15">R7*S7/100</f>
        <v>394.9393</v>
      </c>
      <c r="BP7" s="12">
        <f t="shared" ref="BP7:BP26" si="16">T7*MIN(U7,100)/100</f>
        <v>0</v>
      </c>
      <c r="BQ7" s="26">
        <f t="shared" ref="BQ7:BQ26" si="17">T7*U7/100</f>
        <v>0</v>
      </c>
      <c r="BR7" s="12">
        <f t="shared" ref="BR7:BR26" si="18">V7*MIN(W7,100)/100</f>
        <v>57</v>
      </c>
      <c r="BS7" s="26">
        <f t="shared" ref="BS7:BS26" si="19">V7*W7/100</f>
        <v>74.168400000000005</v>
      </c>
      <c r="BT7" s="12">
        <f t="shared" ref="BT7:BT26" si="20">X7*MIN(Y7,100)/100</f>
        <v>0</v>
      </c>
      <c r="BU7" s="26">
        <f t="shared" ref="BU7:BU26" si="21">X7*Y7/100</f>
        <v>0</v>
      </c>
      <c r="BV7" s="12">
        <f t="shared" ref="BV7:BV26" si="22">Z7*MIN(AA7,100)/100</f>
        <v>327</v>
      </c>
      <c r="BW7" s="26">
        <f t="shared" ref="BW7:BW26" si="23">Z7*AA7/100</f>
        <v>328.34069999999997</v>
      </c>
      <c r="BX7" s="12">
        <f t="shared" ref="BX7:BX26" si="24">AB7*MIN(AC7,100)/100</f>
        <v>819</v>
      </c>
      <c r="BY7" s="26">
        <f t="shared" ref="BY7:BY26" si="25">AB7*AC7/100</f>
        <v>826.86239999999987</v>
      </c>
      <c r="BZ7" s="12">
        <f t="shared" ref="BZ7:BZ26" si="26">AD7*MIN(AE7,100)/100</f>
        <v>644</v>
      </c>
      <c r="CA7" s="26">
        <f t="shared" ref="CA7:CA26" si="27">AD7*AE7/100</f>
        <v>650.18240000000003</v>
      </c>
      <c r="CB7" s="12">
        <f t="shared" ref="CB7:CB26" si="28">AF7*MIN(AG7,100)/100</f>
        <v>4.8360000000000003</v>
      </c>
      <c r="CC7" s="26">
        <f t="shared" ref="CC7:CC26" si="29">AF7*AG7/100</f>
        <v>4.8360000000000003</v>
      </c>
      <c r="CD7" s="12">
        <f t="shared" ref="CD7:CD26" si="30">AH7*MIN(AI7,100)/100</f>
        <v>265.63749999999999</v>
      </c>
      <c r="CE7" s="26">
        <f t="shared" ref="CE7:CE26" si="31">AH7*AI7/100</f>
        <v>265.63749999999999</v>
      </c>
      <c r="CF7" s="12">
        <f t="shared" ref="CF7:CF26" si="32">AJ7*MIN(AK7,100)/100</f>
        <v>0</v>
      </c>
      <c r="CG7" s="26">
        <f t="shared" ref="CG7:CG26" si="33">AJ7*AK7/100</f>
        <v>0</v>
      </c>
      <c r="CH7" s="12">
        <f t="shared" ref="CH7:CH26" si="34">AL7*MIN(AM7,100)/100</f>
        <v>0</v>
      </c>
      <c r="CI7" s="26">
        <f t="shared" ref="CI7:CI26" si="35">AL7*AM7/100</f>
        <v>0</v>
      </c>
      <c r="CJ7" s="12">
        <f t="shared" ref="CJ7:CJ26" si="36">AN7*MIN(AO7,100)/100</f>
        <v>0</v>
      </c>
      <c r="CK7" s="26">
        <f t="shared" ref="CK7:CK26" si="37">AN7*AO7/100</f>
        <v>0</v>
      </c>
      <c r="CL7" s="12">
        <f t="shared" ref="CL7:CL26" si="38">AP7*MIN(AQ7,100)/100</f>
        <v>28.543000000000003</v>
      </c>
      <c r="CM7" s="26">
        <f t="shared" ref="CM7:CM26" si="39">AP7*AQ7/100</f>
        <v>28.543000000000003</v>
      </c>
      <c r="CN7" s="12">
        <f t="shared" ref="CN7:CN26" si="40">AR7*MIN(AS7,100)/100</f>
        <v>201.64039999999997</v>
      </c>
      <c r="CO7" s="26">
        <f t="shared" ref="CO7:CO26" si="41">AR7*AS7/100</f>
        <v>201.64039999999997</v>
      </c>
      <c r="CP7" s="12">
        <f t="shared" ref="CP7:CP26" si="42">AT7*MIN(AU7,100)/100</f>
        <v>81.249700000000004</v>
      </c>
      <c r="CQ7" s="26">
        <f t="shared" ref="CQ7:CQ26" si="43">AT7*AU7/100</f>
        <v>81.249700000000004</v>
      </c>
      <c r="CT7" s="19"/>
      <c r="CU7" s="19" t="s">
        <v>46</v>
      </c>
      <c r="CV7" s="12">
        <f>D7*$CW7</f>
        <v>20120</v>
      </c>
      <c r="CW7" s="26">
        <v>4</v>
      </c>
      <c r="CX7" s="12">
        <f>F7*$CW7</f>
        <v>10248</v>
      </c>
      <c r="CY7" s="26"/>
      <c r="CZ7" s="12">
        <f>H7*$CW7</f>
        <v>9872</v>
      </c>
      <c r="DA7" s="26"/>
      <c r="DB7" s="12">
        <f>J7*$CW7</f>
        <v>7216</v>
      </c>
      <c r="DC7" s="26"/>
      <c r="DD7" s="12">
        <f>L7*$CW7</f>
        <v>1072</v>
      </c>
      <c r="DE7" s="26"/>
      <c r="DF7" s="12">
        <f>N7*$CW7</f>
        <v>0</v>
      </c>
      <c r="DG7" s="26"/>
      <c r="DH7" s="12">
        <f>P7*$CW7</f>
        <v>0</v>
      </c>
      <c r="DI7" s="26"/>
      <c r="DJ7" s="12">
        <f>R7*$CW7</f>
        <v>1732</v>
      </c>
      <c r="DK7" s="26"/>
      <c r="DL7" s="12">
        <f>T7*$CW7</f>
        <v>0</v>
      </c>
      <c r="DM7" s="26"/>
      <c r="DN7" s="12">
        <f>V7*$CW7</f>
        <v>228</v>
      </c>
      <c r="DO7" s="26"/>
      <c r="DP7" s="12">
        <f>X7*$CW7</f>
        <v>0</v>
      </c>
      <c r="DQ7" s="26"/>
      <c r="DR7" s="12">
        <f>Z7*$CW7</f>
        <v>1308</v>
      </c>
      <c r="DS7" s="26"/>
      <c r="DT7" s="12">
        <f>AB7*$CW7</f>
        <v>3276</v>
      </c>
      <c r="DU7" s="26"/>
      <c r="DV7" s="12">
        <f>AD7*$CW7</f>
        <v>2576</v>
      </c>
      <c r="DW7" s="26"/>
      <c r="DX7" s="12">
        <f>AF7*$CW7</f>
        <v>20</v>
      </c>
      <c r="DY7" s="26"/>
      <c r="DZ7" s="12">
        <f>AH7*$CW7</f>
        <v>1076</v>
      </c>
      <c r="EA7" s="26"/>
      <c r="EB7" s="12">
        <f>AJ7*$CW7</f>
        <v>0</v>
      </c>
      <c r="EC7" s="26"/>
      <c r="ED7" s="12">
        <f>AL7*$CW7</f>
        <v>0</v>
      </c>
      <c r="EE7" s="26"/>
      <c r="EF7" s="12">
        <f>AN7*$CW7</f>
        <v>0</v>
      </c>
      <c r="EG7" s="26"/>
      <c r="EH7" s="12">
        <f>AP7*$CW7</f>
        <v>136</v>
      </c>
      <c r="EI7" s="26"/>
      <c r="EJ7" s="12">
        <f>AR7*$CW7</f>
        <v>884</v>
      </c>
      <c r="EK7" s="26"/>
      <c r="EL7" s="12">
        <f>AT7*$CW7</f>
        <v>596</v>
      </c>
      <c r="EM7" s="26"/>
    </row>
    <row r="8" spans="1:143" x14ac:dyDescent="0.25">
      <c r="B8" s="19"/>
      <c r="C8" s="19" t="s">
        <v>47</v>
      </c>
      <c r="D8" s="12">
        <v>18319</v>
      </c>
      <c r="E8" s="4">
        <v>49.96</v>
      </c>
      <c r="F8" s="12">
        <v>15062</v>
      </c>
      <c r="G8" s="4">
        <v>59</v>
      </c>
      <c r="H8" s="12">
        <v>3257</v>
      </c>
      <c r="I8" s="4">
        <v>56.44</v>
      </c>
      <c r="J8" s="12">
        <v>1443</v>
      </c>
      <c r="K8" s="4">
        <v>67.77</v>
      </c>
      <c r="L8" s="12">
        <v>214</v>
      </c>
      <c r="M8" s="4">
        <v>65.5</v>
      </c>
      <c r="N8" s="12">
        <v>0</v>
      </c>
      <c r="O8" s="4">
        <v>0</v>
      </c>
      <c r="P8" s="12">
        <v>0</v>
      </c>
      <c r="Q8" s="4">
        <v>0</v>
      </c>
      <c r="R8" s="12">
        <v>13359</v>
      </c>
      <c r="S8" s="4">
        <v>67.19</v>
      </c>
      <c r="T8" s="12">
        <v>0</v>
      </c>
      <c r="U8" s="4">
        <v>0</v>
      </c>
      <c r="V8" s="12">
        <v>46</v>
      </c>
      <c r="W8" s="4">
        <v>130.12</v>
      </c>
      <c r="X8" s="12">
        <v>0</v>
      </c>
      <c r="Y8" s="4">
        <v>0</v>
      </c>
      <c r="Z8" s="12">
        <v>338</v>
      </c>
      <c r="AA8" s="4">
        <v>78.989999999999995</v>
      </c>
      <c r="AB8" s="12">
        <v>656</v>
      </c>
      <c r="AC8" s="4">
        <v>100.86</v>
      </c>
      <c r="AD8" s="12">
        <v>657</v>
      </c>
      <c r="AE8" s="4">
        <v>99.88</v>
      </c>
      <c r="AF8" s="12">
        <v>12</v>
      </c>
      <c r="AG8" s="4">
        <v>53.11</v>
      </c>
      <c r="AH8" s="12">
        <v>277</v>
      </c>
      <c r="AI8" s="4">
        <v>78.48</v>
      </c>
      <c r="AJ8" s="12">
        <v>0</v>
      </c>
      <c r="AK8" s="4">
        <v>0</v>
      </c>
      <c r="AL8" s="12">
        <v>0</v>
      </c>
      <c r="AM8" s="4">
        <v>111.31</v>
      </c>
      <c r="AN8" s="12">
        <v>4</v>
      </c>
      <c r="AO8" s="4">
        <v>65.03</v>
      </c>
      <c r="AP8" s="12">
        <v>30</v>
      </c>
      <c r="AQ8" s="4">
        <v>84.61</v>
      </c>
      <c r="AR8" s="12">
        <v>809</v>
      </c>
      <c r="AS8" s="4">
        <v>91.51</v>
      </c>
      <c r="AT8" s="12">
        <v>474</v>
      </c>
      <c r="AU8" s="4">
        <v>84.3</v>
      </c>
      <c r="AX8" s="19"/>
      <c r="AY8" s="19" t="s">
        <v>47</v>
      </c>
      <c r="AZ8" s="12">
        <f t="shared" si="0"/>
        <v>9152.1723999999995</v>
      </c>
      <c r="BA8" s="26">
        <f t="shared" si="1"/>
        <v>9152.1723999999995</v>
      </c>
      <c r="BB8" s="12">
        <f t="shared" si="2"/>
        <v>8886.58</v>
      </c>
      <c r="BC8" s="26">
        <f t="shared" si="3"/>
        <v>8886.58</v>
      </c>
      <c r="BD8" s="12">
        <f t="shared" si="4"/>
        <v>1838.2507999999998</v>
      </c>
      <c r="BE8" s="26">
        <f t="shared" si="5"/>
        <v>1838.2507999999998</v>
      </c>
      <c r="BF8" s="12">
        <f t="shared" si="6"/>
        <v>977.92110000000002</v>
      </c>
      <c r="BG8" s="26">
        <f t="shared" si="7"/>
        <v>977.92110000000002</v>
      </c>
      <c r="BH8" s="12">
        <f t="shared" si="8"/>
        <v>140.16999999999999</v>
      </c>
      <c r="BI8" s="26">
        <f t="shared" si="9"/>
        <v>140.16999999999999</v>
      </c>
      <c r="BJ8" s="12">
        <f t="shared" si="10"/>
        <v>0</v>
      </c>
      <c r="BK8" s="26">
        <f t="shared" si="11"/>
        <v>0</v>
      </c>
      <c r="BL8" s="12">
        <f t="shared" si="12"/>
        <v>0</v>
      </c>
      <c r="BM8" s="26">
        <f t="shared" si="13"/>
        <v>0</v>
      </c>
      <c r="BN8" s="12">
        <f t="shared" si="14"/>
        <v>8975.9120999999996</v>
      </c>
      <c r="BO8" s="26">
        <f t="shared" si="15"/>
        <v>8975.9120999999996</v>
      </c>
      <c r="BP8" s="12">
        <f t="shared" si="16"/>
        <v>0</v>
      </c>
      <c r="BQ8" s="26">
        <f t="shared" si="17"/>
        <v>0</v>
      </c>
      <c r="BR8" s="12">
        <f t="shared" si="18"/>
        <v>46</v>
      </c>
      <c r="BS8" s="26">
        <f t="shared" si="19"/>
        <v>59.855200000000004</v>
      </c>
      <c r="BT8" s="12">
        <f t="shared" si="20"/>
        <v>0</v>
      </c>
      <c r="BU8" s="26">
        <f t="shared" si="21"/>
        <v>0</v>
      </c>
      <c r="BV8" s="12">
        <f t="shared" si="22"/>
        <v>266.9862</v>
      </c>
      <c r="BW8" s="26">
        <f t="shared" si="23"/>
        <v>266.9862</v>
      </c>
      <c r="BX8" s="12">
        <f t="shared" si="24"/>
        <v>656</v>
      </c>
      <c r="BY8" s="26">
        <f t="shared" si="25"/>
        <v>661.64160000000004</v>
      </c>
      <c r="BZ8" s="12">
        <f t="shared" si="26"/>
        <v>656.21160000000009</v>
      </c>
      <c r="CA8" s="26">
        <f t="shared" si="27"/>
        <v>656.21160000000009</v>
      </c>
      <c r="CB8" s="12">
        <f t="shared" si="28"/>
        <v>6.3731999999999998</v>
      </c>
      <c r="CC8" s="26">
        <f t="shared" si="29"/>
        <v>6.3731999999999998</v>
      </c>
      <c r="CD8" s="12">
        <f t="shared" si="30"/>
        <v>217.38960000000003</v>
      </c>
      <c r="CE8" s="26">
        <f t="shared" si="31"/>
        <v>217.38960000000003</v>
      </c>
      <c r="CF8" s="12">
        <f t="shared" si="32"/>
        <v>0</v>
      </c>
      <c r="CG8" s="26">
        <f t="shared" si="33"/>
        <v>0</v>
      </c>
      <c r="CH8" s="12">
        <f t="shared" si="34"/>
        <v>0</v>
      </c>
      <c r="CI8" s="26">
        <f t="shared" si="35"/>
        <v>0</v>
      </c>
      <c r="CJ8" s="12">
        <f t="shared" si="36"/>
        <v>2.6012</v>
      </c>
      <c r="CK8" s="26">
        <f t="shared" si="37"/>
        <v>2.6012</v>
      </c>
      <c r="CL8" s="12">
        <f t="shared" si="38"/>
        <v>25.383000000000003</v>
      </c>
      <c r="CM8" s="26">
        <f t="shared" si="39"/>
        <v>25.383000000000003</v>
      </c>
      <c r="CN8" s="12">
        <f t="shared" si="40"/>
        <v>740.31590000000006</v>
      </c>
      <c r="CO8" s="26">
        <f t="shared" si="41"/>
        <v>740.31590000000006</v>
      </c>
      <c r="CP8" s="12">
        <f t="shared" si="42"/>
        <v>399.58199999999999</v>
      </c>
      <c r="CQ8" s="26">
        <f t="shared" si="43"/>
        <v>399.58199999999999</v>
      </c>
      <c r="CT8" s="19"/>
      <c r="CU8" s="19" t="s">
        <v>47</v>
      </c>
      <c r="CV8" s="12">
        <f t="shared" ref="CV8:CX26" si="44">D8*$CW8</f>
        <v>91595</v>
      </c>
      <c r="CW8" s="26">
        <v>5</v>
      </c>
      <c r="CX8" s="12">
        <f t="shared" si="44"/>
        <v>75310</v>
      </c>
      <c r="CY8" s="26"/>
      <c r="CZ8" s="12">
        <f t="shared" ref="CZ8:CZ26" si="45">H8*$CW8</f>
        <v>16285</v>
      </c>
      <c r="DA8" s="26"/>
      <c r="DB8" s="12">
        <f t="shared" ref="DB8:DB26" si="46">J8*$CW8</f>
        <v>7215</v>
      </c>
      <c r="DC8" s="26"/>
      <c r="DD8" s="12">
        <f t="shared" ref="DD8:DD26" si="47">L8*$CW8</f>
        <v>1070</v>
      </c>
      <c r="DE8" s="26"/>
      <c r="DF8" s="12">
        <f t="shared" ref="DF8:DF26" si="48">N8*$CW8</f>
        <v>0</v>
      </c>
      <c r="DG8" s="26"/>
      <c r="DH8" s="12">
        <f t="shared" ref="DH8:DH26" si="49">P8*$CW8</f>
        <v>0</v>
      </c>
      <c r="DI8" s="26"/>
      <c r="DJ8" s="12">
        <f t="shared" ref="DJ8:DJ26" si="50">R8*$CW8</f>
        <v>66795</v>
      </c>
      <c r="DK8" s="26"/>
      <c r="DL8" s="12">
        <f t="shared" ref="DL8:DL26" si="51">T8*$CW8</f>
        <v>0</v>
      </c>
      <c r="DM8" s="26"/>
      <c r="DN8" s="12">
        <f t="shared" ref="DN8:DN26" si="52">V8*$CW8</f>
        <v>230</v>
      </c>
      <c r="DO8" s="26"/>
      <c r="DP8" s="12">
        <f t="shared" ref="DP8:DP26" si="53">X8*$CW8</f>
        <v>0</v>
      </c>
      <c r="DQ8" s="26"/>
      <c r="DR8" s="12">
        <f t="shared" ref="DR8:DR26" si="54">Z8*$CW8</f>
        <v>1690</v>
      </c>
      <c r="DS8" s="26"/>
      <c r="DT8" s="12">
        <f t="shared" ref="DT8:DT26" si="55">AB8*$CW8</f>
        <v>3280</v>
      </c>
      <c r="DU8" s="26"/>
      <c r="DV8" s="12">
        <f t="shared" ref="DV8:DV26" si="56">AD8*$CW8</f>
        <v>3285</v>
      </c>
      <c r="DW8" s="26"/>
      <c r="DX8" s="12">
        <f t="shared" ref="DX8:DX26" si="57">AF8*$CW8</f>
        <v>60</v>
      </c>
      <c r="DY8" s="26"/>
      <c r="DZ8" s="12">
        <f t="shared" ref="DZ8:DZ26" si="58">AH8*$CW8</f>
        <v>1385</v>
      </c>
      <c r="EA8" s="26"/>
      <c r="EB8" s="12">
        <f t="shared" ref="EB8:EB26" si="59">AJ8*$CW8</f>
        <v>0</v>
      </c>
      <c r="EC8" s="26"/>
      <c r="ED8" s="12">
        <f t="shared" ref="ED8:ED26" si="60">AL8*$CW8</f>
        <v>0</v>
      </c>
      <c r="EE8" s="26"/>
      <c r="EF8" s="12">
        <f t="shared" ref="EF8:EF26" si="61">AN8*$CW8</f>
        <v>20</v>
      </c>
      <c r="EG8" s="26"/>
      <c r="EH8" s="12">
        <f t="shared" ref="EH8:EH26" si="62">AP8*$CW8</f>
        <v>150</v>
      </c>
      <c r="EI8" s="26"/>
      <c r="EJ8" s="12">
        <f t="shared" ref="EJ8:EJ26" si="63">AR8*$CW8</f>
        <v>4045</v>
      </c>
      <c r="EK8" s="26"/>
      <c r="EL8" s="12">
        <f t="shared" ref="EL8:EL26" si="64">AT8*$CW8</f>
        <v>2370</v>
      </c>
      <c r="EM8" s="26"/>
    </row>
    <row r="9" spans="1:143" x14ac:dyDescent="0.25">
      <c r="B9" s="19"/>
      <c r="C9" s="19" t="s">
        <v>48</v>
      </c>
      <c r="D9" s="12">
        <v>5559</v>
      </c>
      <c r="E9" s="4">
        <v>33.83</v>
      </c>
      <c r="F9" s="12">
        <v>2829</v>
      </c>
      <c r="G9" s="4">
        <v>49.7</v>
      </c>
      <c r="H9" s="12">
        <v>2730</v>
      </c>
      <c r="I9" s="4">
        <v>49.85</v>
      </c>
      <c r="J9" s="12">
        <v>1443</v>
      </c>
      <c r="K9" s="4">
        <v>67.77</v>
      </c>
      <c r="L9" s="12">
        <v>507</v>
      </c>
      <c r="M9" s="4">
        <v>37.1</v>
      </c>
      <c r="N9" s="12">
        <v>0</v>
      </c>
      <c r="O9" s="4">
        <v>0</v>
      </c>
      <c r="P9" s="12">
        <v>0</v>
      </c>
      <c r="Q9" s="4">
        <v>0</v>
      </c>
      <c r="R9" s="12">
        <v>833</v>
      </c>
      <c r="S9" s="4">
        <v>103.41</v>
      </c>
      <c r="T9" s="12">
        <v>0</v>
      </c>
      <c r="U9" s="4">
        <v>0</v>
      </c>
      <c r="V9" s="12">
        <v>46</v>
      </c>
      <c r="W9" s="4">
        <v>130.12</v>
      </c>
      <c r="X9" s="12">
        <v>0</v>
      </c>
      <c r="Y9" s="4">
        <v>0</v>
      </c>
      <c r="Z9" s="12">
        <v>343</v>
      </c>
      <c r="AA9" s="4">
        <v>77.88</v>
      </c>
      <c r="AB9" s="12">
        <v>656</v>
      </c>
      <c r="AC9" s="4">
        <v>100.77</v>
      </c>
      <c r="AD9" s="12">
        <v>151</v>
      </c>
      <c r="AE9" s="4">
        <v>87.34</v>
      </c>
      <c r="AF9" s="12">
        <v>119</v>
      </c>
      <c r="AG9" s="4">
        <v>61.06</v>
      </c>
      <c r="AH9" s="12">
        <v>277</v>
      </c>
      <c r="AI9" s="4">
        <v>78.48</v>
      </c>
      <c r="AJ9" s="12">
        <v>0</v>
      </c>
      <c r="AK9" s="4">
        <v>0</v>
      </c>
      <c r="AL9" s="12">
        <v>1</v>
      </c>
      <c r="AM9" s="4">
        <v>111.31</v>
      </c>
      <c r="AN9" s="12">
        <v>11</v>
      </c>
      <c r="AO9" s="4">
        <v>67.37</v>
      </c>
      <c r="AP9" s="12">
        <v>32</v>
      </c>
      <c r="AQ9" s="4">
        <v>79.819999999999993</v>
      </c>
      <c r="AR9" s="12">
        <v>864</v>
      </c>
      <c r="AS9" s="4">
        <v>85.71</v>
      </c>
      <c r="AT9" s="12">
        <v>274</v>
      </c>
      <c r="AU9" s="4">
        <v>53.4</v>
      </c>
      <c r="AX9" s="19"/>
      <c r="AY9" s="19" t="s">
        <v>48</v>
      </c>
      <c r="AZ9" s="12">
        <f t="shared" si="0"/>
        <v>1880.6097</v>
      </c>
      <c r="BA9" s="26">
        <f t="shared" si="1"/>
        <v>1880.6097</v>
      </c>
      <c r="BB9" s="12">
        <f t="shared" si="2"/>
        <v>1406.0130000000001</v>
      </c>
      <c r="BC9" s="26">
        <f t="shared" si="3"/>
        <v>1406.0130000000001</v>
      </c>
      <c r="BD9" s="12">
        <f t="shared" si="4"/>
        <v>1360.905</v>
      </c>
      <c r="BE9" s="26">
        <f t="shared" si="5"/>
        <v>1360.905</v>
      </c>
      <c r="BF9" s="12">
        <f t="shared" si="6"/>
        <v>977.92110000000002</v>
      </c>
      <c r="BG9" s="26">
        <f t="shared" si="7"/>
        <v>977.92110000000002</v>
      </c>
      <c r="BH9" s="12">
        <f t="shared" si="8"/>
        <v>188.09700000000001</v>
      </c>
      <c r="BI9" s="26">
        <f t="shared" si="9"/>
        <v>188.09700000000001</v>
      </c>
      <c r="BJ9" s="12">
        <f t="shared" si="10"/>
        <v>0</v>
      </c>
      <c r="BK9" s="26">
        <f t="shared" si="11"/>
        <v>0</v>
      </c>
      <c r="BL9" s="12">
        <f t="shared" si="12"/>
        <v>0</v>
      </c>
      <c r="BM9" s="26">
        <f t="shared" si="13"/>
        <v>0</v>
      </c>
      <c r="BN9" s="12">
        <f t="shared" si="14"/>
        <v>833</v>
      </c>
      <c r="BO9" s="26">
        <f t="shared" si="15"/>
        <v>861.40530000000001</v>
      </c>
      <c r="BP9" s="12">
        <f t="shared" si="16"/>
        <v>0</v>
      </c>
      <c r="BQ9" s="26">
        <f t="shared" si="17"/>
        <v>0</v>
      </c>
      <c r="BR9" s="12">
        <f t="shared" si="18"/>
        <v>46</v>
      </c>
      <c r="BS9" s="26">
        <f t="shared" si="19"/>
        <v>59.855200000000004</v>
      </c>
      <c r="BT9" s="12">
        <f t="shared" si="20"/>
        <v>0</v>
      </c>
      <c r="BU9" s="26">
        <f t="shared" si="21"/>
        <v>0</v>
      </c>
      <c r="BV9" s="12">
        <f t="shared" si="22"/>
        <v>267.1284</v>
      </c>
      <c r="BW9" s="26">
        <f t="shared" si="23"/>
        <v>267.1284</v>
      </c>
      <c r="BX9" s="12">
        <f t="shared" si="24"/>
        <v>656</v>
      </c>
      <c r="BY9" s="26">
        <f t="shared" si="25"/>
        <v>661.05119999999999</v>
      </c>
      <c r="BZ9" s="12">
        <f t="shared" si="26"/>
        <v>131.88339999999999</v>
      </c>
      <c r="CA9" s="26">
        <f t="shared" si="27"/>
        <v>131.88339999999999</v>
      </c>
      <c r="CB9" s="12">
        <f t="shared" si="28"/>
        <v>72.6614</v>
      </c>
      <c r="CC9" s="26">
        <f t="shared" si="29"/>
        <v>72.6614</v>
      </c>
      <c r="CD9" s="12">
        <f t="shared" si="30"/>
        <v>217.38960000000003</v>
      </c>
      <c r="CE9" s="26">
        <f t="shared" si="31"/>
        <v>217.38960000000003</v>
      </c>
      <c r="CF9" s="12">
        <f t="shared" si="32"/>
        <v>0</v>
      </c>
      <c r="CG9" s="26">
        <f t="shared" si="33"/>
        <v>0</v>
      </c>
      <c r="CH9" s="12">
        <f t="shared" si="34"/>
        <v>1</v>
      </c>
      <c r="CI9" s="26">
        <f t="shared" si="35"/>
        <v>1.1131</v>
      </c>
      <c r="CJ9" s="12">
        <f t="shared" si="36"/>
        <v>7.4107000000000003</v>
      </c>
      <c r="CK9" s="26">
        <f t="shared" si="37"/>
        <v>7.4107000000000003</v>
      </c>
      <c r="CL9" s="12">
        <f t="shared" si="38"/>
        <v>25.542399999999997</v>
      </c>
      <c r="CM9" s="26">
        <f t="shared" si="39"/>
        <v>25.542399999999997</v>
      </c>
      <c r="CN9" s="12">
        <f t="shared" si="40"/>
        <v>740.53439999999989</v>
      </c>
      <c r="CO9" s="26">
        <f t="shared" si="41"/>
        <v>740.53439999999989</v>
      </c>
      <c r="CP9" s="12">
        <f t="shared" si="42"/>
        <v>146.316</v>
      </c>
      <c r="CQ9" s="26">
        <f t="shared" si="43"/>
        <v>146.316</v>
      </c>
      <c r="CT9" s="19"/>
      <c r="CU9" s="19" t="s">
        <v>48</v>
      </c>
      <c r="CV9" s="12">
        <f t="shared" si="44"/>
        <v>27795</v>
      </c>
      <c r="CW9" s="26">
        <v>5</v>
      </c>
      <c r="CX9" s="12">
        <f t="shared" si="44"/>
        <v>14145</v>
      </c>
      <c r="CY9" s="26"/>
      <c r="CZ9" s="12">
        <f t="shared" si="45"/>
        <v>13650</v>
      </c>
      <c r="DA9" s="26"/>
      <c r="DB9" s="12">
        <f t="shared" si="46"/>
        <v>7215</v>
      </c>
      <c r="DC9" s="26"/>
      <c r="DD9" s="12">
        <f t="shared" si="47"/>
        <v>2535</v>
      </c>
      <c r="DE9" s="26"/>
      <c r="DF9" s="12">
        <f t="shared" si="48"/>
        <v>0</v>
      </c>
      <c r="DG9" s="26"/>
      <c r="DH9" s="12">
        <f t="shared" si="49"/>
        <v>0</v>
      </c>
      <c r="DI9" s="26"/>
      <c r="DJ9" s="12">
        <f t="shared" si="50"/>
        <v>4165</v>
      </c>
      <c r="DK9" s="26"/>
      <c r="DL9" s="12">
        <f t="shared" si="51"/>
        <v>0</v>
      </c>
      <c r="DM9" s="26"/>
      <c r="DN9" s="12">
        <f t="shared" si="52"/>
        <v>230</v>
      </c>
      <c r="DO9" s="26"/>
      <c r="DP9" s="12">
        <f t="shared" si="53"/>
        <v>0</v>
      </c>
      <c r="DQ9" s="26"/>
      <c r="DR9" s="12">
        <f t="shared" si="54"/>
        <v>1715</v>
      </c>
      <c r="DS9" s="26"/>
      <c r="DT9" s="12">
        <f t="shared" si="55"/>
        <v>3280</v>
      </c>
      <c r="DU9" s="26"/>
      <c r="DV9" s="12">
        <f t="shared" si="56"/>
        <v>755</v>
      </c>
      <c r="DW9" s="26"/>
      <c r="DX9" s="12">
        <f t="shared" si="57"/>
        <v>595</v>
      </c>
      <c r="DY9" s="26"/>
      <c r="DZ9" s="12">
        <f t="shared" si="58"/>
        <v>1385</v>
      </c>
      <c r="EA9" s="26"/>
      <c r="EB9" s="12">
        <f t="shared" si="59"/>
        <v>0</v>
      </c>
      <c r="EC9" s="26"/>
      <c r="ED9" s="12">
        <f t="shared" si="60"/>
        <v>5</v>
      </c>
      <c r="EE9" s="26"/>
      <c r="EF9" s="12">
        <f t="shared" si="61"/>
        <v>55</v>
      </c>
      <c r="EG9" s="26"/>
      <c r="EH9" s="12">
        <f t="shared" si="62"/>
        <v>160</v>
      </c>
      <c r="EI9" s="26"/>
      <c r="EJ9" s="12">
        <f t="shared" si="63"/>
        <v>4320</v>
      </c>
      <c r="EK9" s="26"/>
      <c r="EL9" s="12">
        <f t="shared" si="64"/>
        <v>1370</v>
      </c>
      <c r="EM9" s="26"/>
    </row>
    <row r="10" spans="1:143" x14ac:dyDescent="0.25">
      <c r="B10" s="19"/>
      <c r="C10" s="19" t="s">
        <v>49</v>
      </c>
      <c r="D10" s="12">
        <v>8925</v>
      </c>
      <c r="E10" s="4">
        <v>54.99</v>
      </c>
      <c r="F10" s="12">
        <v>5913</v>
      </c>
      <c r="G10" s="4">
        <v>81.72</v>
      </c>
      <c r="H10" s="12">
        <v>3013</v>
      </c>
      <c r="I10" s="4">
        <v>41.91</v>
      </c>
      <c r="J10" s="12">
        <v>840</v>
      </c>
      <c r="K10" s="4">
        <v>71.63</v>
      </c>
      <c r="L10" s="12">
        <v>507</v>
      </c>
      <c r="M10" s="4">
        <v>37.1</v>
      </c>
      <c r="N10" s="12">
        <v>0</v>
      </c>
      <c r="O10" s="4">
        <v>0</v>
      </c>
      <c r="P10" s="12">
        <v>0</v>
      </c>
      <c r="Q10" s="4">
        <v>0</v>
      </c>
      <c r="R10" s="12">
        <v>4509</v>
      </c>
      <c r="S10" s="4">
        <v>103.41</v>
      </c>
      <c r="T10" s="12">
        <v>0</v>
      </c>
      <c r="U10" s="4">
        <v>0</v>
      </c>
      <c r="V10" s="12">
        <v>57</v>
      </c>
      <c r="W10" s="4">
        <v>104.3</v>
      </c>
      <c r="X10" s="12">
        <v>0</v>
      </c>
      <c r="Y10" s="4">
        <v>0</v>
      </c>
      <c r="Z10" s="12">
        <v>352</v>
      </c>
      <c r="AA10" s="4">
        <v>75.819999999999993</v>
      </c>
      <c r="AB10" s="12">
        <v>657</v>
      </c>
      <c r="AC10" s="4">
        <v>100.73</v>
      </c>
      <c r="AD10" s="12">
        <v>20</v>
      </c>
      <c r="AE10" s="4">
        <v>73.61</v>
      </c>
      <c r="AF10" s="12">
        <v>328</v>
      </c>
      <c r="AG10" s="4">
        <v>65.400000000000006</v>
      </c>
      <c r="AH10" s="12">
        <v>277</v>
      </c>
      <c r="AI10" s="4">
        <v>78.48</v>
      </c>
      <c r="AJ10" s="12">
        <v>0</v>
      </c>
      <c r="AK10" s="4">
        <v>0</v>
      </c>
      <c r="AL10" s="12">
        <v>1</v>
      </c>
      <c r="AM10" s="4">
        <v>111.31</v>
      </c>
      <c r="AN10" s="12">
        <v>12</v>
      </c>
      <c r="AO10" s="4">
        <v>67.91</v>
      </c>
      <c r="AP10" s="12">
        <v>32</v>
      </c>
      <c r="AQ10" s="4">
        <v>79.819999999999993</v>
      </c>
      <c r="AR10" s="12">
        <v>954</v>
      </c>
      <c r="AS10" s="4">
        <v>78.099999999999994</v>
      </c>
      <c r="AT10" s="12">
        <v>380</v>
      </c>
      <c r="AU10" s="4">
        <v>46.78</v>
      </c>
      <c r="AX10" s="19"/>
      <c r="AY10" s="19" t="s">
        <v>49</v>
      </c>
      <c r="AZ10" s="12">
        <f t="shared" si="0"/>
        <v>4907.8575000000001</v>
      </c>
      <c r="BA10" s="26">
        <f t="shared" si="1"/>
        <v>4907.8575000000001</v>
      </c>
      <c r="BB10" s="12">
        <f t="shared" si="2"/>
        <v>4832.1035999999995</v>
      </c>
      <c r="BC10" s="26">
        <f t="shared" si="3"/>
        <v>4832.1035999999995</v>
      </c>
      <c r="BD10" s="12">
        <f t="shared" si="4"/>
        <v>1262.7483</v>
      </c>
      <c r="BE10" s="26">
        <f t="shared" si="5"/>
        <v>1262.7483</v>
      </c>
      <c r="BF10" s="12">
        <f t="shared" si="6"/>
        <v>601.69200000000001</v>
      </c>
      <c r="BG10" s="26">
        <f t="shared" si="7"/>
        <v>601.69200000000001</v>
      </c>
      <c r="BH10" s="12">
        <f t="shared" si="8"/>
        <v>188.09700000000001</v>
      </c>
      <c r="BI10" s="26">
        <f t="shared" si="9"/>
        <v>188.09700000000001</v>
      </c>
      <c r="BJ10" s="12">
        <f t="shared" si="10"/>
        <v>0</v>
      </c>
      <c r="BK10" s="26">
        <f t="shared" si="11"/>
        <v>0</v>
      </c>
      <c r="BL10" s="12">
        <f t="shared" si="12"/>
        <v>0</v>
      </c>
      <c r="BM10" s="26">
        <f t="shared" si="13"/>
        <v>0</v>
      </c>
      <c r="BN10" s="12">
        <f t="shared" si="14"/>
        <v>4509</v>
      </c>
      <c r="BO10" s="26">
        <f t="shared" si="15"/>
        <v>4662.7569000000003</v>
      </c>
      <c r="BP10" s="12">
        <f t="shared" si="16"/>
        <v>0</v>
      </c>
      <c r="BQ10" s="26">
        <f t="shared" si="17"/>
        <v>0</v>
      </c>
      <c r="BR10" s="12">
        <f t="shared" si="18"/>
        <v>57</v>
      </c>
      <c r="BS10" s="26">
        <f t="shared" si="19"/>
        <v>59.450999999999993</v>
      </c>
      <c r="BT10" s="12">
        <f t="shared" si="20"/>
        <v>0</v>
      </c>
      <c r="BU10" s="26">
        <f t="shared" si="21"/>
        <v>0</v>
      </c>
      <c r="BV10" s="12">
        <f t="shared" si="22"/>
        <v>266.88639999999998</v>
      </c>
      <c r="BW10" s="26">
        <f t="shared" si="23"/>
        <v>266.88639999999998</v>
      </c>
      <c r="BX10" s="12">
        <f t="shared" si="24"/>
        <v>657</v>
      </c>
      <c r="BY10" s="26">
        <f t="shared" si="25"/>
        <v>661.79610000000002</v>
      </c>
      <c r="BZ10" s="12">
        <f t="shared" si="26"/>
        <v>14.722000000000001</v>
      </c>
      <c r="CA10" s="26">
        <f t="shared" si="27"/>
        <v>14.722000000000001</v>
      </c>
      <c r="CB10" s="12">
        <f t="shared" si="28"/>
        <v>214.512</v>
      </c>
      <c r="CC10" s="26">
        <f t="shared" si="29"/>
        <v>214.512</v>
      </c>
      <c r="CD10" s="12">
        <f t="shared" si="30"/>
        <v>217.38960000000003</v>
      </c>
      <c r="CE10" s="26">
        <f t="shared" si="31"/>
        <v>217.38960000000003</v>
      </c>
      <c r="CF10" s="12">
        <f t="shared" si="32"/>
        <v>0</v>
      </c>
      <c r="CG10" s="26">
        <f t="shared" si="33"/>
        <v>0</v>
      </c>
      <c r="CH10" s="12">
        <f t="shared" si="34"/>
        <v>1</v>
      </c>
      <c r="CI10" s="26">
        <f t="shared" si="35"/>
        <v>1.1131</v>
      </c>
      <c r="CJ10" s="12">
        <f t="shared" si="36"/>
        <v>8.1492000000000004</v>
      </c>
      <c r="CK10" s="26">
        <f t="shared" si="37"/>
        <v>8.1492000000000004</v>
      </c>
      <c r="CL10" s="12">
        <f t="shared" si="38"/>
        <v>25.542399999999997</v>
      </c>
      <c r="CM10" s="26">
        <f t="shared" si="39"/>
        <v>25.542399999999997</v>
      </c>
      <c r="CN10" s="12">
        <f t="shared" si="40"/>
        <v>745.07399999999996</v>
      </c>
      <c r="CO10" s="26">
        <f t="shared" si="41"/>
        <v>745.07399999999996</v>
      </c>
      <c r="CP10" s="12">
        <f t="shared" si="42"/>
        <v>177.76400000000001</v>
      </c>
      <c r="CQ10" s="26">
        <f t="shared" si="43"/>
        <v>177.76400000000001</v>
      </c>
      <c r="CT10" s="19"/>
      <c r="CU10" s="19" t="s">
        <v>49</v>
      </c>
      <c r="CV10" s="12">
        <f t="shared" si="44"/>
        <v>44625</v>
      </c>
      <c r="CW10" s="26">
        <v>5</v>
      </c>
      <c r="CX10" s="12">
        <f t="shared" si="44"/>
        <v>29565</v>
      </c>
      <c r="CY10" s="26"/>
      <c r="CZ10" s="12">
        <f t="shared" si="45"/>
        <v>15065</v>
      </c>
      <c r="DA10" s="26"/>
      <c r="DB10" s="12">
        <f t="shared" si="46"/>
        <v>4200</v>
      </c>
      <c r="DC10" s="26"/>
      <c r="DD10" s="12">
        <f t="shared" si="47"/>
        <v>2535</v>
      </c>
      <c r="DE10" s="26"/>
      <c r="DF10" s="12">
        <f t="shared" si="48"/>
        <v>0</v>
      </c>
      <c r="DG10" s="26"/>
      <c r="DH10" s="12">
        <f t="shared" si="49"/>
        <v>0</v>
      </c>
      <c r="DI10" s="26"/>
      <c r="DJ10" s="12">
        <f t="shared" si="50"/>
        <v>22545</v>
      </c>
      <c r="DK10" s="26"/>
      <c r="DL10" s="12">
        <f t="shared" si="51"/>
        <v>0</v>
      </c>
      <c r="DM10" s="26"/>
      <c r="DN10" s="12">
        <f t="shared" si="52"/>
        <v>285</v>
      </c>
      <c r="DO10" s="26"/>
      <c r="DP10" s="12">
        <f t="shared" si="53"/>
        <v>0</v>
      </c>
      <c r="DQ10" s="26"/>
      <c r="DR10" s="12">
        <f t="shared" si="54"/>
        <v>1760</v>
      </c>
      <c r="DS10" s="26"/>
      <c r="DT10" s="12">
        <f t="shared" si="55"/>
        <v>3285</v>
      </c>
      <c r="DU10" s="26"/>
      <c r="DV10" s="12">
        <f t="shared" si="56"/>
        <v>100</v>
      </c>
      <c r="DW10" s="26"/>
      <c r="DX10" s="12">
        <f t="shared" si="57"/>
        <v>1640</v>
      </c>
      <c r="DY10" s="26"/>
      <c r="DZ10" s="12">
        <f t="shared" si="58"/>
        <v>1385</v>
      </c>
      <c r="EA10" s="26"/>
      <c r="EB10" s="12">
        <f t="shared" si="59"/>
        <v>0</v>
      </c>
      <c r="EC10" s="26"/>
      <c r="ED10" s="12">
        <f t="shared" si="60"/>
        <v>5</v>
      </c>
      <c r="EE10" s="26"/>
      <c r="EF10" s="12">
        <f t="shared" si="61"/>
        <v>60</v>
      </c>
      <c r="EG10" s="26"/>
      <c r="EH10" s="12">
        <f t="shared" si="62"/>
        <v>160</v>
      </c>
      <c r="EI10" s="26"/>
      <c r="EJ10" s="12">
        <f t="shared" si="63"/>
        <v>4770</v>
      </c>
      <c r="EK10" s="26"/>
      <c r="EL10" s="12">
        <f t="shared" si="64"/>
        <v>1900</v>
      </c>
      <c r="EM10" s="26"/>
    </row>
    <row r="11" spans="1:143" x14ac:dyDescent="0.25">
      <c r="B11" s="19"/>
      <c r="C11" s="19" t="s">
        <v>50</v>
      </c>
      <c r="D11" s="12">
        <v>11526</v>
      </c>
      <c r="E11" s="4">
        <v>76.430000000000007</v>
      </c>
      <c r="F11" s="12">
        <v>8455</v>
      </c>
      <c r="G11" s="4">
        <v>103.28</v>
      </c>
      <c r="H11" s="12">
        <v>3070</v>
      </c>
      <c r="I11" s="4">
        <v>41.13</v>
      </c>
      <c r="J11" s="12">
        <v>7894</v>
      </c>
      <c r="K11" s="4">
        <v>110.15</v>
      </c>
      <c r="L11" s="12">
        <v>504</v>
      </c>
      <c r="M11" s="4">
        <v>37.18</v>
      </c>
      <c r="N11" s="12">
        <v>0</v>
      </c>
      <c r="O11" s="4">
        <v>0</v>
      </c>
      <c r="P11" s="12">
        <v>0</v>
      </c>
      <c r="Q11" s="4">
        <v>0</v>
      </c>
      <c r="R11" s="12">
        <v>0</v>
      </c>
      <c r="S11" s="4">
        <v>0</v>
      </c>
      <c r="T11" s="12">
        <v>0</v>
      </c>
      <c r="U11" s="4">
        <v>0</v>
      </c>
      <c r="V11" s="12">
        <v>57</v>
      </c>
      <c r="W11" s="4">
        <v>104.3</v>
      </c>
      <c r="X11" s="12">
        <v>0</v>
      </c>
      <c r="Y11" s="4">
        <v>0</v>
      </c>
      <c r="Z11" s="12">
        <v>359</v>
      </c>
      <c r="AA11" s="4">
        <v>74.209999999999994</v>
      </c>
      <c r="AB11" s="12">
        <v>658</v>
      </c>
      <c r="AC11" s="4">
        <v>100.56</v>
      </c>
      <c r="AD11" s="12">
        <v>27</v>
      </c>
      <c r="AE11" s="4">
        <v>57.86</v>
      </c>
      <c r="AF11" s="12">
        <v>328</v>
      </c>
      <c r="AG11" s="4">
        <v>65.400000000000006</v>
      </c>
      <c r="AH11" s="12">
        <v>277</v>
      </c>
      <c r="AI11" s="4">
        <v>78.48</v>
      </c>
      <c r="AJ11" s="12">
        <v>0</v>
      </c>
      <c r="AK11" s="4">
        <v>0</v>
      </c>
      <c r="AL11" s="12">
        <v>1</v>
      </c>
      <c r="AM11" s="4">
        <v>111.31</v>
      </c>
      <c r="AN11" s="12">
        <v>13</v>
      </c>
      <c r="AO11" s="4">
        <v>62.17</v>
      </c>
      <c r="AP11" s="12">
        <v>32</v>
      </c>
      <c r="AQ11" s="4">
        <v>79.819999999999993</v>
      </c>
      <c r="AR11" s="12">
        <v>956</v>
      </c>
      <c r="AS11" s="4">
        <v>77.790000000000006</v>
      </c>
      <c r="AT11" s="12">
        <v>419</v>
      </c>
      <c r="AU11" s="4">
        <v>44.4</v>
      </c>
      <c r="AX11" s="19"/>
      <c r="AY11" s="19" t="s">
        <v>50</v>
      </c>
      <c r="AZ11" s="12">
        <f t="shared" si="0"/>
        <v>8809.3217999999997</v>
      </c>
      <c r="BA11" s="26">
        <f t="shared" si="1"/>
        <v>8809.3217999999997</v>
      </c>
      <c r="BB11" s="12">
        <f t="shared" si="2"/>
        <v>8455</v>
      </c>
      <c r="BC11" s="26">
        <f t="shared" si="3"/>
        <v>8732.3240000000005</v>
      </c>
      <c r="BD11" s="12">
        <f t="shared" si="4"/>
        <v>1262.691</v>
      </c>
      <c r="BE11" s="26">
        <f t="shared" si="5"/>
        <v>1262.691</v>
      </c>
      <c r="BF11" s="12">
        <f t="shared" si="6"/>
        <v>7894</v>
      </c>
      <c r="BG11" s="26">
        <f t="shared" si="7"/>
        <v>8695.2410000000018</v>
      </c>
      <c r="BH11" s="12">
        <f t="shared" si="8"/>
        <v>187.38720000000001</v>
      </c>
      <c r="BI11" s="26">
        <f t="shared" si="9"/>
        <v>187.38720000000001</v>
      </c>
      <c r="BJ11" s="12">
        <f t="shared" si="10"/>
        <v>0</v>
      </c>
      <c r="BK11" s="26">
        <f t="shared" si="11"/>
        <v>0</v>
      </c>
      <c r="BL11" s="12">
        <f t="shared" si="12"/>
        <v>0</v>
      </c>
      <c r="BM11" s="26">
        <f t="shared" si="13"/>
        <v>0</v>
      </c>
      <c r="BN11" s="12">
        <f t="shared" si="14"/>
        <v>0</v>
      </c>
      <c r="BO11" s="26">
        <f t="shared" si="15"/>
        <v>0</v>
      </c>
      <c r="BP11" s="12">
        <f t="shared" si="16"/>
        <v>0</v>
      </c>
      <c r="BQ11" s="26">
        <f t="shared" si="17"/>
        <v>0</v>
      </c>
      <c r="BR11" s="12">
        <f t="shared" si="18"/>
        <v>57</v>
      </c>
      <c r="BS11" s="26">
        <f t="shared" si="19"/>
        <v>59.450999999999993</v>
      </c>
      <c r="BT11" s="12">
        <f t="shared" si="20"/>
        <v>0</v>
      </c>
      <c r="BU11" s="26">
        <f t="shared" si="21"/>
        <v>0</v>
      </c>
      <c r="BV11" s="12">
        <f t="shared" si="22"/>
        <v>266.41390000000001</v>
      </c>
      <c r="BW11" s="26">
        <f t="shared" si="23"/>
        <v>266.41390000000001</v>
      </c>
      <c r="BX11" s="12">
        <f t="shared" si="24"/>
        <v>658</v>
      </c>
      <c r="BY11" s="26">
        <f t="shared" si="25"/>
        <v>661.6848</v>
      </c>
      <c r="BZ11" s="12">
        <f t="shared" si="26"/>
        <v>15.622199999999999</v>
      </c>
      <c r="CA11" s="26">
        <f t="shared" si="27"/>
        <v>15.622199999999999</v>
      </c>
      <c r="CB11" s="12">
        <f t="shared" si="28"/>
        <v>214.512</v>
      </c>
      <c r="CC11" s="26">
        <f t="shared" si="29"/>
        <v>214.512</v>
      </c>
      <c r="CD11" s="12">
        <f t="shared" si="30"/>
        <v>217.38960000000003</v>
      </c>
      <c r="CE11" s="26">
        <f t="shared" si="31"/>
        <v>217.38960000000003</v>
      </c>
      <c r="CF11" s="12">
        <f t="shared" si="32"/>
        <v>0</v>
      </c>
      <c r="CG11" s="26">
        <f t="shared" si="33"/>
        <v>0</v>
      </c>
      <c r="CH11" s="12">
        <f t="shared" si="34"/>
        <v>1</v>
      </c>
      <c r="CI11" s="26">
        <f t="shared" si="35"/>
        <v>1.1131</v>
      </c>
      <c r="CJ11" s="12">
        <f t="shared" si="36"/>
        <v>8.0821000000000005</v>
      </c>
      <c r="CK11" s="26">
        <f t="shared" si="37"/>
        <v>8.0821000000000005</v>
      </c>
      <c r="CL11" s="12">
        <f t="shared" si="38"/>
        <v>25.542399999999997</v>
      </c>
      <c r="CM11" s="26">
        <f t="shared" si="39"/>
        <v>25.542399999999997</v>
      </c>
      <c r="CN11" s="12">
        <f t="shared" si="40"/>
        <v>743.67240000000004</v>
      </c>
      <c r="CO11" s="26">
        <f t="shared" si="41"/>
        <v>743.67240000000004</v>
      </c>
      <c r="CP11" s="12">
        <f t="shared" si="42"/>
        <v>186.03599999999997</v>
      </c>
      <c r="CQ11" s="26">
        <f t="shared" si="43"/>
        <v>186.03599999999997</v>
      </c>
      <c r="CT11" s="19"/>
      <c r="CU11" s="19" t="s">
        <v>50</v>
      </c>
      <c r="CV11" s="12">
        <f t="shared" si="44"/>
        <v>57630</v>
      </c>
      <c r="CW11" s="26">
        <v>5</v>
      </c>
      <c r="CX11" s="12">
        <f t="shared" si="44"/>
        <v>42275</v>
      </c>
      <c r="CY11" s="26"/>
      <c r="CZ11" s="12">
        <f t="shared" si="45"/>
        <v>15350</v>
      </c>
      <c r="DA11" s="26"/>
      <c r="DB11" s="12">
        <f t="shared" si="46"/>
        <v>39470</v>
      </c>
      <c r="DC11" s="26"/>
      <c r="DD11" s="12">
        <f t="shared" si="47"/>
        <v>2520</v>
      </c>
      <c r="DE11" s="26"/>
      <c r="DF11" s="12">
        <f t="shared" si="48"/>
        <v>0</v>
      </c>
      <c r="DG11" s="26"/>
      <c r="DH11" s="12">
        <f t="shared" si="49"/>
        <v>0</v>
      </c>
      <c r="DI11" s="26"/>
      <c r="DJ11" s="12">
        <f t="shared" si="50"/>
        <v>0</v>
      </c>
      <c r="DK11" s="26"/>
      <c r="DL11" s="12">
        <f t="shared" si="51"/>
        <v>0</v>
      </c>
      <c r="DM11" s="26"/>
      <c r="DN11" s="12">
        <f t="shared" si="52"/>
        <v>285</v>
      </c>
      <c r="DO11" s="26"/>
      <c r="DP11" s="12">
        <f t="shared" si="53"/>
        <v>0</v>
      </c>
      <c r="DQ11" s="26"/>
      <c r="DR11" s="12">
        <f t="shared" si="54"/>
        <v>1795</v>
      </c>
      <c r="DS11" s="26"/>
      <c r="DT11" s="12">
        <f t="shared" si="55"/>
        <v>3290</v>
      </c>
      <c r="DU11" s="26"/>
      <c r="DV11" s="12">
        <f t="shared" si="56"/>
        <v>135</v>
      </c>
      <c r="DW11" s="26"/>
      <c r="DX11" s="12">
        <f t="shared" si="57"/>
        <v>1640</v>
      </c>
      <c r="DY11" s="26"/>
      <c r="DZ11" s="12">
        <f t="shared" si="58"/>
        <v>1385</v>
      </c>
      <c r="EA11" s="26"/>
      <c r="EB11" s="12">
        <f t="shared" si="59"/>
        <v>0</v>
      </c>
      <c r="EC11" s="26"/>
      <c r="ED11" s="12">
        <f t="shared" si="60"/>
        <v>5</v>
      </c>
      <c r="EE11" s="26"/>
      <c r="EF11" s="12">
        <f t="shared" si="61"/>
        <v>65</v>
      </c>
      <c r="EG11" s="26"/>
      <c r="EH11" s="12">
        <f t="shared" si="62"/>
        <v>160</v>
      </c>
      <c r="EI11" s="26"/>
      <c r="EJ11" s="12">
        <f t="shared" si="63"/>
        <v>4780</v>
      </c>
      <c r="EK11" s="26"/>
      <c r="EL11" s="12">
        <f t="shared" si="64"/>
        <v>2095</v>
      </c>
      <c r="EM11" s="26"/>
    </row>
    <row r="12" spans="1:143" x14ac:dyDescent="0.25">
      <c r="B12" s="19"/>
      <c r="C12" s="19" t="s">
        <v>51</v>
      </c>
      <c r="D12" s="12">
        <v>9170</v>
      </c>
      <c r="E12" s="4">
        <v>48.25</v>
      </c>
      <c r="F12" s="12">
        <v>728</v>
      </c>
      <c r="G12" s="4">
        <v>35.54</v>
      </c>
      <c r="H12" s="12">
        <v>8443</v>
      </c>
      <c r="I12" s="4">
        <v>52.45</v>
      </c>
      <c r="J12" s="12">
        <v>0</v>
      </c>
      <c r="K12" s="4">
        <v>0</v>
      </c>
      <c r="L12" s="12">
        <v>501</v>
      </c>
      <c r="M12" s="4">
        <v>37.28</v>
      </c>
      <c r="N12" s="12">
        <v>0</v>
      </c>
      <c r="O12" s="4">
        <v>0</v>
      </c>
      <c r="P12" s="12">
        <v>0</v>
      </c>
      <c r="Q12" s="4">
        <v>0</v>
      </c>
      <c r="R12" s="12">
        <v>169</v>
      </c>
      <c r="S12" s="4">
        <v>81.290000000000006</v>
      </c>
      <c r="T12" s="12">
        <v>0</v>
      </c>
      <c r="U12" s="4">
        <v>0</v>
      </c>
      <c r="V12" s="12">
        <v>57</v>
      </c>
      <c r="W12" s="4">
        <v>104.3</v>
      </c>
      <c r="X12" s="12">
        <v>0</v>
      </c>
      <c r="Y12" s="4">
        <v>0</v>
      </c>
      <c r="Z12" s="12">
        <v>2911</v>
      </c>
      <c r="AA12" s="4">
        <v>97.33</v>
      </c>
      <c r="AB12" s="12">
        <v>658</v>
      </c>
      <c r="AC12" s="4">
        <v>100.45</v>
      </c>
      <c r="AD12" s="12">
        <v>67</v>
      </c>
      <c r="AE12" s="4">
        <v>72.44</v>
      </c>
      <c r="AF12" s="12">
        <v>350</v>
      </c>
      <c r="AG12" s="4">
        <v>61.49</v>
      </c>
      <c r="AH12" s="12">
        <v>2156</v>
      </c>
      <c r="AI12" s="4">
        <v>94.63</v>
      </c>
      <c r="AJ12" s="12">
        <v>0</v>
      </c>
      <c r="AK12" s="4">
        <v>0</v>
      </c>
      <c r="AL12" s="12">
        <v>1</v>
      </c>
      <c r="AM12" s="4">
        <v>111.31</v>
      </c>
      <c r="AN12" s="12">
        <v>25</v>
      </c>
      <c r="AO12" s="4">
        <v>45.6</v>
      </c>
      <c r="AP12" s="12">
        <v>228</v>
      </c>
      <c r="AQ12" s="4">
        <v>81.56</v>
      </c>
      <c r="AR12" s="12">
        <v>956</v>
      </c>
      <c r="AS12" s="4">
        <v>77.790000000000006</v>
      </c>
      <c r="AT12" s="12">
        <v>1089</v>
      </c>
      <c r="AU12" s="4">
        <v>51.26</v>
      </c>
      <c r="AX12" s="19"/>
      <c r="AY12" s="19" t="s">
        <v>51</v>
      </c>
      <c r="AZ12" s="12">
        <f t="shared" si="0"/>
        <v>4424.5249999999996</v>
      </c>
      <c r="BA12" s="26">
        <f t="shared" si="1"/>
        <v>4424.5249999999996</v>
      </c>
      <c r="BB12" s="12">
        <f t="shared" si="2"/>
        <v>258.7312</v>
      </c>
      <c r="BC12" s="26">
        <f t="shared" si="3"/>
        <v>258.7312</v>
      </c>
      <c r="BD12" s="12">
        <f t="shared" si="4"/>
        <v>4428.3535000000002</v>
      </c>
      <c r="BE12" s="26">
        <f t="shared" si="5"/>
        <v>4428.3535000000002</v>
      </c>
      <c r="BF12" s="12">
        <f t="shared" si="6"/>
        <v>0</v>
      </c>
      <c r="BG12" s="26">
        <f t="shared" si="7"/>
        <v>0</v>
      </c>
      <c r="BH12" s="12">
        <f t="shared" si="8"/>
        <v>186.77279999999999</v>
      </c>
      <c r="BI12" s="26">
        <f t="shared" si="9"/>
        <v>186.77279999999999</v>
      </c>
      <c r="BJ12" s="12">
        <f t="shared" si="10"/>
        <v>0</v>
      </c>
      <c r="BK12" s="26">
        <f t="shared" si="11"/>
        <v>0</v>
      </c>
      <c r="BL12" s="12">
        <f t="shared" si="12"/>
        <v>0</v>
      </c>
      <c r="BM12" s="26">
        <f t="shared" si="13"/>
        <v>0</v>
      </c>
      <c r="BN12" s="12">
        <f t="shared" si="14"/>
        <v>137.3801</v>
      </c>
      <c r="BO12" s="26">
        <f t="shared" si="15"/>
        <v>137.3801</v>
      </c>
      <c r="BP12" s="12">
        <f t="shared" si="16"/>
        <v>0</v>
      </c>
      <c r="BQ12" s="26">
        <f t="shared" si="17"/>
        <v>0</v>
      </c>
      <c r="BR12" s="12">
        <f t="shared" si="18"/>
        <v>57</v>
      </c>
      <c r="BS12" s="26">
        <f t="shared" si="19"/>
        <v>59.450999999999993</v>
      </c>
      <c r="BT12" s="12">
        <f t="shared" si="20"/>
        <v>0</v>
      </c>
      <c r="BU12" s="26">
        <f t="shared" si="21"/>
        <v>0</v>
      </c>
      <c r="BV12" s="12">
        <f t="shared" si="22"/>
        <v>2833.2763</v>
      </c>
      <c r="BW12" s="26">
        <f t="shared" si="23"/>
        <v>2833.2763</v>
      </c>
      <c r="BX12" s="12">
        <f t="shared" si="24"/>
        <v>658</v>
      </c>
      <c r="BY12" s="26">
        <f t="shared" si="25"/>
        <v>660.96100000000001</v>
      </c>
      <c r="BZ12" s="12">
        <f t="shared" si="26"/>
        <v>48.534799999999997</v>
      </c>
      <c r="CA12" s="26">
        <f t="shared" si="27"/>
        <v>48.534799999999997</v>
      </c>
      <c r="CB12" s="12">
        <f t="shared" si="28"/>
        <v>215.215</v>
      </c>
      <c r="CC12" s="26">
        <f t="shared" si="29"/>
        <v>215.215</v>
      </c>
      <c r="CD12" s="12">
        <f t="shared" si="30"/>
        <v>2040.2228</v>
      </c>
      <c r="CE12" s="26">
        <f t="shared" si="31"/>
        <v>2040.2228</v>
      </c>
      <c r="CF12" s="12">
        <f t="shared" si="32"/>
        <v>0</v>
      </c>
      <c r="CG12" s="26">
        <f t="shared" si="33"/>
        <v>0</v>
      </c>
      <c r="CH12" s="12">
        <f t="shared" si="34"/>
        <v>1</v>
      </c>
      <c r="CI12" s="26">
        <f t="shared" si="35"/>
        <v>1.1131</v>
      </c>
      <c r="CJ12" s="12">
        <f t="shared" si="36"/>
        <v>11.4</v>
      </c>
      <c r="CK12" s="26">
        <f t="shared" si="37"/>
        <v>11.4</v>
      </c>
      <c r="CL12" s="12">
        <f t="shared" si="38"/>
        <v>185.95680000000002</v>
      </c>
      <c r="CM12" s="26">
        <f t="shared" si="39"/>
        <v>185.95680000000002</v>
      </c>
      <c r="CN12" s="12">
        <f t="shared" si="40"/>
        <v>743.67240000000004</v>
      </c>
      <c r="CO12" s="26">
        <f t="shared" si="41"/>
        <v>743.67240000000004</v>
      </c>
      <c r="CP12" s="12">
        <f t="shared" si="42"/>
        <v>558.22140000000002</v>
      </c>
      <c r="CQ12" s="26">
        <f t="shared" si="43"/>
        <v>558.22140000000002</v>
      </c>
      <c r="CT12" s="19"/>
      <c r="CU12" s="19" t="s">
        <v>51</v>
      </c>
      <c r="CV12" s="12">
        <f t="shared" si="44"/>
        <v>45850</v>
      </c>
      <c r="CW12" s="26">
        <v>5</v>
      </c>
      <c r="CX12" s="12">
        <f t="shared" si="44"/>
        <v>3640</v>
      </c>
      <c r="CY12" s="26"/>
      <c r="CZ12" s="12">
        <f t="shared" si="45"/>
        <v>42215</v>
      </c>
      <c r="DA12" s="26"/>
      <c r="DB12" s="12">
        <f t="shared" si="46"/>
        <v>0</v>
      </c>
      <c r="DC12" s="26"/>
      <c r="DD12" s="12">
        <f t="shared" si="47"/>
        <v>2505</v>
      </c>
      <c r="DE12" s="26"/>
      <c r="DF12" s="12">
        <f t="shared" si="48"/>
        <v>0</v>
      </c>
      <c r="DG12" s="26"/>
      <c r="DH12" s="12">
        <f t="shared" si="49"/>
        <v>0</v>
      </c>
      <c r="DI12" s="26"/>
      <c r="DJ12" s="12">
        <f t="shared" si="50"/>
        <v>845</v>
      </c>
      <c r="DK12" s="26"/>
      <c r="DL12" s="12">
        <f t="shared" si="51"/>
        <v>0</v>
      </c>
      <c r="DM12" s="26"/>
      <c r="DN12" s="12">
        <f t="shared" si="52"/>
        <v>285</v>
      </c>
      <c r="DO12" s="26"/>
      <c r="DP12" s="12">
        <f t="shared" si="53"/>
        <v>0</v>
      </c>
      <c r="DQ12" s="26"/>
      <c r="DR12" s="12">
        <f t="shared" si="54"/>
        <v>14555</v>
      </c>
      <c r="DS12" s="26"/>
      <c r="DT12" s="12">
        <f t="shared" si="55"/>
        <v>3290</v>
      </c>
      <c r="DU12" s="26"/>
      <c r="DV12" s="12">
        <f t="shared" si="56"/>
        <v>335</v>
      </c>
      <c r="DW12" s="26"/>
      <c r="DX12" s="12">
        <f t="shared" si="57"/>
        <v>1750</v>
      </c>
      <c r="DY12" s="26"/>
      <c r="DZ12" s="12">
        <f t="shared" si="58"/>
        <v>10780</v>
      </c>
      <c r="EA12" s="26"/>
      <c r="EB12" s="12">
        <f t="shared" si="59"/>
        <v>0</v>
      </c>
      <c r="EC12" s="26"/>
      <c r="ED12" s="12">
        <f t="shared" si="60"/>
        <v>5</v>
      </c>
      <c r="EE12" s="26"/>
      <c r="EF12" s="12">
        <f t="shared" si="61"/>
        <v>125</v>
      </c>
      <c r="EG12" s="26"/>
      <c r="EH12" s="12">
        <f t="shared" si="62"/>
        <v>1140</v>
      </c>
      <c r="EI12" s="26"/>
      <c r="EJ12" s="12">
        <f t="shared" si="63"/>
        <v>4780</v>
      </c>
      <c r="EK12" s="26"/>
      <c r="EL12" s="12">
        <f t="shared" si="64"/>
        <v>5445</v>
      </c>
      <c r="EM12" s="26"/>
    </row>
    <row r="13" spans="1:143" x14ac:dyDescent="0.25">
      <c r="B13" s="19"/>
      <c r="C13" s="19" t="s">
        <v>52</v>
      </c>
      <c r="D13" s="12">
        <v>5923</v>
      </c>
      <c r="E13" s="4">
        <v>27.38</v>
      </c>
      <c r="F13" s="12">
        <v>2287</v>
      </c>
      <c r="G13" s="4">
        <v>50.82</v>
      </c>
      <c r="H13" s="12">
        <v>3635</v>
      </c>
      <c r="I13" s="4">
        <v>32.46</v>
      </c>
      <c r="J13" s="12">
        <v>28</v>
      </c>
      <c r="K13" s="4">
        <v>78.91</v>
      </c>
      <c r="L13" s="12">
        <v>1068</v>
      </c>
      <c r="M13" s="4">
        <v>64.64</v>
      </c>
      <c r="N13" s="12">
        <v>0</v>
      </c>
      <c r="O13" s="4">
        <v>0</v>
      </c>
      <c r="P13" s="12">
        <v>62</v>
      </c>
      <c r="Q13" s="4">
        <v>111.29</v>
      </c>
      <c r="R13" s="12">
        <v>243</v>
      </c>
      <c r="S13" s="4">
        <v>63.74</v>
      </c>
      <c r="T13" s="12">
        <v>529</v>
      </c>
      <c r="U13" s="4">
        <v>78.91</v>
      </c>
      <c r="V13" s="12">
        <v>54</v>
      </c>
      <c r="W13" s="4">
        <v>102.73</v>
      </c>
      <c r="X13" s="12">
        <v>303</v>
      </c>
      <c r="Y13" s="4">
        <v>111.29</v>
      </c>
      <c r="Z13" s="12">
        <v>103</v>
      </c>
      <c r="AA13" s="4">
        <v>72.62</v>
      </c>
      <c r="AB13" s="12">
        <v>662</v>
      </c>
      <c r="AC13" s="4">
        <v>99.97</v>
      </c>
      <c r="AD13" s="12">
        <v>189</v>
      </c>
      <c r="AE13" s="4">
        <v>64.17</v>
      </c>
      <c r="AF13" s="12">
        <v>403</v>
      </c>
      <c r="AG13" s="4">
        <v>54.2</v>
      </c>
      <c r="AH13" s="12">
        <v>652</v>
      </c>
      <c r="AI13" s="4">
        <v>90.7</v>
      </c>
      <c r="AJ13" s="12">
        <v>0</v>
      </c>
      <c r="AK13" s="4">
        <v>0</v>
      </c>
      <c r="AL13" s="12">
        <v>1</v>
      </c>
      <c r="AM13" s="4">
        <v>111.31</v>
      </c>
      <c r="AN13" s="12">
        <v>27</v>
      </c>
      <c r="AO13" s="4">
        <v>46.86</v>
      </c>
      <c r="AP13" s="12">
        <v>38</v>
      </c>
      <c r="AQ13" s="4">
        <v>85.68</v>
      </c>
      <c r="AR13" s="12">
        <v>956</v>
      </c>
      <c r="AS13" s="4">
        <v>77.790000000000006</v>
      </c>
      <c r="AT13" s="12">
        <v>605</v>
      </c>
      <c r="AU13" s="4">
        <v>38.270000000000003</v>
      </c>
      <c r="AX13" s="19"/>
      <c r="AY13" s="19" t="s">
        <v>52</v>
      </c>
      <c r="AZ13" s="12">
        <f t="shared" si="0"/>
        <v>1621.7174</v>
      </c>
      <c r="BA13" s="26">
        <f t="shared" si="1"/>
        <v>1621.7174</v>
      </c>
      <c r="BB13" s="12">
        <f t="shared" si="2"/>
        <v>1162.2534000000001</v>
      </c>
      <c r="BC13" s="26">
        <f t="shared" si="3"/>
        <v>1162.2534000000001</v>
      </c>
      <c r="BD13" s="12">
        <f t="shared" si="4"/>
        <v>1179.921</v>
      </c>
      <c r="BE13" s="26">
        <f t="shared" si="5"/>
        <v>1179.921</v>
      </c>
      <c r="BF13" s="12">
        <f t="shared" si="6"/>
        <v>22.094799999999999</v>
      </c>
      <c r="BG13" s="26">
        <f t="shared" si="7"/>
        <v>22.094799999999999</v>
      </c>
      <c r="BH13" s="12">
        <f t="shared" si="8"/>
        <v>690.35520000000008</v>
      </c>
      <c r="BI13" s="26">
        <f t="shared" si="9"/>
        <v>690.35520000000008</v>
      </c>
      <c r="BJ13" s="12">
        <f t="shared" si="10"/>
        <v>0</v>
      </c>
      <c r="BK13" s="26">
        <f t="shared" si="11"/>
        <v>0</v>
      </c>
      <c r="BL13" s="12">
        <f t="shared" si="12"/>
        <v>62</v>
      </c>
      <c r="BM13" s="26">
        <f t="shared" si="13"/>
        <v>68.999800000000008</v>
      </c>
      <c r="BN13" s="12">
        <f t="shared" si="14"/>
        <v>154.88819999999998</v>
      </c>
      <c r="BO13" s="26">
        <f t="shared" si="15"/>
        <v>154.88819999999998</v>
      </c>
      <c r="BP13" s="12">
        <f t="shared" si="16"/>
        <v>417.43389999999999</v>
      </c>
      <c r="BQ13" s="26">
        <f t="shared" si="17"/>
        <v>417.43389999999999</v>
      </c>
      <c r="BR13" s="12">
        <f t="shared" si="18"/>
        <v>54</v>
      </c>
      <c r="BS13" s="26">
        <f t="shared" si="19"/>
        <v>55.474200000000003</v>
      </c>
      <c r="BT13" s="12">
        <f t="shared" si="20"/>
        <v>303</v>
      </c>
      <c r="BU13" s="26">
        <f t="shared" si="21"/>
        <v>337.20870000000002</v>
      </c>
      <c r="BV13" s="12">
        <f t="shared" si="22"/>
        <v>74.798600000000008</v>
      </c>
      <c r="BW13" s="26">
        <f t="shared" si="23"/>
        <v>74.798600000000008</v>
      </c>
      <c r="BX13" s="12">
        <f t="shared" si="24"/>
        <v>661.80139999999994</v>
      </c>
      <c r="BY13" s="26">
        <f t="shared" si="25"/>
        <v>661.80139999999994</v>
      </c>
      <c r="BZ13" s="12">
        <f t="shared" si="26"/>
        <v>121.28130000000002</v>
      </c>
      <c r="CA13" s="26">
        <f t="shared" si="27"/>
        <v>121.28130000000002</v>
      </c>
      <c r="CB13" s="12">
        <f t="shared" si="28"/>
        <v>218.42600000000002</v>
      </c>
      <c r="CC13" s="26">
        <f t="shared" si="29"/>
        <v>218.42600000000002</v>
      </c>
      <c r="CD13" s="12">
        <f t="shared" si="30"/>
        <v>591.36400000000003</v>
      </c>
      <c r="CE13" s="26">
        <f t="shared" si="31"/>
        <v>591.36400000000003</v>
      </c>
      <c r="CF13" s="12">
        <f t="shared" si="32"/>
        <v>0</v>
      </c>
      <c r="CG13" s="26">
        <f t="shared" si="33"/>
        <v>0</v>
      </c>
      <c r="CH13" s="12">
        <f t="shared" si="34"/>
        <v>1</v>
      </c>
      <c r="CI13" s="26">
        <f t="shared" si="35"/>
        <v>1.1131</v>
      </c>
      <c r="CJ13" s="12">
        <f t="shared" si="36"/>
        <v>12.652200000000001</v>
      </c>
      <c r="CK13" s="26">
        <f t="shared" si="37"/>
        <v>12.652200000000001</v>
      </c>
      <c r="CL13" s="12">
        <f t="shared" si="38"/>
        <v>32.558399999999999</v>
      </c>
      <c r="CM13" s="26">
        <f t="shared" si="39"/>
        <v>32.558399999999999</v>
      </c>
      <c r="CN13" s="12">
        <f t="shared" si="40"/>
        <v>743.67240000000004</v>
      </c>
      <c r="CO13" s="26">
        <f t="shared" si="41"/>
        <v>743.67240000000004</v>
      </c>
      <c r="CP13" s="12">
        <f t="shared" si="42"/>
        <v>231.53350000000003</v>
      </c>
      <c r="CQ13" s="26">
        <f t="shared" si="43"/>
        <v>231.53350000000003</v>
      </c>
      <c r="CT13" s="19"/>
      <c r="CU13" s="19" t="s">
        <v>52</v>
      </c>
      <c r="CV13" s="12">
        <f t="shared" si="44"/>
        <v>29615</v>
      </c>
      <c r="CW13" s="26">
        <v>5</v>
      </c>
      <c r="CX13" s="12">
        <f t="shared" si="44"/>
        <v>11435</v>
      </c>
      <c r="CY13" s="26"/>
      <c r="CZ13" s="12">
        <f t="shared" si="45"/>
        <v>18175</v>
      </c>
      <c r="DA13" s="26"/>
      <c r="DB13" s="12">
        <f t="shared" si="46"/>
        <v>140</v>
      </c>
      <c r="DC13" s="26"/>
      <c r="DD13" s="12">
        <f t="shared" si="47"/>
        <v>5340</v>
      </c>
      <c r="DE13" s="26"/>
      <c r="DF13" s="12">
        <f t="shared" si="48"/>
        <v>0</v>
      </c>
      <c r="DG13" s="26"/>
      <c r="DH13" s="12">
        <f t="shared" si="49"/>
        <v>310</v>
      </c>
      <c r="DI13" s="26"/>
      <c r="DJ13" s="12">
        <f t="shared" si="50"/>
        <v>1215</v>
      </c>
      <c r="DK13" s="26"/>
      <c r="DL13" s="12">
        <f t="shared" si="51"/>
        <v>2645</v>
      </c>
      <c r="DM13" s="26"/>
      <c r="DN13" s="12">
        <f t="shared" si="52"/>
        <v>270</v>
      </c>
      <c r="DO13" s="26"/>
      <c r="DP13" s="12">
        <f t="shared" si="53"/>
        <v>1515</v>
      </c>
      <c r="DQ13" s="26"/>
      <c r="DR13" s="12">
        <f t="shared" si="54"/>
        <v>515</v>
      </c>
      <c r="DS13" s="26"/>
      <c r="DT13" s="12">
        <f t="shared" si="55"/>
        <v>3310</v>
      </c>
      <c r="DU13" s="26"/>
      <c r="DV13" s="12">
        <f t="shared" si="56"/>
        <v>945</v>
      </c>
      <c r="DW13" s="26"/>
      <c r="DX13" s="12">
        <f t="shared" si="57"/>
        <v>2015</v>
      </c>
      <c r="DY13" s="26"/>
      <c r="DZ13" s="12">
        <f t="shared" si="58"/>
        <v>3260</v>
      </c>
      <c r="EA13" s="26"/>
      <c r="EB13" s="12">
        <f t="shared" si="59"/>
        <v>0</v>
      </c>
      <c r="EC13" s="26"/>
      <c r="ED13" s="12">
        <f t="shared" si="60"/>
        <v>5</v>
      </c>
      <c r="EE13" s="26"/>
      <c r="EF13" s="12">
        <f t="shared" si="61"/>
        <v>135</v>
      </c>
      <c r="EG13" s="26"/>
      <c r="EH13" s="12">
        <f t="shared" si="62"/>
        <v>190</v>
      </c>
      <c r="EI13" s="26"/>
      <c r="EJ13" s="12">
        <f t="shared" si="63"/>
        <v>4780</v>
      </c>
      <c r="EK13" s="26"/>
      <c r="EL13" s="12">
        <f t="shared" si="64"/>
        <v>3025</v>
      </c>
      <c r="EM13" s="26"/>
    </row>
    <row r="14" spans="1:143" x14ac:dyDescent="0.25">
      <c r="B14" s="19"/>
      <c r="C14" s="19" t="s">
        <v>53</v>
      </c>
      <c r="D14" s="12">
        <v>16662</v>
      </c>
      <c r="E14" s="4">
        <v>66.06</v>
      </c>
      <c r="F14" s="12">
        <v>1970</v>
      </c>
      <c r="G14" s="4">
        <v>56.08</v>
      </c>
      <c r="H14" s="12">
        <v>14692</v>
      </c>
      <c r="I14" s="4">
        <v>74.61</v>
      </c>
      <c r="J14" s="12">
        <v>28</v>
      </c>
      <c r="K14" s="4">
        <v>78.91</v>
      </c>
      <c r="L14" s="12">
        <v>611</v>
      </c>
      <c r="M14" s="4">
        <v>34.520000000000003</v>
      </c>
      <c r="N14" s="12">
        <v>0</v>
      </c>
      <c r="O14" s="4">
        <v>0</v>
      </c>
      <c r="P14" s="12">
        <v>84</v>
      </c>
      <c r="Q14" s="4">
        <v>78.91</v>
      </c>
      <c r="R14" s="12">
        <v>253</v>
      </c>
      <c r="S14" s="4">
        <v>63.21</v>
      </c>
      <c r="T14" s="12">
        <v>529</v>
      </c>
      <c r="U14" s="4">
        <v>78.91</v>
      </c>
      <c r="V14" s="12">
        <v>50</v>
      </c>
      <c r="W14" s="4">
        <v>100.77</v>
      </c>
      <c r="X14" s="12">
        <v>415</v>
      </c>
      <c r="Y14" s="4">
        <v>78.91</v>
      </c>
      <c r="Z14" s="12">
        <v>110</v>
      </c>
      <c r="AA14" s="4">
        <v>68.3</v>
      </c>
      <c r="AB14" s="12">
        <v>10923</v>
      </c>
      <c r="AC14" s="4">
        <v>100.81</v>
      </c>
      <c r="AD14" s="12">
        <v>252</v>
      </c>
      <c r="AE14" s="4">
        <v>67.56</v>
      </c>
      <c r="AF14" s="12">
        <v>1047</v>
      </c>
      <c r="AG14" s="4">
        <v>55.96</v>
      </c>
      <c r="AH14" s="12">
        <v>20</v>
      </c>
      <c r="AI14" s="4">
        <v>63.21</v>
      </c>
      <c r="AJ14" s="12">
        <v>0</v>
      </c>
      <c r="AK14" s="4">
        <v>0</v>
      </c>
      <c r="AL14" s="12">
        <v>11</v>
      </c>
      <c r="AM14" s="4">
        <v>111.31</v>
      </c>
      <c r="AN14" s="12">
        <v>27</v>
      </c>
      <c r="AO14" s="4">
        <v>46.92</v>
      </c>
      <c r="AP14" s="12">
        <v>15</v>
      </c>
      <c r="AQ14" s="4">
        <v>100.95</v>
      </c>
      <c r="AR14" s="12">
        <v>956</v>
      </c>
      <c r="AS14" s="4">
        <v>77.790000000000006</v>
      </c>
      <c r="AT14" s="12">
        <v>1331</v>
      </c>
      <c r="AU14" s="4">
        <v>80.25</v>
      </c>
      <c r="AX14" s="19"/>
      <c r="AY14" s="19" t="s">
        <v>53</v>
      </c>
      <c r="AZ14" s="12">
        <f t="shared" si="0"/>
        <v>11006.9172</v>
      </c>
      <c r="BA14" s="26">
        <f t="shared" si="1"/>
        <v>11006.9172</v>
      </c>
      <c r="BB14" s="12">
        <f t="shared" si="2"/>
        <v>1104.7759999999998</v>
      </c>
      <c r="BC14" s="26">
        <f t="shared" si="3"/>
        <v>1104.7759999999998</v>
      </c>
      <c r="BD14" s="12">
        <f t="shared" si="4"/>
        <v>10961.7012</v>
      </c>
      <c r="BE14" s="26">
        <f t="shared" si="5"/>
        <v>10961.7012</v>
      </c>
      <c r="BF14" s="12">
        <f t="shared" si="6"/>
        <v>22.094799999999999</v>
      </c>
      <c r="BG14" s="26">
        <f t="shared" si="7"/>
        <v>22.094799999999999</v>
      </c>
      <c r="BH14" s="12">
        <f t="shared" si="8"/>
        <v>210.91720000000001</v>
      </c>
      <c r="BI14" s="26">
        <f t="shared" si="9"/>
        <v>210.91720000000001</v>
      </c>
      <c r="BJ14" s="12">
        <f t="shared" si="10"/>
        <v>0</v>
      </c>
      <c r="BK14" s="26">
        <f t="shared" si="11"/>
        <v>0</v>
      </c>
      <c r="BL14" s="12">
        <f t="shared" si="12"/>
        <v>66.284399999999991</v>
      </c>
      <c r="BM14" s="26">
        <f t="shared" si="13"/>
        <v>66.284399999999991</v>
      </c>
      <c r="BN14" s="12">
        <f t="shared" si="14"/>
        <v>159.9213</v>
      </c>
      <c r="BO14" s="26">
        <f t="shared" si="15"/>
        <v>159.9213</v>
      </c>
      <c r="BP14" s="12">
        <f t="shared" si="16"/>
        <v>417.43389999999999</v>
      </c>
      <c r="BQ14" s="26">
        <f t="shared" si="17"/>
        <v>417.43389999999999</v>
      </c>
      <c r="BR14" s="12">
        <f t="shared" si="18"/>
        <v>50</v>
      </c>
      <c r="BS14" s="26">
        <f t="shared" si="19"/>
        <v>50.384999999999998</v>
      </c>
      <c r="BT14" s="12">
        <f t="shared" si="20"/>
        <v>327.47649999999999</v>
      </c>
      <c r="BU14" s="26">
        <f t="shared" si="21"/>
        <v>327.47649999999999</v>
      </c>
      <c r="BV14" s="12">
        <f t="shared" si="22"/>
        <v>75.13</v>
      </c>
      <c r="BW14" s="26">
        <f t="shared" si="23"/>
        <v>75.13</v>
      </c>
      <c r="BX14" s="12">
        <f t="shared" si="24"/>
        <v>10923</v>
      </c>
      <c r="BY14" s="26">
        <f t="shared" si="25"/>
        <v>11011.476300000002</v>
      </c>
      <c r="BZ14" s="12">
        <f t="shared" si="26"/>
        <v>170.25119999999998</v>
      </c>
      <c r="CA14" s="26">
        <f t="shared" si="27"/>
        <v>170.25119999999998</v>
      </c>
      <c r="CB14" s="12">
        <f t="shared" si="28"/>
        <v>585.90120000000002</v>
      </c>
      <c r="CC14" s="26">
        <f t="shared" si="29"/>
        <v>585.90120000000002</v>
      </c>
      <c r="CD14" s="12">
        <f t="shared" si="30"/>
        <v>12.642000000000001</v>
      </c>
      <c r="CE14" s="26">
        <f t="shared" si="31"/>
        <v>12.642000000000001</v>
      </c>
      <c r="CF14" s="12">
        <f t="shared" si="32"/>
        <v>0</v>
      </c>
      <c r="CG14" s="26">
        <f t="shared" si="33"/>
        <v>0</v>
      </c>
      <c r="CH14" s="12">
        <f t="shared" si="34"/>
        <v>11</v>
      </c>
      <c r="CI14" s="26">
        <f t="shared" si="35"/>
        <v>12.244100000000001</v>
      </c>
      <c r="CJ14" s="12">
        <f t="shared" si="36"/>
        <v>12.668400000000002</v>
      </c>
      <c r="CK14" s="26">
        <f t="shared" si="37"/>
        <v>12.668400000000002</v>
      </c>
      <c r="CL14" s="12">
        <f t="shared" si="38"/>
        <v>15</v>
      </c>
      <c r="CM14" s="26">
        <f t="shared" si="39"/>
        <v>15.1425</v>
      </c>
      <c r="CN14" s="12">
        <f t="shared" si="40"/>
        <v>743.67240000000004</v>
      </c>
      <c r="CO14" s="26">
        <f t="shared" si="41"/>
        <v>743.67240000000004</v>
      </c>
      <c r="CP14" s="12">
        <f t="shared" si="42"/>
        <v>1068.1275000000001</v>
      </c>
      <c r="CQ14" s="26">
        <f t="shared" si="43"/>
        <v>1068.1275000000001</v>
      </c>
      <c r="CT14" s="19"/>
      <c r="CU14" s="19" t="s">
        <v>53</v>
      </c>
      <c r="CV14" s="12">
        <f t="shared" si="44"/>
        <v>83310</v>
      </c>
      <c r="CW14" s="26">
        <v>5</v>
      </c>
      <c r="CX14" s="12">
        <f t="shared" si="44"/>
        <v>9850</v>
      </c>
      <c r="CY14" s="26"/>
      <c r="CZ14" s="12">
        <f t="shared" si="45"/>
        <v>73460</v>
      </c>
      <c r="DA14" s="26"/>
      <c r="DB14" s="12">
        <f t="shared" si="46"/>
        <v>140</v>
      </c>
      <c r="DC14" s="26"/>
      <c r="DD14" s="12">
        <f t="shared" si="47"/>
        <v>3055</v>
      </c>
      <c r="DE14" s="26"/>
      <c r="DF14" s="12">
        <f t="shared" si="48"/>
        <v>0</v>
      </c>
      <c r="DG14" s="26"/>
      <c r="DH14" s="12">
        <f t="shared" si="49"/>
        <v>420</v>
      </c>
      <c r="DI14" s="26"/>
      <c r="DJ14" s="12">
        <f t="shared" si="50"/>
        <v>1265</v>
      </c>
      <c r="DK14" s="26"/>
      <c r="DL14" s="12">
        <f t="shared" si="51"/>
        <v>2645</v>
      </c>
      <c r="DM14" s="26"/>
      <c r="DN14" s="12">
        <f t="shared" si="52"/>
        <v>250</v>
      </c>
      <c r="DO14" s="26"/>
      <c r="DP14" s="12">
        <f t="shared" si="53"/>
        <v>2075</v>
      </c>
      <c r="DQ14" s="26"/>
      <c r="DR14" s="12">
        <f t="shared" si="54"/>
        <v>550</v>
      </c>
      <c r="DS14" s="26"/>
      <c r="DT14" s="12">
        <f t="shared" si="55"/>
        <v>54615</v>
      </c>
      <c r="DU14" s="26"/>
      <c r="DV14" s="12">
        <f t="shared" si="56"/>
        <v>1260</v>
      </c>
      <c r="DW14" s="26"/>
      <c r="DX14" s="12">
        <f t="shared" si="57"/>
        <v>5235</v>
      </c>
      <c r="DY14" s="26"/>
      <c r="DZ14" s="12">
        <f t="shared" si="58"/>
        <v>100</v>
      </c>
      <c r="EA14" s="26"/>
      <c r="EB14" s="12">
        <f t="shared" si="59"/>
        <v>0</v>
      </c>
      <c r="EC14" s="26"/>
      <c r="ED14" s="12">
        <f t="shared" si="60"/>
        <v>55</v>
      </c>
      <c r="EE14" s="26"/>
      <c r="EF14" s="12">
        <f t="shared" si="61"/>
        <v>135</v>
      </c>
      <c r="EG14" s="26"/>
      <c r="EH14" s="12">
        <f t="shared" si="62"/>
        <v>75</v>
      </c>
      <c r="EI14" s="26"/>
      <c r="EJ14" s="12">
        <f t="shared" si="63"/>
        <v>4780</v>
      </c>
      <c r="EK14" s="26"/>
      <c r="EL14" s="12">
        <f t="shared" si="64"/>
        <v>6655</v>
      </c>
      <c r="EM14" s="26"/>
    </row>
    <row r="15" spans="1:143" x14ac:dyDescent="0.25">
      <c r="B15" s="19" t="s">
        <v>54</v>
      </c>
      <c r="C15" s="19" t="s">
        <v>55</v>
      </c>
      <c r="D15" s="12">
        <v>6689</v>
      </c>
      <c r="E15" s="4">
        <v>35.4</v>
      </c>
      <c r="F15" s="12">
        <v>2998</v>
      </c>
      <c r="G15" s="4">
        <v>50.12</v>
      </c>
      <c r="H15" s="12">
        <v>3690</v>
      </c>
      <c r="I15" s="4">
        <v>49.81</v>
      </c>
      <c r="J15" s="12">
        <v>41</v>
      </c>
      <c r="K15" s="4">
        <v>63.21</v>
      </c>
      <c r="L15" s="12">
        <v>659</v>
      </c>
      <c r="M15" s="4">
        <v>38.04</v>
      </c>
      <c r="N15" s="12">
        <v>0</v>
      </c>
      <c r="O15" s="4">
        <v>0</v>
      </c>
      <c r="P15" s="12">
        <v>122</v>
      </c>
      <c r="Q15" s="4">
        <v>63.21</v>
      </c>
      <c r="R15" s="12">
        <v>253</v>
      </c>
      <c r="S15" s="4">
        <v>63.21</v>
      </c>
      <c r="T15" s="12">
        <v>765</v>
      </c>
      <c r="U15" s="4">
        <v>63.21</v>
      </c>
      <c r="V15" s="12">
        <v>560</v>
      </c>
      <c r="W15" s="4">
        <v>127.49</v>
      </c>
      <c r="X15" s="12">
        <v>599</v>
      </c>
      <c r="Y15" s="4">
        <v>63.21</v>
      </c>
      <c r="Z15" s="12">
        <v>115</v>
      </c>
      <c r="AA15" s="4">
        <v>65.45</v>
      </c>
      <c r="AB15" s="12">
        <v>22</v>
      </c>
      <c r="AC15" s="4">
        <v>62.01</v>
      </c>
      <c r="AD15" s="12">
        <v>150</v>
      </c>
      <c r="AE15" s="4">
        <v>100.96</v>
      </c>
      <c r="AF15" s="12">
        <v>1638</v>
      </c>
      <c r="AG15" s="4">
        <v>100.26</v>
      </c>
      <c r="AH15" s="12">
        <v>130</v>
      </c>
      <c r="AI15" s="4">
        <v>84.71</v>
      </c>
      <c r="AJ15" s="12">
        <v>0</v>
      </c>
      <c r="AK15" s="4">
        <v>0</v>
      </c>
      <c r="AL15" s="12">
        <v>0</v>
      </c>
      <c r="AM15" s="4">
        <v>0</v>
      </c>
      <c r="AN15" s="12">
        <v>27</v>
      </c>
      <c r="AO15" s="4">
        <v>46.92</v>
      </c>
      <c r="AP15" s="12">
        <v>0</v>
      </c>
      <c r="AQ15" s="4">
        <v>0</v>
      </c>
      <c r="AR15" s="12">
        <v>956</v>
      </c>
      <c r="AS15" s="4">
        <v>77.790000000000006</v>
      </c>
      <c r="AT15" s="12">
        <v>652</v>
      </c>
      <c r="AU15" s="4">
        <v>70.290000000000006</v>
      </c>
      <c r="AX15" s="19" t="s">
        <v>54</v>
      </c>
      <c r="AY15" s="19" t="s">
        <v>55</v>
      </c>
      <c r="AZ15" s="12">
        <f t="shared" si="0"/>
        <v>2367.9059999999999</v>
      </c>
      <c r="BA15" s="26">
        <f t="shared" si="1"/>
        <v>2367.9059999999999</v>
      </c>
      <c r="BB15" s="12">
        <f t="shared" si="2"/>
        <v>1502.5975999999998</v>
      </c>
      <c r="BC15" s="26">
        <f t="shared" si="3"/>
        <v>1502.5975999999998</v>
      </c>
      <c r="BD15" s="12">
        <f t="shared" si="4"/>
        <v>1837.989</v>
      </c>
      <c r="BE15" s="26">
        <f t="shared" si="5"/>
        <v>1837.989</v>
      </c>
      <c r="BF15" s="12">
        <f t="shared" si="6"/>
        <v>25.9161</v>
      </c>
      <c r="BG15" s="26">
        <f t="shared" si="7"/>
        <v>25.9161</v>
      </c>
      <c r="BH15" s="12">
        <f t="shared" si="8"/>
        <v>250.68360000000001</v>
      </c>
      <c r="BI15" s="26">
        <f t="shared" si="9"/>
        <v>250.68360000000001</v>
      </c>
      <c r="BJ15" s="12">
        <f t="shared" si="10"/>
        <v>0</v>
      </c>
      <c r="BK15" s="26">
        <f t="shared" si="11"/>
        <v>0</v>
      </c>
      <c r="BL15" s="12">
        <f t="shared" si="12"/>
        <v>77.116199999999992</v>
      </c>
      <c r="BM15" s="26">
        <f t="shared" si="13"/>
        <v>77.116199999999992</v>
      </c>
      <c r="BN15" s="12">
        <f t="shared" si="14"/>
        <v>159.9213</v>
      </c>
      <c r="BO15" s="26">
        <f t="shared" si="15"/>
        <v>159.9213</v>
      </c>
      <c r="BP15" s="12">
        <f t="shared" si="16"/>
        <v>483.55650000000003</v>
      </c>
      <c r="BQ15" s="26">
        <f t="shared" si="17"/>
        <v>483.55650000000003</v>
      </c>
      <c r="BR15" s="12">
        <f t="shared" si="18"/>
        <v>560</v>
      </c>
      <c r="BS15" s="26">
        <f t="shared" si="19"/>
        <v>713.94399999999996</v>
      </c>
      <c r="BT15" s="12">
        <f t="shared" si="20"/>
        <v>378.62790000000001</v>
      </c>
      <c r="BU15" s="26">
        <f t="shared" si="21"/>
        <v>378.62790000000001</v>
      </c>
      <c r="BV15" s="12">
        <f t="shared" si="22"/>
        <v>75.267499999999998</v>
      </c>
      <c r="BW15" s="26">
        <f t="shared" si="23"/>
        <v>75.267499999999998</v>
      </c>
      <c r="BX15" s="12">
        <f t="shared" si="24"/>
        <v>13.642200000000001</v>
      </c>
      <c r="BY15" s="26">
        <f t="shared" si="25"/>
        <v>13.642200000000001</v>
      </c>
      <c r="BZ15" s="12">
        <f t="shared" si="26"/>
        <v>150</v>
      </c>
      <c r="CA15" s="26">
        <f t="shared" si="27"/>
        <v>151.43999999999997</v>
      </c>
      <c r="CB15" s="12">
        <f t="shared" si="28"/>
        <v>1638</v>
      </c>
      <c r="CC15" s="26">
        <f t="shared" si="29"/>
        <v>1642.2588000000001</v>
      </c>
      <c r="CD15" s="12">
        <f t="shared" si="30"/>
        <v>110.12299999999999</v>
      </c>
      <c r="CE15" s="26">
        <f t="shared" si="31"/>
        <v>110.12299999999999</v>
      </c>
      <c r="CF15" s="12">
        <f t="shared" si="32"/>
        <v>0</v>
      </c>
      <c r="CG15" s="26">
        <f t="shared" si="33"/>
        <v>0</v>
      </c>
      <c r="CH15" s="12">
        <f t="shared" si="34"/>
        <v>0</v>
      </c>
      <c r="CI15" s="26">
        <f t="shared" si="35"/>
        <v>0</v>
      </c>
      <c r="CJ15" s="12">
        <f t="shared" si="36"/>
        <v>12.668400000000002</v>
      </c>
      <c r="CK15" s="26">
        <f t="shared" si="37"/>
        <v>12.668400000000002</v>
      </c>
      <c r="CL15" s="12">
        <f t="shared" si="38"/>
        <v>0</v>
      </c>
      <c r="CM15" s="26">
        <f t="shared" si="39"/>
        <v>0</v>
      </c>
      <c r="CN15" s="12">
        <f t="shared" si="40"/>
        <v>743.67240000000004</v>
      </c>
      <c r="CO15" s="26">
        <f t="shared" si="41"/>
        <v>743.67240000000004</v>
      </c>
      <c r="CP15" s="12">
        <f t="shared" si="42"/>
        <v>458.29079999999999</v>
      </c>
      <c r="CQ15" s="26">
        <f t="shared" si="43"/>
        <v>458.29079999999999</v>
      </c>
      <c r="CT15" s="19" t="s">
        <v>54</v>
      </c>
      <c r="CU15" s="19" t="s">
        <v>55</v>
      </c>
      <c r="CV15" s="12">
        <f t="shared" si="44"/>
        <v>33445</v>
      </c>
      <c r="CW15" s="26">
        <v>5</v>
      </c>
      <c r="CX15" s="12">
        <f t="shared" si="44"/>
        <v>14990</v>
      </c>
      <c r="CY15" s="26"/>
      <c r="CZ15" s="12">
        <f t="shared" si="45"/>
        <v>18450</v>
      </c>
      <c r="DA15" s="26"/>
      <c r="DB15" s="12">
        <f t="shared" si="46"/>
        <v>205</v>
      </c>
      <c r="DC15" s="26"/>
      <c r="DD15" s="12">
        <f t="shared" si="47"/>
        <v>3295</v>
      </c>
      <c r="DE15" s="26"/>
      <c r="DF15" s="12">
        <f t="shared" si="48"/>
        <v>0</v>
      </c>
      <c r="DG15" s="26"/>
      <c r="DH15" s="12">
        <f t="shared" si="49"/>
        <v>610</v>
      </c>
      <c r="DI15" s="26"/>
      <c r="DJ15" s="12">
        <f t="shared" si="50"/>
        <v>1265</v>
      </c>
      <c r="DK15" s="26"/>
      <c r="DL15" s="12">
        <f t="shared" si="51"/>
        <v>3825</v>
      </c>
      <c r="DM15" s="26"/>
      <c r="DN15" s="12">
        <f t="shared" si="52"/>
        <v>2800</v>
      </c>
      <c r="DO15" s="26"/>
      <c r="DP15" s="12">
        <f t="shared" si="53"/>
        <v>2995</v>
      </c>
      <c r="DQ15" s="26"/>
      <c r="DR15" s="12">
        <f t="shared" si="54"/>
        <v>575</v>
      </c>
      <c r="DS15" s="26"/>
      <c r="DT15" s="12">
        <f t="shared" si="55"/>
        <v>110</v>
      </c>
      <c r="DU15" s="26"/>
      <c r="DV15" s="12">
        <f t="shared" si="56"/>
        <v>750</v>
      </c>
      <c r="DW15" s="26"/>
      <c r="DX15" s="12">
        <f t="shared" si="57"/>
        <v>8190</v>
      </c>
      <c r="DY15" s="26"/>
      <c r="DZ15" s="12">
        <f t="shared" si="58"/>
        <v>650</v>
      </c>
      <c r="EA15" s="26"/>
      <c r="EB15" s="12">
        <f t="shared" si="59"/>
        <v>0</v>
      </c>
      <c r="EC15" s="26"/>
      <c r="ED15" s="12">
        <f t="shared" si="60"/>
        <v>0</v>
      </c>
      <c r="EE15" s="26"/>
      <c r="EF15" s="12">
        <f t="shared" si="61"/>
        <v>135</v>
      </c>
      <c r="EG15" s="26"/>
      <c r="EH15" s="12">
        <f t="shared" si="62"/>
        <v>0</v>
      </c>
      <c r="EI15" s="26"/>
      <c r="EJ15" s="12">
        <f t="shared" si="63"/>
        <v>4780</v>
      </c>
      <c r="EK15" s="26"/>
      <c r="EL15" s="12">
        <f t="shared" si="64"/>
        <v>3260</v>
      </c>
      <c r="EM15" s="26"/>
    </row>
    <row r="16" spans="1:143" x14ac:dyDescent="0.25">
      <c r="B16" s="19" t="s">
        <v>56</v>
      </c>
      <c r="C16" s="19" t="s">
        <v>57</v>
      </c>
      <c r="D16" s="12">
        <v>6434</v>
      </c>
      <c r="E16" s="4">
        <v>35.799999999999997</v>
      </c>
      <c r="F16" s="12">
        <v>4758</v>
      </c>
      <c r="G16" s="4">
        <v>43.54</v>
      </c>
      <c r="H16" s="12">
        <v>1677</v>
      </c>
      <c r="I16" s="4">
        <v>57.73</v>
      </c>
      <c r="J16" s="12">
        <v>533</v>
      </c>
      <c r="K16" s="4">
        <v>102.3</v>
      </c>
      <c r="L16" s="12">
        <v>2413</v>
      </c>
      <c r="M16" s="4">
        <v>64.239999999999995</v>
      </c>
      <c r="N16" s="12">
        <v>0</v>
      </c>
      <c r="O16" s="4">
        <v>0</v>
      </c>
      <c r="P16" s="12">
        <v>122</v>
      </c>
      <c r="Q16" s="4">
        <v>63.21</v>
      </c>
      <c r="R16" s="12">
        <v>261</v>
      </c>
      <c r="S16" s="4">
        <v>61.32</v>
      </c>
      <c r="T16" s="12">
        <v>765</v>
      </c>
      <c r="U16" s="4">
        <v>63.21</v>
      </c>
      <c r="V16" s="12">
        <v>11</v>
      </c>
      <c r="W16" s="4">
        <v>0</v>
      </c>
      <c r="X16" s="12">
        <v>654</v>
      </c>
      <c r="Y16" s="4">
        <v>64.319999999999993</v>
      </c>
      <c r="Z16" s="12">
        <v>120</v>
      </c>
      <c r="AA16" s="4">
        <v>62.6</v>
      </c>
      <c r="AB16" s="12">
        <v>29</v>
      </c>
      <c r="AC16" s="4">
        <v>55.81</v>
      </c>
      <c r="AD16" s="12">
        <v>150</v>
      </c>
      <c r="AE16" s="4">
        <v>100.96</v>
      </c>
      <c r="AF16" s="12">
        <v>4</v>
      </c>
      <c r="AG16" s="4">
        <v>100.96</v>
      </c>
      <c r="AH16" s="12">
        <v>239</v>
      </c>
      <c r="AI16" s="4">
        <v>88.75</v>
      </c>
      <c r="AJ16" s="12">
        <v>0</v>
      </c>
      <c r="AK16" s="4">
        <v>0</v>
      </c>
      <c r="AL16" s="12">
        <v>0</v>
      </c>
      <c r="AM16" s="4">
        <v>0</v>
      </c>
      <c r="AN16" s="12">
        <v>27</v>
      </c>
      <c r="AO16" s="4">
        <v>46.92</v>
      </c>
      <c r="AP16" s="12">
        <v>26</v>
      </c>
      <c r="AQ16" s="4">
        <v>83.98</v>
      </c>
      <c r="AR16" s="12">
        <v>956</v>
      </c>
      <c r="AS16" s="4">
        <v>77.790000000000006</v>
      </c>
      <c r="AT16" s="12">
        <v>125</v>
      </c>
      <c r="AU16" s="4">
        <v>59.92</v>
      </c>
      <c r="AX16" s="19" t="s">
        <v>56</v>
      </c>
      <c r="AY16" s="19" t="s">
        <v>57</v>
      </c>
      <c r="AZ16" s="12">
        <f t="shared" si="0"/>
        <v>2303.3719999999998</v>
      </c>
      <c r="BA16" s="26">
        <f t="shared" si="1"/>
        <v>2303.3719999999998</v>
      </c>
      <c r="BB16" s="12">
        <f t="shared" si="2"/>
        <v>2071.6332000000002</v>
      </c>
      <c r="BC16" s="26">
        <f t="shared" si="3"/>
        <v>2071.6332000000002</v>
      </c>
      <c r="BD16" s="12">
        <f t="shared" si="4"/>
        <v>968.13209999999992</v>
      </c>
      <c r="BE16" s="26">
        <f t="shared" si="5"/>
        <v>968.13209999999992</v>
      </c>
      <c r="BF16" s="12">
        <f t="shared" si="6"/>
        <v>533</v>
      </c>
      <c r="BG16" s="26">
        <f t="shared" si="7"/>
        <v>545.25900000000001</v>
      </c>
      <c r="BH16" s="12">
        <f t="shared" si="8"/>
        <v>1550.1112000000001</v>
      </c>
      <c r="BI16" s="26">
        <f t="shared" si="9"/>
        <v>1550.1112000000001</v>
      </c>
      <c r="BJ16" s="12">
        <f t="shared" si="10"/>
        <v>0</v>
      </c>
      <c r="BK16" s="26">
        <f t="shared" si="11"/>
        <v>0</v>
      </c>
      <c r="BL16" s="12">
        <f t="shared" si="12"/>
        <v>77.116199999999992</v>
      </c>
      <c r="BM16" s="26">
        <f t="shared" si="13"/>
        <v>77.116199999999992</v>
      </c>
      <c r="BN16" s="12">
        <f t="shared" si="14"/>
        <v>160.04519999999999</v>
      </c>
      <c r="BO16" s="26">
        <f t="shared" si="15"/>
        <v>160.04519999999999</v>
      </c>
      <c r="BP16" s="12">
        <f t="shared" si="16"/>
        <v>483.55650000000003</v>
      </c>
      <c r="BQ16" s="26">
        <f t="shared" si="17"/>
        <v>483.55650000000003</v>
      </c>
      <c r="BR16" s="12">
        <f t="shared" si="18"/>
        <v>0</v>
      </c>
      <c r="BS16" s="26">
        <f t="shared" si="19"/>
        <v>0</v>
      </c>
      <c r="BT16" s="12">
        <f t="shared" si="20"/>
        <v>420.65280000000001</v>
      </c>
      <c r="BU16" s="26">
        <f t="shared" si="21"/>
        <v>420.65280000000001</v>
      </c>
      <c r="BV16" s="12">
        <f t="shared" si="22"/>
        <v>75.12</v>
      </c>
      <c r="BW16" s="26">
        <f t="shared" si="23"/>
        <v>75.12</v>
      </c>
      <c r="BX16" s="12">
        <f t="shared" si="24"/>
        <v>16.184899999999999</v>
      </c>
      <c r="BY16" s="26">
        <f t="shared" si="25"/>
        <v>16.184899999999999</v>
      </c>
      <c r="BZ16" s="12">
        <f t="shared" si="26"/>
        <v>150</v>
      </c>
      <c r="CA16" s="26">
        <f t="shared" si="27"/>
        <v>151.43999999999997</v>
      </c>
      <c r="CB16" s="12">
        <f t="shared" si="28"/>
        <v>4</v>
      </c>
      <c r="CC16" s="26">
        <f t="shared" si="29"/>
        <v>4.0383999999999993</v>
      </c>
      <c r="CD16" s="12">
        <f t="shared" si="30"/>
        <v>212.11250000000001</v>
      </c>
      <c r="CE16" s="26">
        <f t="shared" si="31"/>
        <v>212.11250000000001</v>
      </c>
      <c r="CF16" s="12">
        <f t="shared" si="32"/>
        <v>0</v>
      </c>
      <c r="CG16" s="26">
        <f t="shared" si="33"/>
        <v>0</v>
      </c>
      <c r="CH16" s="12">
        <f t="shared" si="34"/>
        <v>0</v>
      </c>
      <c r="CI16" s="26">
        <f t="shared" si="35"/>
        <v>0</v>
      </c>
      <c r="CJ16" s="12">
        <f t="shared" si="36"/>
        <v>12.668400000000002</v>
      </c>
      <c r="CK16" s="26">
        <f t="shared" si="37"/>
        <v>12.668400000000002</v>
      </c>
      <c r="CL16" s="12">
        <f t="shared" si="38"/>
        <v>21.834800000000001</v>
      </c>
      <c r="CM16" s="26">
        <f t="shared" si="39"/>
        <v>21.834800000000001</v>
      </c>
      <c r="CN16" s="12">
        <f t="shared" si="40"/>
        <v>743.67240000000004</v>
      </c>
      <c r="CO16" s="26">
        <f t="shared" si="41"/>
        <v>743.67240000000004</v>
      </c>
      <c r="CP16" s="12">
        <f t="shared" si="42"/>
        <v>74.900000000000006</v>
      </c>
      <c r="CQ16" s="26">
        <f t="shared" si="43"/>
        <v>74.900000000000006</v>
      </c>
      <c r="CT16" s="19" t="s">
        <v>56</v>
      </c>
      <c r="CU16" s="19" t="s">
        <v>57</v>
      </c>
      <c r="CV16" s="12">
        <f t="shared" si="44"/>
        <v>32170</v>
      </c>
      <c r="CW16" s="26">
        <v>5</v>
      </c>
      <c r="CX16" s="12">
        <f t="shared" si="44"/>
        <v>23790</v>
      </c>
      <c r="CY16" s="26"/>
      <c r="CZ16" s="12">
        <f t="shared" si="45"/>
        <v>8385</v>
      </c>
      <c r="DA16" s="26"/>
      <c r="DB16" s="12">
        <f t="shared" si="46"/>
        <v>2665</v>
      </c>
      <c r="DC16" s="26"/>
      <c r="DD16" s="12">
        <f t="shared" si="47"/>
        <v>12065</v>
      </c>
      <c r="DE16" s="26"/>
      <c r="DF16" s="12">
        <f t="shared" si="48"/>
        <v>0</v>
      </c>
      <c r="DG16" s="26"/>
      <c r="DH16" s="12">
        <f t="shared" si="49"/>
        <v>610</v>
      </c>
      <c r="DI16" s="26"/>
      <c r="DJ16" s="12">
        <f t="shared" si="50"/>
        <v>1305</v>
      </c>
      <c r="DK16" s="26"/>
      <c r="DL16" s="12">
        <f t="shared" si="51"/>
        <v>3825</v>
      </c>
      <c r="DM16" s="26"/>
      <c r="DN16" s="12">
        <f t="shared" si="52"/>
        <v>55</v>
      </c>
      <c r="DO16" s="26"/>
      <c r="DP16" s="12">
        <f t="shared" si="53"/>
        <v>3270</v>
      </c>
      <c r="DQ16" s="26"/>
      <c r="DR16" s="12">
        <f t="shared" si="54"/>
        <v>600</v>
      </c>
      <c r="DS16" s="26"/>
      <c r="DT16" s="12">
        <f t="shared" si="55"/>
        <v>145</v>
      </c>
      <c r="DU16" s="26"/>
      <c r="DV16" s="12">
        <f t="shared" si="56"/>
        <v>750</v>
      </c>
      <c r="DW16" s="26"/>
      <c r="DX16" s="12">
        <f t="shared" si="57"/>
        <v>20</v>
      </c>
      <c r="DY16" s="26"/>
      <c r="DZ16" s="12">
        <f t="shared" si="58"/>
        <v>1195</v>
      </c>
      <c r="EA16" s="26"/>
      <c r="EB16" s="12">
        <f t="shared" si="59"/>
        <v>0</v>
      </c>
      <c r="EC16" s="26"/>
      <c r="ED16" s="12">
        <f t="shared" si="60"/>
        <v>0</v>
      </c>
      <c r="EE16" s="26"/>
      <c r="EF16" s="12">
        <f t="shared" si="61"/>
        <v>135</v>
      </c>
      <c r="EG16" s="26"/>
      <c r="EH16" s="12">
        <f t="shared" si="62"/>
        <v>130</v>
      </c>
      <c r="EI16" s="26"/>
      <c r="EJ16" s="12">
        <f t="shared" si="63"/>
        <v>4780</v>
      </c>
      <c r="EK16" s="26"/>
      <c r="EL16" s="12">
        <f t="shared" si="64"/>
        <v>625</v>
      </c>
      <c r="EM16" s="26"/>
    </row>
    <row r="17" spans="2:143" x14ac:dyDescent="0.25">
      <c r="B17" s="19" t="s">
        <v>58</v>
      </c>
      <c r="C17" s="19" t="s">
        <v>59</v>
      </c>
      <c r="D17" s="12">
        <v>14543</v>
      </c>
      <c r="E17" s="4">
        <v>65.099999999999994</v>
      </c>
      <c r="F17" s="12">
        <v>3813</v>
      </c>
      <c r="G17" s="4">
        <v>55.95</v>
      </c>
      <c r="H17" s="12">
        <v>10730</v>
      </c>
      <c r="I17" s="4">
        <v>86.08</v>
      </c>
      <c r="J17" s="12">
        <v>534</v>
      </c>
      <c r="K17" s="4">
        <v>102.06</v>
      </c>
      <c r="L17" s="12">
        <v>479</v>
      </c>
      <c r="M17" s="4">
        <v>45.71</v>
      </c>
      <c r="N17" s="12">
        <v>0</v>
      </c>
      <c r="O17" s="4">
        <v>0</v>
      </c>
      <c r="P17" s="12">
        <v>125</v>
      </c>
      <c r="Q17" s="4">
        <v>61.32</v>
      </c>
      <c r="R17" s="12">
        <v>1179</v>
      </c>
      <c r="S17" s="4">
        <v>73.459999999999994</v>
      </c>
      <c r="T17" s="12">
        <v>788</v>
      </c>
      <c r="U17" s="4">
        <v>61.32</v>
      </c>
      <c r="V17" s="12">
        <v>10</v>
      </c>
      <c r="W17" s="4">
        <v>0</v>
      </c>
      <c r="X17" s="12">
        <v>698</v>
      </c>
      <c r="Y17" s="4">
        <v>60.69</v>
      </c>
      <c r="Z17" s="12">
        <v>155</v>
      </c>
      <c r="AA17" s="4">
        <v>52.85</v>
      </c>
      <c r="AB17" s="12">
        <v>33</v>
      </c>
      <c r="AC17" s="4">
        <v>52.64</v>
      </c>
      <c r="AD17" s="12">
        <v>393</v>
      </c>
      <c r="AE17" s="4">
        <v>100.31</v>
      </c>
      <c r="AF17" s="12">
        <v>7</v>
      </c>
      <c r="AG17" s="4">
        <v>61.48</v>
      </c>
      <c r="AH17" s="12">
        <v>380</v>
      </c>
      <c r="AI17" s="4">
        <v>61.15</v>
      </c>
      <c r="AJ17" s="12">
        <v>0</v>
      </c>
      <c r="AK17" s="4">
        <v>0</v>
      </c>
      <c r="AL17" s="12">
        <v>0</v>
      </c>
      <c r="AM17" s="4">
        <v>0</v>
      </c>
      <c r="AN17" s="12">
        <v>27</v>
      </c>
      <c r="AO17" s="4">
        <v>46.92</v>
      </c>
      <c r="AP17" s="12">
        <v>27</v>
      </c>
      <c r="AQ17" s="4">
        <v>83.95</v>
      </c>
      <c r="AR17" s="12">
        <v>9369</v>
      </c>
      <c r="AS17" s="4">
        <v>96.04</v>
      </c>
      <c r="AT17" s="12">
        <v>339</v>
      </c>
      <c r="AU17" s="4">
        <v>58.76</v>
      </c>
      <c r="AX17" s="19" t="s">
        <v>58</v>
      </c>
      <c r="AY17" s="19" t="s">
        <v>59</v>
      </c>
      <c r="AZ17" s="12">
        <f t="shared" si="0"/>
        <v>9467.4929999999986</v>
      </c>
      <c r="BA17" s="26">
        <f t="shared" si="1"/>
        <v>9467.4929999999986</v>
      </c>
      <c r="BB17" s="12">
        <f t="shared" si="2"/>
        <v>2133.3735000000001</v>
      </c>
      <c r="BC17" s="26">
        <f t="shared" si="3"/>
        <v>2133.3735000000001</v>
      </c>
      <c r="BD17" s="12">
        <f t="shared" si="4"/>
        <v>9236.384</v>
      </c>
      <c r="BE17" s="26">
        <f t="shared" si="5"/>
        <v>9236.384</v>
      </c>
      <c r="BF17" s="12">
        <f t="shared" si="6"/>
        <v>534</v>
      </c>
      <c r="BG17" s="26">
        <f t="shared" si="7"/>
        <v>545.00040000000001</v>
      </c>
      <c r="BH17" s="12">
        <f t="shared" si="8"/>
        <v>218.95089999999999</v>
      </c>
      <c r="BI17" s="26">
        <f t="shared" si="9"/>
        <v>218.95089999999999</v>
      </c>
      <c r="BJ17" s="12">
        <f t="shared" si="10"/>
        <v>0</v>
      </c>
      <c r="BK17" s="26">
        <f t="shared" si="11"/>
        <v>0</v>
      </c>
      <c r="BL17" s="12">
        <f t="shared" si="12"/>
        <v>76.650000000000006</v>
      </c>
      <c r="BM17" s="26">
        <f t="shared" si="13"/>
        <v>76.650000000000006</v>
      </c>
      <c r="BN17" s="12">
        <f t="shared" si="14"/>
        <v>866.09339999999997</v>
      </c>
      <c r="BO17" s="26">
        <f t="shared" si="15"/>
        <v>866.09339999999997</v>
      </c>
      <c r="BP17" s="12">
        <f t="shared" si="16"/>
        <v>483.20160000000004</v>
      </c>
      <c r="BQ17" s="26">
        <f t="shared" si="17"/>
        <v>483.20160000000004</v>
      </c>
      <c r="BR17" s="12">
        <f t="shared" si="18"/>
        <v>0</v>
      </c>
      <c r="BS17" s="26">
        <f t="shared" si="19"/>
        <v>0</v>
      </c>
      <c r="BT17" s="12">
        <f t="shared" si="20"/>
        <v>423.61619999999994</v>
      </c>
      <c r="BU17" s="26">
        <f t="shared" si="21"/>
        <v>423.61619999999994</v>
      </c>
      <c r="BV17" s="12">
        <f t="shared" si="22"/>
        <v>81.917500000000004</v>
      </c>
      <c r="BW17" s="26">
        <f t="shared" si="23"/>
        <v>81.917500000000004</v>
      </c>
      <c r="BX17" s="12">
        <f t="shared" si="24"/>
        <v>17.371200000000002</v>
      </c>
      <c r="BY17" s="26">
        <f t="shared" si="25"/>
        <v>17.371200000000002</v>
      </c>
      <c r="BZ17" s="12">
        <f t="shared" si="26"/>
        <v>393</v>
      </c>
      <c r="CA17" s="26">
        <f t="shared" si="27"/>
        <v>394.2183</v>
      </c>
      <c r="CB17" s="12">
        <f t="shared" si="28"/>
        <v>4.3035999999999994</v>
      </c>
      <c r="CC17" s="26">
        <f t="shared" si="29"/>
        <v>4.3035999999999994</v>
      </c>
      <c r="CD17" s="12">
        <f t="shared" si="30"/>
        <v>232.37</v>
      </c>
      <c r="CE17" s="26">
        <f t="shared" si="31"/>
        <v>232.37</v>
      </c>
      <c r="CF17" s="12">
        <f t="shared" si="32"/>
        <v>0</v>
      </c>
      <c r="CG17" s="26">
        <f t="shared" si="33"/>
        <v>0</v>
      </c>
      <c r="CH17" s="12">
        <f t="shared" si="34"/>
        <v>0</v>
      </c>
      <c r="CI17" s="26">
        <f t="shared" si="35"/>
        <v>0</v>
      </c>
      <c r="CJ17" s="12">
        <f t="shared" si="36"/>
        <v>12.668400000000002</v>
      </c>
      <c r="CK17" s="26">
        <f t="shared" si="37"/>
        <v>12.668400000000002</v>
      </c>
      <c r="CL17" s="12">
        <f t="shared" si="38"/>
        <v>22.666499999999999</v>
      </c>
      <c r="CM17" s="26">
        <f t="shared" si="39"/>
        <v>22.666499999999999</v>
      </c>
      <c r="CN17" s="12">
        <f t="shared" si="40"/>
        <v>8997.9876000000004</v>
      </c>
      <c r="CO17" s="26">
        <f t="shared" si="41"/>
        <v>8997.9876000000004</v>
      </c>
      <c r="CP17" s="12">
        <f t="shared" si="42"/>
        <v>199.19639999999998</v>
      </c>
      <c r="CQ17" s="26">
        <f t="shared" si="43"/>
        <v>199.19639999999998</v>
      </c>
      <c r="CT17" s="19" t="s">
        <v>58</v>
      </c>
      <c r="CU17" s="19" t="s">
        <v>59</v>
      </c>
      <c r="CV17" s="12">
        <f t="shared" si="44"/>
        <v>72715</v>
      </c>
      <c r="CW17" s="26">
        <v>5</v>
      </c>
      <c r="CX17" s="12">
        <f t="shared" si="44"/>
        <v>19065</v>
      </c>
      <c r="CY17" s="26"/>
      <c r="CZ17" s="12">
        <f t="shared" si="45"/>
        <v>53650</v>
      </c>
      <c r="DA17" s="26"/>
      <c r="DB17" s="12">
        <f t="shared" si="46"/>
        <v>2670</v>
      </c>
      <c r="DC17" s="26"/>
      <c r="DD17" s="12">
        <f t="shared" si="47"/>
        <v>2395</v>
      </c>
      <c r="DE17" s="26"/>
      <c r="DF17" s="12">
        <f t="shared" si="48"/>
        <v>0</v>
      </c>
      <c r="DG17" s="26"/>
      <c r="DH17" s="12">
        <f t="shared" si="49"/>
        <v>625</v>
      </c>
      <c r="DI17" s="26"/>
      <c r="DJ17" s="12">
        <f t="shared" si="50"/>
        <v>5895</v>
      </c>
      <c r="DK17" s="26"/>
      <c r="DL17" s="12">
        <f t="shared" si="51"/>
        <v>3940</v>
      </c>
      <c r="DM17" s="26"/>
      <c r="DN17" s="12">
        <f t="shared" si="52"/>
        <v>50</v>
      </c>
      <c r="DO17" s="26"/>
      <c r="DP17" s="12">
        <f t="shared" si="53"/>
        <v>3490</v>
      </c>
      <c r="DQ17" s="26"/>
      <c r="DR17" s="12">
        <f t="shared" si="54"/>
        <v>775</v>
      </c>
      <c r="DS17" s="26"/>
      <c r="DT17" s="12">
        <f t="shared" si="55"/>
        <v>165</v>
      </c>
      <c r="DU17" s="26"/>
      <c r="DV17" s="12">
        <f t="shared" si="56"/>
        <v>1965</v>
      </c>
      <c r="DW17" s="26"/>
      <c r="DX17" s="12">
        <f t="shared" si="57"/>
        <v>35</v>
      </c>
      <c r="DY17" s="26"/>
      <c r="DZ17" s="12">
        <f t="shared" si="58"/>
        <v>1900</v>
      </c>
      <c r="EA17" s="26"/>
      <c r="EB17" s="12">
        <f t="shared" si="59"/>
        <v>0</v>
      </c>
      <c r="EC17" s="26"/>
      <c r="ED17" s="12">
        <f t="shared" si="60"/>
        <v>0</v>
      </c>
      <c r="EE17" s="26"/>
      <c r="EF17" s="12">
        <f t="shared" si="61"/>
        <v>135</v>
      </c>
      <c r="EG17" s="26"/>
      <c r="EH17" s="12">
        <f t="shared" si="62"/>
        <v>135</v>
      </c>
      <c r="EI17" s="26"/>
      <c r="EJ17" s="12">
        <f t="shared" si="63"/>
        <v>46845</v>
      </c>
      <c r="EK17" s="26"/>
      <c r="EL17" s="12">
        <f t="shared" si="64"/>
        <v>1695</v>
      </c>
      <c r="EM17" s="26"/>
    </row>
    <row r="18" spans="2:143" x14ac:dyDescent="0.25">
      <c r="B18" s="19"/>
      <c r="C18" s="19" t="s">
        <v>60</v>
      </c>
      <c r="D18" s="12">
        <v>9656</v>
      </c>
      <c r="E18" s="4">
        <v>34.49</v>
      </c>
      <c r="F18" s="12">
        <v>7876</v>
      </c>
      <c r="G18" s="4">
        <v>40.840000000000003</v>
      </c>
      <c r="H18" s="12">
        <v>1780</v>
      </c>
      <c r="I18" s="4">
        <v>42.13</v>
      </c>
      <c r="J18" s="12">
        <v>1726</v>
      </c>
      <c r="K18" s="4">
        <v>74.33</v>
      </c>
      <c r="L18" s="12">
        <v>3709</v>
      </c>
      <c r="M18" s="4">
        <v>50.36</v>
      </c>
      <c r="N18" s="12">
        <v>0</v>
      </c>
      <c r="O18" s="4">
        <v>0</v>
      </c>
      <c r="P18" s="12">
        <v>125</v>
      </c>
      <c r="Q18" s="4">
        <v>61.32</v>
      </c>
      <c r="R18" s="12">
        <v>632</v>
      </c>
      <c r="S18" s="4">
        <v>83.04</v>
      </c>
      <c r="T18" s="12">
        <v>788</v>
      </c>
      <c r="U18" s="4">
        <v>61.32</v>
      </c>
      <c r="V18" s="12">
        <v>124</v>
      </c>
      <c r="W18" s="4">
        <v>0</v>
      </c>
      <c r="X18" s="12">
        <v>771</v>
      </c>
      <c r="Y18" s="4">
        <v>54.83</v>
      </c>
      <c r="Z18" s="12">
        <v>139</v>
      </c>
      <c r="AA18" s="4">
        <v>54.41</v>
      </c>
      <c r="AB18" s="12">
        <v>37</v>
      </c>
      <c r="AC18" s="4">
        <v>44.64</v>
      </c>
      <c r="AD18" s="12">
        <v>729</v>
      </c>
      <c r="AE18" s="4">
        <v>99.78</v>
      </c>
      <c r="AF18" s="12">
        <v>26</v>
      </c>
      <c r="AG18" s="4">
        <v>57.57</v>
      </c>
      <c r="AH18" s="12">
        <v>327</v>
      </c>
      <c r="AI18" s="4">
        <v>67.34</v>
      </c>
      <c r="AJ18" s="12">
        <v>0</v>
      </c>
      <c r="AK18" s="4">
        <v>0</v>
      </c>
      <c r="AL18" s="12">
        <v>0</v>
      </c>
      <c r="AM18" s="4">
        <v>0</v>
      </c>
      <c r="AN18" s="12">
        <v>30</v>
      </c>
      <c r="AO18" s="4">
        <v>50.53</v>
      </c>
      <c r="AP18" s="12">
        <v>30</v>
      </c>
      <c r="AQ18" s="4">
        <v>84.61</v>
      </c>
      <c r="AR18" s="12">
        <v>255</v>
      </c>
      <c r="AS18" s="4">
        <v>61.01</v>
      </c>
      <c r="AT18" s="12">
        <v>206</v>
      </c>
      <c r="AU18" s="4">
        <v>45.58</v>
      </c>
      <c r="AX18" s="19"/>
      <c r="AY18" s="19" t="s">
        <v>60</v>
      </c>
      <c r="AZ18" s="12">
        <f t="shared" si="0"/>
        <v>3330.3544000000002</v>
      </c>
      <c r="BA18" s="26">
        <f t="shared" si="1"/>
        <v>3330.3544000000002</v>
      </c>
      <c r="BB18" s="12">
        <f t="shared" si="2"/>
        <v>3216.5584000000003</v>
      </c>
      <c r="BC18" s="26">
        <f t="shared" si="3"/>
        <v>3216.5584000000003</v>
      </c>
      <c r="BD18" s="12">
        <f t="shared" si="4"/>
        <v>749.9140000000001</v>
      </c>
      <c r="BE18" s="26">
        <f t="shared" si="5"/>
        <v>749.9140000000001</v>
      </c>
      <c r="BF18" s="12">
        <f t="shared" si="6"/>
        <v>1282.9358</v>
      </c>
      <c r="BG18" s="26">
        <f t="shared" si="7"/>
        <v>1282.9358</v>
      </c>
      <c r="BH18" s="12">
        <f t="shared" si="8"/>
        <v>1867.8524</v>
      </c>
      <c r="BI18" s="26">
        <f t="shared" si="9"/>
        <v>1867.8524</v>
      </c>
      <c r="BJ18" s="12">
        <f t="shared" si="10"/>
        <v>0</v>
      </c>
      <c r="BK18" s="26">
        <f t="shared" si="11"/>
        <v>0</v>
      </c>
      <c r="BL18" s="12">
        <f t="shared" si="12"/>
        <v>76.650000000000006</v>
      </c>
      <c r="BM18" s="26">
        <f t="shared" si="13"/>
        <v>76.650000000000006</v>
      </c>
      <c r="BN18" s="12">
        <f t="shared" si="14"/>
        <v>524.81280000000004</v>
      </c>
      <c r="BO18" s="26">
        <f t="shared" si="15"/>
        <v>524.81280000000004</v>
      </c>
      <c r="BP18" s="12">
        <f t="shared" si="16"/>
        <v>483.20160000000004</v>
      </c>
      <c r="BQ18" s="26">
        <f t="shared" si="17"/>
        <v>483.20160000000004</v>
      </c>
      <c r="BR18" s="12">
        <f t="shared" si="18"/>
        <v>0</v>
      </c>
      <c r="BS18" s="26">
        <f t="shared" si="19"/>
        <v>0</v>
      </c>
      <c r="BT18" s="12">
        <f t="shared" si="20"/>
        <v>422.73930000000001</v>
      </c>
      <c r="BU18" s="26">
        <f t="shared" si="21"/>
        <v>422.73930000000001</v>
      </c>
      <c r="BV18" s="12">
        <f t="shared" si="22"/>
        <v>75.629899999999992</v>
      </c>
      <c r="BW18" s="26">
        <f t="shared" si="23"/>
        <v>75.629899999999992</v>
      </c>
      <c r="BX18" s="12">
        <f t="shared" si="24"/>
        <v>16.5168</v>
      </c>
      <c r="BY18" s="26">
        <f t="shared" si="25"/>
        <v>16.5168</v>
      </c>
      <c r="BZ18" s="12">
        <f t="shared" si="26"/>
        <v>727.39619999999991</v>
      </c>
      <c r="CA18" s="26">
        <f t="shared" si="27"/>
        <v>727.39619999999991</v>
      </c>
      <c r="CB18" s="12">
        <f t="shared" si="28"/>
        <v>14.9682</v>
      </c>
      <c r="CC18" s="26">
        <f t="shared" si="29"/>
        <v>14.9682</v>
      </c>
      <c r="CD18" s="12">
        <f t="shared" si="30"/>
        <v>220.20179999999999</v>
      </c>
      <c r="CE18" s="26">
        <f t="shared" si="31"/>
        <v>220.20179999999999</v>
      </c>
      <c r="CF18" s="12">
        <f t="shared" si="32"/>
        <v>0</v>
      </c>
      <c r="CG18" s="26">
        <f t="shared" si="33"/>
        <v>0</v>
      </c>
      <c r="CH18" s="12">
        <f t="shared" si="34"/>
        <v>0</v>
      </c>
      <c r="CI18" s="26">
        <f t="shared" si="35"/>
        <v>0</v>
      </c>
      <c r="CJ18" s="12">
        <f t="shared" si="36"/>
        <v>15.159000000000001</v>
      </c>
      <c r="CK18" s="26">
        <f t="shared" si="37"/>
        <v>15.159000000000001</v>
      </c>
      <c r="CL18" s="12">
        <f t="shared" si="38"/>
        <v>25.383000000000003</v>
      </c>
      <c r="CM18" s="26">
        <f t="shared" si="39"/>
        <v>25.383000000000003</v>
      </c>
      <c r="CN18" s="12">
        <f t="shared" si="40"/>
        <v>155.57550000000001</v>
      </c>
      <c r="CO18" s="26">
        <f t="shared" si="41"/>
        <v>155.57550000000001</v>
      </c>
      <c r="CP18" s="12">
        <f t="shared" si="42"/>
        <v>93.894799999999989</v>
      </c>
      <c r="CQ18" s="26">
        <f t="shared" si="43"/>
        <v>93.894799999999989</v>
      </c>
      <c r="CT18" s="19"/>
      <c r="CU18" s="19" t="s">
        <v>60</v>
      </c>
      <c r="CV18" s="12">
        <f t="shared" si="44"/>
        <v>48280</v>
      </c>
      <c r="CW18" s="26">
        <v>5</v>
      </c>
      <c r="CX18" s="12">
        <f t="shared" si="44"/>
        <v>39380</v>
      </c>
      <c r="CY18" s="26"/>
      <c r="CZ18" s="12">
        <f t="shared" si="45"/>
        <v>8900</v>
      </c>
      <c r="DA18" s="26"/>
      <c r="DB18" s="12">
        <f t="shared" si="46"/>
        <v>8630</v>
      </c>
      <c r="DC18" s="26"/>
      <c r="DD18" s="12">
        <f t="shared" si="47"/>
        <v>18545</v>
      </c>
      <c r="DE18" s="26"/>
      <c r="DF18" s="12">
        <f t="shared" si="48"/>
        <v>0</v>
      </c>
      <c r="DG18" s="26"/>
      <c r="DH18" s="12">
        <f t="shared" si="49"/>
        <v>625</v>
      </c>
      <c r="DI18" s="26"/>
      <c r="DJ18" s="12">
        <f t="shared" si="50"/>
        <v>3160</v>
      </c>
      <c r="DK18" s="26"/>
      <c r="DL18" s="12">
        <f t="shared" si="51"/>
        <v>3940</v>
      </c>
      <c r="DM18" s="26"/>
      <c r="DN18" s="12">
        <f t="shared" si="52"/>
        <v>620</v>
      </c>
      <c r="DO18" s="26"/>
      <c r="DP18" s="12">
        <f t="shared" si="53"/>
        <v>3855</v>
      </c>
      <c r="DQ18" s="26"/>
      <c r="DR18" s="12">
        <f t="shared" si="54"/>
        <v>695</v>
      </c>
      <c r="DS18" s="26"/>
      <c r="DT18" s="12">
        <f t="shared" si="55"/>
        <v>185</v>
      </c>
      <c r="DU18" s="26"/>
      <c r="DV18" s="12">
        <f t="shared" si="56"/>
        <v>3645</v>
      </c>
      <c r="DW18" s="26"/>
      <c r="DX18" s="12">
        <f t="shared" si="57"/>
        <v>130</v>
      </c>
      <c r="DY18" s="26"/>
      <c r="DZ18" s="12">
        <f t="shared" si="58"/>
        <v>1635</v>
      </c>
      <c r="EA18" s="26"/>
      <c r="EB18" s="12">
        <f t="shared" si="59"/>
        <v>0</v>
      </c>
      <c r="EC18" s="26"/>
      <c r="ED18" s="12">
        <f t="shared" si="60"/>
        <v>0</v>
      </c>
      <c r="EE18" s="26"/>
      <c r="EF18" s="12">
        <f t="shared" si="61"/>
        <v>150</v>
      </c>
      <c r="EG18" s="26"/>
      <c r="EH18" s="12">
        <f t="shared" si="62"/>
        <v>150</v>
      </c>
      <c r="EI18" s="26"/>
      <c r="EJ18" s="12">
        <f t="shared" si="63"/>
        <v>1275</v>
      </c>
      <c r="EK18" s="26"/>
      <c r="EL18" s="12">
        <f t="shared" si="64"/>
        <v>1030</v>
      </c>
      <c r="EM18" s="26"/>
    </row>
    <row r="19" spans="2:143" x14ac:dyDescent="0.25">
      <c r="B19" s="19"/>
      <c r="C19" s="19" t="s">
        <v>61</v>
      </c>
      <c r="D19" s="12">
        <v>6928</v>
      </c>
      <c r="E19" s="4">
        <v>29.13</v>
      </c>
      <c r="F19" s="12">
        <v>3711</v>
      </c>
      <c r="G19" s="4">
        <v>40.74</v>
      </c>
      <c r="H19" s="12">
        <v>3217</v>
      </c>
      <c r="I19" s="4">
        <v>41.23</v>
      </c>
      <c r="J19" s="12">
        <v>1722</v>
      </c>
      <c r="K19" s="4">
        <v>74.599999999999994</v>
      </c>
      <c r="L19" s="12">
        <v>239</v>
      </c>
      <c r="M19" s="4">
        <v>57.45</v>
      </c>
      <c r="N19" s="12">
        <v>0</v>
      </c>
      <c r="O19" s="4">
        <v>0</v>
      </c>
      <c r="P19" s="12">
        <v>126</v>
      </c>
      <c r="Q19" s="4">
        <v>60.98</v>
      </c>
      <c r="R19" s="12">
        <v>64</v>
      </c>
      <c r="S19" s="4">
        <v>83.32</v>
      </c>
      <c r="T19" s="12">
        <v>788</v>
      </c>
      <c r="U19" s="4">
        <v>61.32</v>
      </c>
      <c r="V19" s="12">
        <v>0</v>
      </c>
      <c r="W19" s="4">
        <v>0</v>
      </c>
      <c r="X19" s="12">
        <v>771</v>
      </c>
      <c r="Y19" s="4">
        <v>54.81</v>
      </c>
      <c r="Z19" s="12">
        <v>1365</v>
      </c>
      <c r="AA19" s="4">
        <v>94.05</v>
      </c>
      <c r="AB19" s="12">
        <v>47</v>
      </c>
      <c r="AC19" s="4">
        <v>38.24</v>
      </c>
      <c r="AD19" s="12">
        <v>425</v>
      </c>
      <c r="AE19" s="4">
        <v>96.01</v>
      </c>
      <c r="AF19" s="12">
        <v>328</v>
      </c>
      <c r="AG19" s="4">
        <v>65.400000000000006</v>
      </c>
      <c r="AH19" s="12">
        <v>340</v>
      </c>
      <c r="AI19" s="4">
        <v>65.17</v>
      </c>
      <c r="AJ19" s="12">
        <v>0</v>
      </c>
      <c r="AK19" s="4">
        <v>0</v>
      </c>
      <c r="AL19" s="12">
        <v>0</v>
      </c>
      <c r="AM19" s="4">
        <v>111.31</v>
      </c>
      <c r="AN19" s="12">
        <v>91</v>
      </c>
      <c r="AO19" s="4">
        <v>65.98</v>
      </c>
      <c r="AP19" s="12">
        <v>32</v>
      </c>
      <c r="AQ19" s="4">
        <v>79.819999999999993</v>
      </c>
      <c r="AR19" s="12">
        <v>233</v>
      </c>
      <c r="AS19" s="4">
        <v>60.15</v>
      </c>
      <c r="AT19" s="12">
        <v>355</v>
      </c>
      <c r="AU19" s="4">
        <v>43.95</v>
      </c>
      <c r="AX19" s="19"/>
      <c r="AY19" s="19" t="s">
        <v>61</v>
      </c>
      <c r="AZ19" s="12">
        <f t="shared" si="0"/>
        <v>2018.1263999999999</v>
      </c>
      <c r="BA19" s="26">
        <f t="shared" si="1"/>
        <v>2018.1263999999999</v>
      </c>
      <c r="BB19" s="12">
        <f t="shared" si="2"/>
        <v>1511.8614000000002</v>
      </c>
      <c r="BC19" s="26">
        <f t="shared" si="3"/>
        <v>1511.8614000000002</v>
      </c>
      <c r="BD19" s="12">
        <f t="shared" si="4"/>
        <v>1326.3691000000001</v>
      </c>
      <c r="BE19" s="26">
        <f t="shared" si="5"/>
        <v>1326.3691000000001</v>
      </c>
      <c r="BF19" s="12">
        <f t="shared" si="6"/>
        <v>1284.6120000000001</v>
      </c>
      <c r="BG19" s="26">
        <f t="shared" si="7"/>
        <v>1284.6120000000001</v>
      </c>
      <c r="BH19" s="12">
        <f t="shared" si="8"/>
        <v>137.30550000000002</v>
      </c>
      <c r="BI19" s="26">
        <f t="shared" si="9"/>
        <v>137.30550000000002</v>
      </c>
      <c r="BJ19" s="12">
        <f t="shared" si="10"/>
        <v>0</v>
      </c>
      <c r="BK19" s="26">
        <f t="shared" si="11"/>
        <v>0</v>
      </c>
      <c r="BL19" s="12">
        <f t="shared" si="12"/>
        <v>76.834800000000001</v>
      </c>
      <c r="BM19" s="26">
        <f t="shared" si="13"/>
        <v>76.834800000000001</v>
      </c>
      <c r="BN19" s="12">
        <f t="shared" si="14"/>
        <v>53.324799999999996</v>
      </c>
      <c r="BO19" s="26">
        <f t="shared" si="15"/>
        <v>53.324799999999996</v>
      </c>
      <c r="BP19" s="12">
        <f t="shared" si="16"/>
        <v>483.20160000000004</v>
      </c>
      <c r="BQ19" s="26">
        <f t="shared" si="17"/>
        <v>483.20160000000004</v>
      </c>
      <c r="BR19" s="12">
        <f t="shared" si="18"/>
        <v>0</v>
      </c>
      <c r="BS19" s="26">
        <f t="shared" si="19"/>
        <v>0</v>
      </c>
      <c r="BT19" s="12">
        <f t="shared" si="20"/>
        <v>422.58510000000001</v>
      </c>
      <c r="BU19" s="26">
        <f t="shared" si="21"/>
        <v>422.58510000000001</v>
      </c>
      <c r="BV19" s="12">
        <f t="shared" si="22"/>
        <v>1283.7825</v>
      </c>
      <c r="BW19" s="26">
        <f t="shared" si="23"/>
        <v>1283.7825</v>
      </c>
      <c r="BX19" s="12">
        <f t="shared" si="24"/>
        <v>17.972800000000003</v>
      </c>
      <c r="BY19" s="26">
        <f t="shared" si="25"/>
        <v>17.972800000000003</v>
      </c>
      <c r="BZ19" s="12">
        <f t="shared" si="26"/>
        <v>408.04250000000002</v>
      </c>
      <c r="CA19" s="26">
        <f t="shared" si="27"/>
        <v>408.04250000000002</v>
      </c>
      <c r="CB19" s="12">
        <f t="shared" si="28"/>
        <v>214.512</v>
      </c>
      <c r="CC19" s="26">
        <f t="shared" si="29"/>
        <v>214.512</v>
      </c>
      <c r="CD19" s="12">
        <f t="shared" si="30"/>
        <v>221.578</v>
      </c>
      <c r="CE19" s="26">
        <f t="shared" si="31"/>
        <v>221.578</v>
      </c>
      <c r="CF19" s="12">
        <f t="shared" si="32"/>
        <v>0</v>
      </c>
      <c r="CG19" s="26">
        <f t="shared" si="33"/>
        <v>0</v>
      </c>
      <c r="CH19" s="12">
        <f t="shared" si="34"/>
        <v>0</v>
      </c>
      <c r="CI19" s="26">
        <f t="shared" si="35"/>
        <v>0</v>
      </c>
      <c r="CJ19" s="12">
        <f t="shared" si="36"/>
        <v>60.041800000000002</v>
      </c>
      <c r="CK19" s="26">
        <f t="shared" si="37"/>
        <v>60.041800000000002</v>
      </c>
      <c r="CL19" s="12">
        <f t="shared" si="38"/>
        <v>25.542399999999997</v>
      </c>
      <c r="CM19" s="26">
        <f t="shared" si="39"/>
        <v>25.542399999999997</v>
      </c>
      <c r="CN19" s="12">
        <f t="shared" si="40"/>
        <v>140.14949999999999</v>
      </c>
      <c r="CO19" s="26">
        <f t="shared" si="41"/>
        <v>140.14949999999999</v>
      </c>
      <c r="CP19" s="12">
        <f t="shared" si="42"/>
        <v>156.02250000000001</v>
      </c>
      <c r="CQ19" s="26">
        <f t="shared" si="43"/>
        <v>156.02250000000001</v>
      </c>
      <c r="CT19" s="19"/>
      <c r="CU19" s="19" t="s">
        <v>61</v>
      </c>
      <c r="CV19" s="12">
        <f t="shared" si="44"/>
        <v>34640</v>
      </c>
      <c r="CW19" s="26">
        <v>5</v>
      </c>
      <c r="CX19" s="12">
        <f t="shared" si="44"/>
        <v>18555</v>
      </c>
      <c r="CY19" s="26"/>
      <c r="CZ19" s="12">
        <f t="shared" si="45"/>
        <v>16085</v>
      </c>
      <c r="DA19" s="26"/>
      <c r="DB19" s="12">
        <f t="shared" si="46"/>
        <v>8610</v>
      </c>
      <c r="DC19" s="26"/>
      <c r="DD19" s="12">
        <f t="shared" si="47"/>
        <v>1195</v>
      </c>
      <c r="DE19" s="26"/>
      <c r="DF19" s="12">
        <f t="shared" si="48"/>
        <v>0</v>
      </c>
      <c r="DG19" s="26"/>
      <c r="DH19" s="12">
        <f t="shared" si="49"/>
        <v>630</v>
      </c>
      <c r="DI19" s="26"/>
      <c r="DJ19" s="12">
        <f t="shared" si="50"/>
        <v>320</v>
      </c>
      <c r="DK19" s="26"/>
      <c r="DL19" s="12">
        <f t="shared" si="51"/>
        <v>3940</v>
      </c>
      <c r="DM19" s="26"/>
      <c r="DN19" s="12">
        <f t="shared" si="52"/>
        <v>0</v>
      </c>
      <c r="DO19" s="26"/>
      <c r="DP19" s="12">
        <f t="shared" si="53"/>
        <v>3855</v>
      </c>
      <c r="DQ19" s="26"/>
      <c r="DR19" s="12">
        <f t="shared" si="54"/>
        <v>6825</v>
      </c>
      <c r="DS19" s="26"/>
      <c r="DT19" s="12">
        <f t="shared" si="55"/>
        <v>235</v>
      </c>
      <c r="DU19" s="26"/>
      <c r="DV19" s="12">
        <f t="shared" si="56"/>
        <v>2125</v>
      </c>
      <c r="DW19" s="26"/>
      <c r="DX19" s="12">
        <f t="shared" si="57"/>
        <v>1640</v>
      </c>
      <c r="DY19" s="26"/>
      <c r="DZ19" s="12">
        <f t="shared" si="58"/>
        <v>1700</v>
      </c>
      <c r="EA19" s="26"/>
      <c r="EB19" s="12">
        <f t="shared" si="59"/>
        <v>0</v>
      </c>
      <c r="EC19" s="26"/>
      <c r="ED19" s="12">
        <f t="shared" si="60"/>
        <v>0</v>
      </c>
      <c r="EE19" s="26"/>
      <c r="EF19" s="12">
        <f t="shared" si="61"/>
        <v>455</v>
      </c>
      <c r="EG19" s="26"/>
      <c r="EH19" s="12">
        <f t="shared" si="62"/>
        <v>160</v>
      </c>
      <c r="EI19" s="26"/>
      <c r="EJ19" s="12">
        <f t="shared" si="63"/>
        <v>1165</v>
      </c>
      <c r="EK19" s="26"/>
      <c r="EL19" s="12">
        <f t="shared" si="64"/>
        <v>1775</v>
      </c>
      <c r="EM19" s="26"/>
    </row>
    <row r="20" spans="2:143" x14ac:dyDescent="0.25">
      <c r="B20" s="19"/>
      <c r="C20" s="19" t="s">
        <v>62</v>
      </c>
      <c r="D20" s="12">
        <v>12462</v>
      </c>
      <c r="E20" s="4">
        <v>39.47</v>
      </c>
      <c r="F20" s="12">
        <v>8662</v>
      </c>
      <c r="G20" s="4">
        <v>53.34</v>
      </c>
      <c r="H20" s="12">
        <v>3800</v>
      </c>
      <c r="I20" s="4">
        <v>45.21</v>
      </c>
      <c r="J20" s="12">
        <v>2020</v>
      </c>
      <c r="K20" s="4">
        <v>60.85</v>
      </c>
      <c r="L20" s="12">
        <v>239</v>
      </c>
      <c r="M20" s="4">
        <v>57.45</v>
      </c>
      <c r="N20" s="12">
        <v>0</v>
      </c>
      <c r="O20" s="4">
        <v>0</v>
      </c>
      <c r="P20" s="12">
        <v>126</v>
      </c>
      <c r="Q20" s="4">
        <v>60.98</v>
      </c>
      <c r="R20" s="12">
        <v>200</v>
      </c>
      <c r="S20" s="4">
        <v>74.92</v>
      </c>
      <c r="T20" s="12">
        <v>5319</v>
      </c>
      <c r="U20" s="4">
        <v>75.2</v>
      </c>
      <c r="V20" s="12">
        <v>0</v>
      </c>
      <c r="W20" s="4">
        <v>0</v>
      </c>
      <c r="X20" s="12">
        <v>758</v>
      </c>
      <c r="Y20" s="4">
        <v>53.7</v>
      </c>
      <c r="Z20" s="12">
        <v>373</v>
      </c>
      <c r="AA20" s="4">
        <v>67.17</v>
      </c>
      <c r="AB20" s="12">
        <v>47</v>
      </c>
      <c r="AC20" s="4">
        <v>38.24</v>
      </c>
      <c r="AD20" s="12">
        <v>20</v>
      </c>
      <c r="AE20" s="4">
        <v>73.61</v>
      </c>
      <c r="AF20" s="12">
        <v>328</v>
      </c>
      <c r="AG20" s="4">
        <v>65.400000000000006</v>
      </c>
      <c r="AH20" s="12">
        <v>323</v>
      </c>
      <c r="AI20" s="4">
        <v>68.36</v>
      </c>
      <c r="AJ20" s="12">
        <v>0</v>
      </c>
      <c r="AK20" s="4">
        <v>0</v>
      </c>
      <c r="AL20" s="12">
        <v>1</v>
      </c>
      <c r="AM20" s="4">
        <v>111.31</v>
      </c>
      <c r="AN20" s="12">
        <v>115</v>
      </c>
      <c r="AO20" s="4">
        <v>106.21</v>
      </c>
      <c r="AP20" s="12">
        <v>32</v>
      </c>
      <c r="AQ20" s="4">
        <v>79.819999999999993</v>
      </c>
      <c r="AR20" s="12">
        <v>1835</v>
      </c>
      <c r="AS20" s="4">
        <v>90.89</v>
      </c>
      <c r="AT20" s="12">
        <v>727</v>
      </c>
      <c r="AU20" s="4">
        <v>35.74</v>
      </c>
      <c r="AX20" s="19"/>
      <c r="AY20" s="19" t="s">
        <v>62</v>
      </c>
      <c r="AZ20" s="12">
        <f t="shared" si="0"/>
        <v>4918.7514000000001</v>
      </c>
      <c r="BA20" s="26">
        <f t="shared" si="1"/>
        <v>4918.7514000000001</v>
      </c>
      <c r="BB20" s="12">
        <f t="shared" si="2"/>
        <v>4620.3108000000002</v>
      </c>
      <c r="BC20" s="26">
        <f t="shared" si="3"/>
        <v>4620.3108000000002</v>
      </c>
      <c r="BD20" s="12">
        <f t="shared" si="4"/>
        <v>1717.98</v>
      </c>
      <c r="BE20" s="26">
        <f t="shared" si="5"/>
        <v>1717.98</v>
      </c>
      <c r="BF20" s="12">
        <f t="shared" si="6"/>
        <v>1229.17</v>
      </c>
      <c r="BG20" s="26">
        <f t="shared" si="7"/>
        <v>1229.17</v>
      </c>
      <c r="BH20" s="12">
        <f t="shared" si="8"/>
        <v>137.30550000000002</v>
      </c>
      <c r="BI20" s="26">
        <f t="shared" si="9"/>
        <v>137.30550000000002</v>
      </c>
      <c r="BJ20" s="12">
        <f t="shared" si="10"/>
        <v>0</v>
      </c>
      <c r="BK20" s="26">
        <f t="shared" si="11"/>
        <v>0</v>
      </c>
      <c r="BL20" s="12">
        <f t="shared" si="12"/>
        <v>76.834800000000001</v>
      </c>
      <c r="BM20" s="26">
        <f t="shared" si="13"/>
        <v>76.834800000000001</v>
      </c>
      <c r="BN20" s="12">
        <f t="shared" si="14"/>
        <v>149.84</v>
      </c>
      <c r="BO20" s="26">
        <f t="shared" si="15"/>
        <v>149.84</v>
      </c>
      <c r="BP20" s="12">
        <f t="shared" si="16"/>
        <v>3999.8879999999999</v>
      </c>
      <c r="BQ20" s="26">
        <f t="shared" si="17"/>
        <v>3999.8879999999999</v>
      </c>
      <c r="BR20" s="12">
        <f t="shared" si="18"/>
        <v>0</v>
      </c>
      <c r="BS20" s="26">
        <f t="shared" si="19"/>
        <v>0</v>
      </c>
      <c r="BT20" s="12">
        <f t="shared" si="20"/>
        <v>407.04599999999999</v>
      </c>
      <c r="BU20" s="26">
        <f t="shared" si="21"/>
        <v>407.04599999999999</v>
      </c>
      <c r="BV20" s="12">
        <f t="shared" si="22"/>
        <v>250.54409999999999</v>
      </c>
      <c r="BW20" s="26">
        <f t="shared" si="23"/>
        <v>250.54409999999999</v>
      </c>
      <c r="BX20" s="12">
        <f t="shared" si="24"/>
        <v>17.972800000000003</v>
      </c>
      <c r="BY20" s="26">
        <f t="shared" si="25"/>
        <v>17.972800000000003</v>
      </c>
      <c r="BZ20" s="12">
        <f t="shared" si="26"/>
        <v>14.722000000000001</v>
      </c>
      <c r="CA20" s="26">
        <f t="shared" si="27"/>
        <v>14.722000000000001</v>
      </c>
      <c r="CB20" s="12">
        <f t="shared" si="28"/>
        <v>214.512</v>
      </c>
      <c r="CC20" s="26">
        <f t="shared" si="29"/>
        <v>214.512</v>
      </c>
      <c r="CD20" s="12">
        <f t="shared" si="30"/>
        <v>220.80279999999999</v>
      </c>
      <c r="CE20" s="26">
        <f t="shared" si="31"/>
        <v>220.80279999999999</v>
      </c>
      <c r="CF20" s="12">
        <f t="shared" si="32"/>
        <v>0</v>
      </c>
      <c r="CG20" s="26">
        <f t="shared" si="33"/>
        <v>0</v>
      </c>
      <c r="CH20" s="12">
        <f t="shared" si="34"/>
        <v>1</v>
      </c>
      <c r="CI20" s="26">
        <f t="shared" si="35"/>
        <v>1.1131</v>
      </c>
      <c r="CJ20" s="12">
        <f t="shared" si="36"/>
        <v>115</v>
      </c>
      <c r="CK20" s="26">
        <f t="shared" si="37"/>
        <v>122.14149999999999</v>
      </c>
      <c r="CL20" s="12">
        <f t="shared" si="38"/>
        <v>25.542399999999997</v>
      </c>
      <c r="CM20" s="26">
        <f t="shared" si="39"/>
        <v>25.542399999999997</v>
      </c>
      <c r="CN20" s="12">
        <f t="shared" si="40"/>
        <v>1667.8315</v>
      </c>
      <c r="CO20" s="26">
        <f t="shared" si="41"/>
        <v>1667.8315</v>
      </c>
      <c r="CP20" s="12">
        <f t="shared" si="42"/>
        <v>259.82980000000003</v>
      </c>
      <c r="CQ20" s="26">
        <f t="shared" si="43"/>
        <v>259.82980000000003</v>
      </c>
      <c r="CT20" s="19"/>
      <c r="CU20" s="19" t="s">
        <v>62</v>
      </c>
      <c r="CV20" s="12">
        <f t="shared" si="44"/>
        <v>62310</v>
      </c>
      <c r="CW20" s="26">
        <v>5</v>
      </c>
      <c r="CX20" s="12">
        <f t="shared" si="44"/>
        <v>43310</v>
      </c>
      <c r="CY20" s="26"/>
      <c r="CZ20" s="12">
        <f t="shared" si="45"/>
        <v>19000</v>
      </c>
      <c r="DA20" s="26"/>
      <c r="DB20" s="12">
        <f t="shared" si="46"/>
        <v>10100</v>
      </c>
      <c r="DC20" s="26"/>
      <c r="DD20" s="12">
        <f t="shared" si="47"/>
        <v>1195</v>
      </c>
      <c r="DE20" s="26"/>
      <c r="DF20" s="12">
        <f t="shared" si="48"/>
        <v>0</v>
      </c>
      <c r="DG20" s="26"/>
      <c r="DH20" s="12">
        <f t="shared" si="49"/>
        <v>630</v>
      </c>
      <c r="DI20" s="26"/>
      <c r="DJ20" s="12">
        <f t="shared" si="50"/>
        <v>1000</v>
      </c>
      <c r="DK20" s="26"/>
      <c r="DL20" s="12">
        <f t="shared" si="51"/>
        <v>26595</v>
      </c>
      <c r="DM20" s="26"/>
      <c r="DN20" s="12">
        <f t="shared" si="52"/>
        <v>0</v>
      </c>
      <c r="DO20" s="26"/>
      <c r="DP20" s="12">
        <f t="shared" si="53"/>
        <v>3790</v>
      </c>
      <c r="DQ20" s="26"/>
      <c r="DR20" s="12">
        <f t="shared" si="54"/>
        <v>1865</v>
      </c>
      <c r="DS20" s="26"/>
      <c r="DT20" s="12">
        <f t="shared" si="55"/>
        <v>235</v>
      </c>
      <c r="DU20" s="26"/>
      <c r="DV20" s="12">
        <f t="shared" si="56"/>
        <v>100</v>
      </c>
      <c r="DW20" s="26"/>
      <c r="DX20" s="12">
        <f t="shared" si="57"/>
        <v>1640</v>
      </c>
      <c r="DY20" s="26"/>
      <c r="DZ20" s="12">
        <f t="shared" si="58"/>
        <v>1615</v>
      </c>
      <c r="EA20" s="26"/>
      <c r="EB20" s="12">
        <f t="shared" si="59"/>
        <v>0</v>
      </c>
      <c r="EC20" s="26"/>
      <c r="ED20" s="12">
        <f t="shared" si="60"/>
        <v>5</v>
      </c>
      <c r="EE20" s="26"/>
      <c r="EF20" s="12">
        <f t="shared" si="61"/>
        <v>575</v>
      </c>
      <c r="EG20" s="26"/>
      <c r="EH20" s="12">
        <f t="shared" si="62"/>
        <v>160</v>
      </c>
      <c r="EI20" s="26"/>
      <c r="EJ20" s="12">
        <f t="shared" si="63"/>
        <v>9175</v>
      </c>
      <c r="EK20" s="26"/>
      <c r="EL20" s="12">
        <f t="shared" si="64"/>
        <v>3635</v>
      </c>
      <c r="EM20" s="26"/>
    </row>
    <row r="21" spans="2:143" x14ac:dyDescent="0.25">
      <c r="B21" s="19"/>
      <c r="C21" s="19" t="s">
        <v>63</v>
      </c>
      <c r="D21" s="12">
        <v>11136</v>
      </c>
      <c r="E21" s="4">
        <v>36.78</v>
      </c>
      <c r="F21" s="12">
        <v>6244</v>
      </c>
      <c r="G21" s="4">
        <v>57.06</v>
      </c>
      <c r="H21" s="12">
        <v>4892</v>
      </c>
      <c r="I21" s="4">
        <v>40.78</v>
      </c>
      <c r="J21" s="12">
        <v>1780</v>
      </c>
      <c r="K21" s="4">
        <v>72.150000000000006</v>
      </c>
      <c r="L21" s="12">
        <v>239</v>
      </c>
      <c r="M21" s="4">
        <v>57.45</v>
      </c>
      <c r="N21" s="12">
        <v>0</v>
      </c>
      <c r="O21" s="4">
        <v>0</v>
      </c>
      <c r="P21" s="12">
        <v>118</v>
      </c>
      <c r="Q21" s="4">
        <v>59.21</v>
      </c>
      <c r="R21" s="12">
        <v>202</v>
      </c>
      <c r="S21" s="4">
        <v>59.91</v>
      </c>
      <c r="T21" s="12">
        <v>259</v>
      </c>
      <c r="U21" s="4">
        <v>94</v>
      </c>
      <c r="V21" s="12">
        <v>8</v>
      </c>
      <c r="W21" s="4">
        <v>130.12</v>
      </c>
      <c r="X21" s="12">
        <v>3636</v>
      </c>
      <c r="Y21" s="4">
        <v>96.84</v>
      </c>
      <c r="Z21" s="12">
        <v>450</v>
      </c>
      <c r="AA21" s="4">
        <v>64.62</v>
      </c>
      <c r="AB21" s="12">
        <v>486</v>
      </c>
      <c r="AC21" s="4">
        <v>86.64</v>
      </c>
      <c r="AD21" s="12">
        <v>20</v>
      </c>
      <c r="AE21" s="4">
        <v>73.61</v>
      </c>
      <c r="AF21" s="12">
        <v>354</v>
      </c>
      <c r="AG21" s="4">
        <v>60.92</v>
      </c>
      <c r="AH21" s="12">
        <v>1659</v>
      </c>
      <c r="AI21" s="4">
        <v>93.65</v>
      </c>
      <c r="AJ21" s="12">
        <v>0</v>
      </c>
      <c r="AK21" s="4">
        <v>0</v>
      </c>
      <c r="AL21" s="12">
        <v>1</v>
      </c>
      <c r="AM21" s="4">
        <v>111.31</v>
      </c>
      <c r="AN21" s="12">
        <v>15</v>
      </c>
      <c r="AO21" s="4">
        <v>64.239999999999995</v>
      </c>
      <c r="AP21" s="12">
        <v>211</v>
      </c>
      <c r="AQ21" s="4">
        <v>83.29</v>
      </c>
      <c r="AR21" s="12">
        <v>470</v>
      </c>
      <c r="AS21" s="4">
        <v>53.93</v>
      </c>
      <c r="AT21" s="12">
        <v>1226</v>
      </c>
      <c r="AU21" s="4">
        <v>68.87</v>
      </c>
      <c r="AX21" s="19"/>
      <c r="AY21" s="19" t="s">
        <v>63</v>
      </c>
      <c r="AZ21" s="12">
        <f t="shared" si="0"/>
        <v>4095.8208</v>
      </c>
      <c r="BA21" s="26">
        <f t="shared" si="1"/>
        <v>4095.8208</v>
      </c>
      <c r="BB21" s="12">
        <f t="shared" si="2"/>
        <v>3562.8263999999999</v>
      </c>
      <c r="BC21" s="26">
        <f t="shared" si="3"/>
        <v>3562.8263999999999</v>
      </c>
      <c r="BD21" s="12">
        <f t="shared" si="4"/>
        <v>1994.9576000000002</v>
      </c>
      <c r="BE21" s="26">
        <f t="shared" si="5"/>
        <v>1994.9576000000002</v>
      </c>
      <c r="BF21" s="12">
        <f t="shared" si="6"/>
        <v>1284.2700000000002</v>
      </c>
      <c r="BG21" s="26">
        <f t="shared" si="7"/>
        <v>1284.2700000000002</v>
      </c>
      <c r="BH21" s="12">
        <f t="shared" si="8"/>
        <v>137.30550000000002</v>
      </c>
      <c r="BI21" s="26">
        <f t="shared" si="9"/>
        <v>137.30550000000002</v>
      </c>
      <c r="BJ21" s="12">
        <f t="shared" si="10"/>
        <v>0</v>
      </c>
      <c r="BK21" s="26">
        <f t="shared" si="11"/>
        <v>0</v>
      </c>
      <c r="BL21" s="12">
        <f t="shared" si="12"/>
        <v>69.867800000000003</v>
      </c>
      <c r="BM21" s="26">
        <f t="shared" si="13"/>
        <v>69.867800000000003</v>
      </c>
      <c r="BN21" s="12">
        <f t="shared" si="14"/>
        <v>121.01819999999999</v>
      </c>
      <c r="BO21" s="26">
        <f t="shared" si="15"/>
        <v>121.01819999999999</v>
      </c>
      <c r="BP21" s="12">
        <f t="shared" si="16"/>
        <v>243.46</v>
      </c>
      <c r="BQ21" s="26">
        <f t="shared" si="17"/>
        <v>243.46</v>
      </c>
      <c r="BR21" s="12">
        <f t="shared" si="18"/>
        <v>8</v>
      </c>
      <c r="BS21" s="26">
        <f t="shared" si="19"/>
        <v>10.409600000000001</v>
      </c>
      <c r="BT21" s="12">
        <f t="shared" si="20"/>
        <v>3521.1023999999998</v>
      </c>
      <c r="BU21" s="26">
        <f t="shared" si="21"/>
        <v>3521.1023999999998</v>
      </c>
      <c r="BV21" s="12">
        <f t="shared" si="22"/>
        <v>290.79000000000002</v>
      </c>
      <c r="BW21" s="26">
        <f t="shared" si="23"/>
        <v>290.79000000000002</v>
      </c>
      <c r="BX21" s="12">
        <f t="shared" si="24"/>
        <v>421.07040000000001</v>
      </c>
      <c r="BY21" s="26">
        <f t="shared" si="25"/>
        <v>421.07040000000001</v>
      </c>
      <c r="BZ21" s="12">
        <f t="shared" si="26"/>
        <v>14.722000000000001</v>
      </c>
      <c r="CA21" s="26">
        <f t="shared" si="27"/>
        <v>14.722000000000001</v>
      </c>
      <c r="CB21" s="12">
        <f t="shared" si="28"/>
        <v>215.6568</v>
      </c>
      <c r="CC21" s="26">
        <f t="shared" si="29"/>
        <v>215.6568</v>
      </c>
      <c r="CD21" s="12">
        <f t="shared" si="30"/>
        <v>1553.6535000000001</v>
      </c>
      <c r="CE21" s="26">
        <f t="shared" si="31"/>
        <v>1553.6535000000001</v>
      </c>
      <c r="CF21" s="12">
        <f t="shared" si="32"/>
        <v>0</v>
      </c>
      <c r="CG21" s="26">
        <f t="shared" si="33"/>
        <v>0</v>
      </c>
      <c r="CH21" s="12">
        <f t="shared" si="34"/>
        <v>1</v>
      </c>
      <c r="CI21" s="26">
        <f t="shared" si="35"/>
        <v>1.1131</v>
      </c>
      <c r="CJ21" s="12">
        <f t="shared" si="36"/>
        <v>9.6359999999999992</v>
      </c>
      <c r="CK21" s="26">
        <f t="shared" si="37"/>
        <v>9.6359999999999992</v>
      </c>
      <c r="CL21" s="12">
        <f t="shared" si="38"/>
        <v>175.74190000000002</v>
      </c>
      <c r="CM21" s="26">
        <f t="shared" si="39"/>
        <v>175.74190000000002</v>
      </c>
      <c r="CN21" s="12">
        <f t="shared" si="40"/>
        <v>253.47099999999998</v>
      </c>
      <c r="CO21" s="26">
        <f t="shared" si="41"/>
        <v>253.47099999999998</v>
      </c>
      <c r="CP21" s="12">
        <f t="shared" si="42"/>
        <v>844.34620000000007</v>
      </c>
      <c r="CQ21" s="26">
        <f t="shared" si="43"/>
        <v>844.34620000000007</v>
      </c>
      <c r="CT21" s="19"/>
      <c r="CU21" s="19" t="s">
        <v>63</v>
      </c>
      <c r="CV21" s="12">
        <f t="shared" si="44"/>
        <v>55680</v>
      </c>
      <c r="CW21" s="26">
        <v>5</v>
      </c>
      <c r="CX21" s="12">
        <f t="shared" si="44"/>
        <v>31220</v>
      </c>
      <c r="CY21" s="26"/>
      <c r="CZ21" s="12">
        <f t="shared" si="45"/>
        <v>24460</v>
      </c>
      <c r="DA21" s="26"/>
      <c r="DB21" s="12">
        <f t="shared" si="46"/>
        <v>8900</v>
      </c>
      <c r="DC21" s="26"/>
      <c r="DD21" s="12">
        <f t="shared" si="47"/>
        <v>1195</v>
      </c>
      <c r="DE21" s="26"/>
      <c r="DF21" s="12">
        <f t="shared" si="48"/>
        <v>0</v>
      </c>
      <c r="DG21" s="26"/>
      <c r="DH21" s="12">
        <f t="shared" si="49"/>
        <v>590</v>
      </c>
      <c r="DI21" s="26"/>
      <c r="DJ21" s="12">
        <f t="shared" si="50"/>
        <v>1010</v>
      </c>
      <c r="DK21" s="26"/>
      <c r="DL21" s="12">
        <f t="shared" si="51"/>
        <v>1295</v>
      </c>
      <c r="DM21" s="26"/>
      <c r="DN21" s="12">
        <f t="shared" si="52"/>
        <v>40</v>
      </c>
      <c r="DO21" s="26"/>
      <c r="DP21" s="12">
        <f t="shared" si="53"/>
        <v>18180</v>
      </c>
      <c r="DQ21" s="26"/>
      <c r="DR21" s="12">
        <f t="shared" si="54"/>
        <v>2250</v>
      </c>
      <c r="DS21" s="26"/>
      <c r="DT21" s="12">
        <f t="shared" si="55"/>
        <v>2430</v>
      </c>
      <c r="DU21" s="26"/>
      <c r="DV21" s="12">
        <f t="shared" si="56"/>
        <v>100</v>
      </c>
      <c r="DW21" s="26"/>
      <c r="DX21" s="12">
        <f t="shared" si="57"/>
        <v>1770</v>
      </c>
      <c r="DY21" s="26"/>
      <c r="DZ21" s="12">
        <f t="shared" si="58"/>
        <v>8295</v>
      </c>
      <c r="EA21" s="26"/>
      <c r="EB21" s="12">
        <f t="shared" si="59"/>
        <v>0</v>
      </c>
      <c r="EC21" s="26"/>
      <c r="ED21" s="12">
        <f t="shared" si="60"/>
        <v>5</v>
      </c>
      <c r="EE21" s="26"/>
      <c r="EF21" s="12">
        <f t="shared" si="61"/>
        <v>75</v>
      </c>
      <c r="EG21" s="26"/>
      <c r="EH21" s="12">
        <f t="shared" si="62"/>
        <v>1055</v>
      </c>
      <c r="EI21" s="26"/>
      <c r="EJ21" s="12">
        <f t="shared" si="63"/>
        <v>2350</v>
      </c>
      <c r="EK21" s="26"/>
      <c r="EL21" s="12">
        <f t="shared" si="64"/>
        <v>6130</v>
      </c>
      <c r="EM21" s="26"/>
    </row>
    <row r="22" spans="2:143" x14ac:dyDescent="0.25">
      <c r="B22" s="19"/>
      <c r="C22" s="19" t="s">
        <v>64</v>
      </c>
      <c r="D22" s="12">
        <v>10569</v>
      </c>
      <c r="E22" s="4">
        <v>33.69</v>
      </c>
      <c r="F22" s="12">
        <v>6924</v>
      </c>
      <c r="G22" s="4">
        <v>48.77</v>
      </c>
      <c r="H22" s="12">
        <v>3645</v>
      </c>
      <c r="I22" s="4">
        <v>35.74</v>
      </c>
      <c r="J22" s="12">
        <v>1806</v>
      </c>
      <c r="K22" s="4">
        <v>70.87</v>
      </c>
      <c r="L22" s="12">
        <v>344</v>
      </c>
      <c r="M22" s="4">
        <v>44.9</v>
      </c>
      <c r="N22" s="12">
        <v>0</v>
      </c>
      <c r="O22" s="4">
        <v>0</v>
      </c>
      <c r="P22" s="12">
        <v>741</v>
      </c>
      <c r="Q22" s="4">
        <v>100.71</v>
      </c>
      <c r="R22" s="12">
        <v>230</v>
      </c>
      <c r="S22" s="4">
        <v>61.02</v>
      </c>
      <c r="T22" s="12">
        <v>2278</v>
      </c>
      <c r="U22" s="4">
        <v>102.33</v>
      </c>
      <c r="V22" s="12">
        <v>8</v>
      </c>
      <c r="W22" s="4">
        <v>130.12</v>
      </c>
      <c r="X22" s="12">
        <v>1517</v>
      </c>
      <c r="Y22" s="4">
        <v>86.46</v>
      </c>
      <c r="Z22" s="12">
        <v>301</v>
      </c>
      <c r="AA22" s="4">
        <v>87.4</v>
      </c>
      <c r="AB22" s="12">
        <v>716</v>
      </c>
      <c r="AC22" s="4">
        <v>92.3</v>
      </c>
      <c r="AD22" s="12">
        <v>54</v>
      </c>
      <c r="AE22" s="4">
        <v>63.42</v>
      </c>
      <c r="AF22" s="12">
        <v>348</v>
      </c>
      <c r="AG22" s="4">
        <v>61.85</v>
      </c>
      <c r="AH22" s="12">
        <v>590</v>
      </c>
      <c r="AI22" s="4">
        <v>78.41</v>
      </c>
      <c r="AJ22" s="12">
        <v>0</v>
      </c>
      <c r="AK22" s="4">
        <v>0</v>
      </c>
      <c r="AL22" s="12">
        <v>1</v>
      </c>
      <c r="AM22" s="4">
        <v>111.31</v>
      </c>
      <c r="AN22" s="12">
        <v>33</v>
      </c>
      <c r="AO22" s="4">
        <v>70.3</v>
      </c>
      <c r="AP22" s="12">
        <v>6</v>
      </c>
      <c r="AQ22" s="4">
        <v>76.650000000000006</v>
      </c>
      <c r="AR22" s="12">
        <v>796</v>
      </c>
      <c r="AS22" s="4">
        <v>93.05</v>
      </c>
      <c r="AT22" s="12">
        <v>801</v>
      </c>
      <c r="AU22" s="4">
        <v>65.94</v>
      </c>
      <c r="AX22" s="19"/>
      <c r="AY22" s="19" t="s">
        <v>64</v>
      </c>
      <c r="AZ22" s="12">
        <f t="shared" si="0"/>
        <v>3560.6960999999997</v>
      </c>
      <c r="BA22" s="26">
        <f t="shared" si="1"/>
        <v>3560.6960999999997</v>
      </c>
      <c r="BB22" s="12">
        <f t="shared" si="2"/>
        <v>3376.8348000000005</v>
      </c>
      <c r="BC22" s="26">
        <f t="shared" si="3"/>
        <v>3376.8348000000005</v>
      </c>
      <c r="BD22" s="12">
        <f t="shared" si="4"/>
        <v>1302.723</v>
      </c>
      <c r="BE22" s="26">
        <f t="shared" si="5"/>
        <v>1302.723</v>
      </c>
      <c r="BF22" s="12">
        <f t="shared" si="6"/>
        <v>1279.9122</v>
      </c>
      <c r="BG22" s="26">
        <f t="shared" si="7"/>
        <v>1279.9122</v>
      </c>
      <c r="BH22" s="12">
        <f t="shared" si="8"/>
        <v>154.45600000000002</v>
      </c>
      <c r="BI22" s="26">
        <f t="shared" si="9"/>
        <v>154.45600000000002</v>
      </c>
      <c r="BJ22" s="12">
        <f t="shared" si="10"/>
        <v>0</v>
      </c>
      <c r="BK22" s="26">
        <f t="shared" si="11"/>
        <v>0</v>
      </c>
      <c r="BL22" s="12">
        <f t="shared" si="12"/>
        <v>741</v>
      </c>
      <c r="BM22" s="26">
        <f t="shared" si="13"/>
        <v>746.26110000000006</v>
      </c>
      <c r="BN22" s="12">
        <f t="shared" si="14"/>
        <v>140.346</v>
      </c>
      <c r="BO22" s="26">
        <f t="shared" si="15"/>
        <v>140.346</v>
      </c>
      <c r="BP22" s="12">
        <f t="shared" si="16"/>
        <v>2278</v>
      </c>
      <c r="BQ22" s="26">
        <f t="shared" si="17"/>
        <v>2331.0774000000001</v>
      </c>
      <c r="BR22" s="12">
        <f t="shared" si="18"/>
        <v>8</v>
      </c>
      <c r="BS22" s="26">
        <f t="shared" si="19"/>
        <v>10.409600000000001</v>
      </c>
      <c r="BT22" s="12">
        <f t="shared" si="20"/>
        <v>1311.5981999999997</v>
      </c>
      <c r="BU22" s="26">
        <f t="shared" si="21"/>
        <v>1311.5981999999997</v>
      </c>
      <c r="BV22" s="12">
        <f t="shared" si="22"/>
        <v>263.07400000000001</v>
      </c>
      <c r="BW22" s="26">
        <f t="shared" si="23"/>
        <v>263.07400000000001</v>
      </c>
      <c r="BX22" s="12">
        <f t="shared" si="24"/>
        <v>660.86800000000005</v>
      </c>
      <c r="BY22" s="26">
        <f t="shared" si="25"/>
        <v>660.86800000000005</v>
      </c>
      <c r="BZ22" s="12">
        <f t="shared" si="26"/>
        <v>34.2468</v>
      </c>
      <c r="CA22" s="26">
        <f t="shared" si="27"/>
        <v>34.2468</v>
      </c>
      <c r="CB22" s="12">
        <f t="shared" si="28"/>
        <v>215.238</v>
      </c>
      <c r="CC22" s="26">
        <f t="shared" si="29"/>
        <v>215.238</v>
      </c>
      <c r="CD22" s="12">
        <f t="shared" si="30"/>
        <v>462.61900000000003</v>
      </c>
      <c r="CE22" s="26">
        <f t="shared" si="31"/>
        <v>462.61900000000003</v>
      </c>
      <c r="CF22" s="12">
        <f t="shared" si="32"/>
        <v>0</v>
      </c>
      <c r="CG22" s="26">
        <f t="shared" si="33"/>
        <v>0</v>
      </c>
      <c r="CH22" s="12">
        <f t="shared" si="34"/>
        <v>1</v>
      </c>
      <c r="CI22" s="26">
        <f t="shared" si="35"/>
        <v>1.1131</v>
      </c>
      <c r="CJ22" s="12">
        <f t="shared" si="36"/>
        <v>23.199000000000002</v>
      </c>
      <c r="CK22" s="26">
        <f t="shared" si="37"/>
        <v>23.199000000000002</v>
      </c>
      <c r="CL22" s="12">
        <f t="shared" si="38"/>
        <v>4.5990000000000002</v>
      </c>
      <c r="CM22" s="26">
        <f t="shared" si="39"/>
        <v>4.5990000000000002</v>
      </c>
      <c r="CN22" s="12">
        <f t="shared" si="40"/>
        <v>740.678</v>
      </c>
      <c r="CO22" s="26">
        <f t="shared" si="41"/>
        <v>740.678</v>
      </c>
      <c r="CP22" s="12">
        <f t="shared" si="42"/>
        <v>528.17939999999999</v>
      </c>
      <c r="CQ22" s="26">
        <f t="shared" si="43"/>
        <v>528.17939999999999</v>
      </c>
      <c r="CT22" s="19"/>
      <c r="CU22" s="19" t="s">
        <v>64</v>
      </c>
      <c r="CV22" s="12">
        <f t="shared" si="44"/>
        <v>52845</v>
      </c>
      <c r="CW22" s="26">
        <v>5</v>
      </c>
      <c r="CX22" s="12">
        <f t="shared" si="44"/>
        <v>34620</v>
      </c>
      <c r="CY22" s="26"/>
      <c r="CZ22" s="12">
        <f t="shared" si="45"/>
        <v>18225</v>
      </c>
      <c r="DA22" s="26"/>
      <c r="DB22" s="12">
        <f t="shared" si="46"/>
        <v>9030</v>
      </c>
      <c r="DC22" s="26"/>
      <c r="DD22" s="12">
        <f t="shared" si="47"/>
        <v>1720</v>
      </c>
      <c r="DE22" s="26"/>
      <c r="DF22" s="12">
        <f t="shared" si="48"/>
        <v>0</v>
      </c>
      <c r="DG22" s="26"/>
      <c r="DH22" s="12">
        <f t="shared" si="49"/>
        <v>3705</v>
      </c>
      <c r="DI22" s="26"/>
      <c r="DJ22" s="12">
        <f t="shared" si="50"/>
        <v>1150</v>
      </c>
      <c r="DK22" s="26"/>
      <c r="DL22" s="12">
        <f t="shared" si="51"/>
        <v>11390</v>
      </c>
      <c r="DM22" s="26"/>
      <c r="DN22" s="12">
        <f t="shared" si="52"/>
        <v>40</v>
      </c>
      <c r="DO22" s="26"/>
      <c r="DP22" s="12">
        <f t="shared" si="53"/>
        <v>7585</v>
      </c>
      <c r="DQ22" s="26"/>
      <c r="DR22" s="12">
        <f t="shared" si="54"/>
        <v>1505</v>
      </c>
      <c r="DS22" s="26"/>
      <c r="DT22" s="12">
        <f t="shared" si="55"/>
        <v>3580</v>
      </c>
      <c r="DU22" s="26"/>
      <c r="DV22" s="12">
        <f t="shared" si="56"/>
        <v>270</v>
      </c>
      <c r="DW22" s="26"/>
      <c r="DX22" s="12">
        <f t="shared" si="57"/>
        <v>1740</v>
      </c>
      <c r="DY22" s="26"/>
      <c r="DZ22" s="12">
        <f t="shared" si="58"/>
        <v>2950</v>
      </c>
      <c r="EA22" s="26"/>
      <c r="EB22" s="12">
        <f t="shared" si="59"/>
        <v>0</v>
      </c>
      <c r="EC22" s="26"/>
      <c r="ED22" s="12">
        <f t="shared" si="60"/>
        <v>5</v>
      </c>
      <c r="EE22" s="26"/>
      <c r="EF22" s="12">
        <f t="shared" si="61"/>
        <v>165</v>
      </c>
      <c r="EG22" s="26"/>
      <c r="EH22" s="12">
        <f t="shared" si="62"/>
        <v>30</v>
      </c>
      <c r="EI22" s="26"/>
      <c r="EJ22" s="12">
        <f t="shared" si="63"/>
        <v>3980</v>
      </c>
      <c r="EK22" s="26"/>
      <c r="EL22" s="12">
        <f t="shared" si="64"/>
        <v>4005</v>
      </c>
      <c r="EM22" s="26"/>
    </row>
    <row r="23" spans="2:143" x14ac:dyDescent="0.25">
      <c r="B23" s="19"/>
      <c r="C23" s="19" t="s">
        <v>65</v>
      </c>
      <c r="D23" s="12">
        <v>13666</v>
      </c>
      <c r="E23" s="4">
        <v>44.37</v>
      </c>
      <c r="F23" s="12">
        <v>10555</v>
      </c>
      <c r="G23" s="4">
        <v>55.95</v>
      </c>
      <c r="H23" s="12">
        <v>3111</v>
      </c>
      <c r="I23" s="4">
        <v>38.89</v>
      </c>
      <c r="J23" s="12">
        <v>5970</v>
      </c>
      <c r="K23" s="4">
        <v>82.34</v>
      </c>
      <c r="L23" s="12">
        <v>1912</v>
      </c>
      <c r="M23" s="4">
        <v>66.37</v>
      </c>
      <c r="N23" s="12">
        <v>0</v>
      </c>
      <c r="O23" s="4">
        <v>0</v>
      </c>
      <c r="P23" s="12">
        <v>294</v>
      </c>
      <c r="Q23" s="4">
        <v>94.14</v>
      </c>
      <c r="R23" s="12">
        <v>243</v>
      </c>
      <c r="S23" s="4">
        <v>63.74</v>
      </c>
      <c r="T23" s="12">
        <v>24</v>
      </c>
      <c r="U23" s="4">
        <v>0</v>
      </c>
      <c r="V23" s="12">
        <v>8</v>
      </c>
      <c r="W23" s="4">
        <v>130.12</v>
      </c>
      <c r="X23" s="12">
        <v>2104</v>
      </c>
      <c r="Y23" s="4">
        <v>96.19</v>
      </c>
      <c r="Z23" s="12">
        <v>302</v>
      </c>
      <c r="AA23" s="4">
        <v>87.09</v>
      </c>
      <c r="AB23" s="12">
        <v>714</v>
      </c>
      <c r="AC23" s="4">
        <v>92.51</v>
      </c>
      <c r="AD23" s="12">
        <v>148</v>
      </c>
      <c r="AE23" s="4">
        <v>64.739999999999995</v>
      </c>
      <c r="AF23" s="12">
        <v>451</v>
      </c>
      <c r="AG23" s="4">
        <v>53.88</v>
      </c>
      <c r="AH23" s="12">
        <v>25</v>
      </c>
      <c r="AI23" s="4">
        <v>53.23</v>
      </c>
      <c r="AJ23" s="12">
        <v>0</v>
      </c>
      <c r="AK23" s="4">
        <v>0</v>
      </c>
      <c r="AL23" s="12">
        <v>1</v>
      </c>
      <c r="AM23" s="4">
        <v>111.31</v>
      </c>
      <c r="AN23" s="12">
        <v>187</v>
      </c>
      <c r="AO23" s="4">
        <v>66.81</v>
      </c>
      <c r="AP23" s="12">
        <v>34</v>
      </c>
      <c r="AQ23" s="4">
        <v>91.27</v>
      </c>
      <c r="AR23" s="12">
        <v>796</v>
      </c>
      <c r="AS23" s="4">
        <v>93.05</v>
      </c>
      <c r="AT23" s="12">
        <v>452</v>
      </c>
      <c r="AU23" s="4">
        <v>46.47</v>
      </c>
      <c r="AX23" s="19"/>
      <c r="AY23" s="19" t="s">
        <v>65</v>
      </c>
      <c r="AZ23" s="12">
        <f t="shared" si="0"/>
        <v>6063.6041999999989</v>
      </c>
      <c r="BA23" s="26">
        <f t="shared" si="1"/>
        <v>6063.6041999999989</v>
      </c>
      <c r="BB23" s="12">
        <f t="shared" si="2"/>
        <v>5905.5225</v>
      </c>
      <c r="BC23" s="26">
        <f t="shared" si="3"/>
        <v>5905.5225</v>
      </c>
      <c r="BD23" s="12">
        <f t="shared" si="4"/>
        <v>1209.8679000000002</v>
      </c>
      <c r="BE23" s="26">
        <f t="shared" si="5"/>
        <v>1209.8679000000002</v>
      </c>
      <c r="BF23" s="12">
        <f t="shared" si="6"/>
        <v>4915.6980000000003</v>
      </c>
      <c r="BG23" s="26">
        <f t="shared" si="7"/>
        <v>4915.6980000000003</v>
      </c>
      <c r="BH23" s="12">
        <f t="shared" si="8"/>
        <v>1268.9944</v>
      </c>
      <c r="BI23" s="26">
        <f t="shared" si="9"/>
        <v>1268.9944</v>
      </c>
      <c r="BJ23" s="12">
        <f t="shared" si="10"/>
        <v>0</v>
      </c>
      <c r="BK23" s="26">
        <f t="shared" si="11"/>
        <v>0</v>
      </c>
      <c r="BL23" s="12">
        <f t="shared" si="12"/>
        <v>276.77159999999998</v>
      </c>
      <c r="BM23" s="26">
        <f t="shared" si="13"/>
        <v>276.77159999999998</v>
      </c>
      <c r="BN23" s="12">
        <f t="shared" si="14"/>
        <v>154.88819999999998</v>
      </c>
      <c r="BO23" s="26">
        <f t="shared" si="15"/>
        <v>154.88819999999998</v>
      </c>
      <c r="BP23" s="12">
        <f t="shared" si="16"/>
        <v>0</v>
      </c>
      <c r="BQ23" s="26">
        <f t="shared" si="17"/>
        <v>0</v>
      </c>
      <c r="BR23" s="12">
        <f t="shared" si="18"/>
        <v>8</v>
      </c>
      <c r="BS23" s="26">
        <f t="shared" si="19"/>
        <v>10.409600000000001</v>
      </c>
      <c r="BT23" s="12">
        <f t="shared" si="20"/>
        <v>2023.8376000000001</v>
      </c>
      <c r="BU23" s="26">
        <f t="shared" si="21"/>
        <v>2023.8376000000001</v>
      </c>
      <c r="BV23" s="12">
        <f t="shared" si="22"/>
        <v>263.01179999999999</v>
      </c>
      <c r="BW23" s="26">
        <f t="shared" si="23"/>
        <v>263.01179999999999</v>
      </c>
      <c r="BX23" s="12">
        <f t="shared" si="24"/>
        <v>660.52139999999997</v>
      </c>
      <c r="BY23" s="26">
        <f t="shared" si="25"/>
        <v>660.52139999999997</v>
      </c>
      <c r="BZ23" s="12">
        <f t="shared" si="26"/>
        <v>95.81519999999999</v>
      </c>
      <c r="CA23" s="26">
        <f t="shared" si="27"/>
        <v>95.81519999999999</v>
      </c>
      <c r="CB23" s="12">
        <f t="shared" si="28"/>
        <v>242.99880000000002</v>
      </c>
      <c r="CC23" s="26">
        <f t="shared" si="29"/>
        <v>242.99880000000002</v>
      </c>
      <c r="CD23" s="12">
        <f t="shared" si="30"/>
        <v>13.307499999999999</v>
      </c>
      <c r="CE23" s="26">
        <f t="shared" si="31"/>
        <v>13.307499999999999</v>
      </c>
      <c r="CF23" s="12">
        <f t="shared" si="32"/>
        <v>0</v>
      </c>
      <c r="CG23" s="26">
        <f t="shared" si="33"/>
        <v>0</v>
      </c>
      <c r="CH23" s="12">
        <f t="shared" si="34"/>
        <v>1</v>
      </c>
      <c r="CI23" s="26">
        <f t="shared" si="35"/>
        <v>1.1131</v>
      </c>
      <c r="CJ23" s="12">
        <f t="shared" si="36"/>
        <v>124.93470000000001</v>
      </c>
      <c r="CK23" s="26">
        <f t="shared" si="37"/>
        <v>124.93470000000001</v>
      </c>
      <c r="CL23" s="12">
        <f t="shared" si="38"/>
        <v>31.031799999999997</v>
      </c>
      <c r="CM23" s="26">
        <f t="shared" si="39"/>
        <v>31.031799999999997</v>
      </c>
      <c r="CN23" s="12">
        <f t="shared" si="40"/>
        <v>740.678</v>
      </c>
      <c r="CO23" s="26">
        <f t="shared" si="41"/>
        <v>740.678</v>
      </c>
      <c r="CP23" s="12">
        <f t="shared" si="42"/>
        <v>210.0444</v>
      </c>
      <c r="CQ23" s="26">
        <f t="shared" si="43"/>
        <v>210.0444</v>
      </c>
      <c r="CT23" s="19"/>
      <c r="CU23" s="19" t="s">
        <v>65</v>
      </c>
      <c r="CV23" s="12">
        <f t="shared" si="44"/>
        <v>68330</v>
      </c>
      <c r="CW23" s="26">
        <v>5</v>
      </c>
      <c r="CX23" s="12">
        <f t="shared" si="44"/>
        <v>52775</v>
      </c>
      <c r="CY23" s="26"/>
      <c r="CZ23" s="12">
        <f t="shared" si="45"/>
        <v>15555</v>
      </c>
      <c r="DA23" s="26"/>
      <c r="DB23" s="12">
        <f t="shared" si="46"/>
        <v>29850</v>
      </c>
      <c r="DC23" s="26"/>
      <c r="DD23" s="12">
        <f t="shared" si="47"/>
        <v>9560</v>
      </c>
      <c r="DE23" s="26"/>
      <c r="DF23" s="12">
        <f t="shared" si="48"/>
        <v>0</v>
      </c>
      <c r="DG23" s="26"/>
      <c r="DH23" s="12">
        <f t="shared" si="49"/>
        <v>1470</v>
      </c>
      <c r="DI23" s="26"/>
      <c r="DJ23" s="12">
        <f t="shared" si="50"/>
        <v>1215</v>
      </c>
      <c r="DK23" s="26"/>
      <c r="DL23" s="12">
        <f t="shared" si="51"/>
        <v>120</v>
      </c>
      <c r="DM23" s="26"/>
      <c r="DN23" s="12">
        <f t="shared" si="52"/>
        <v>40</v>
      </c>
      <c r="DO23" s="26"/>
      <c r="DP23" s="12">
        <f t="shared" si="53"/>
        <v>10520</v>
      </c>
      <c r="DQ23" s="26"/>
      <c r="DR23" s="12">
        <f t="shared" si="54"/>
        <v>1510</v>
      </c>
      <c r="DS23" s="26"/>
      <c r="DT23" s="12">
        <f t="shared" si="55"/>
        <v>3570</v>
      </c>
      <c r="DU23" s="26"/>
      <c r="DV23" s="12">
        <f t="shared" si="56"/>
        <v>740</v>
      </c>
      <c r="DW23" s="26"/>
      <c r="DX23" s="12">
        <f t="shared" si="57"/>
        <v>2255</v>
      </c>
      <c r="DY23" s="26"/>
      <c r="DZ23" s="12">
        <f t="shared" si="58"/>
        <v>125</v>
      </c>
      <c r="EA23" s="26"/>
      <c r="EB23" s="12">
        <f t="shared" si="59"/>
        <v>0</v>
      </c>
      <c r="EC23" s="26"/>
      <c r="ED23" s="12">
        <f t="shared" si="60"/>
        <v>5</v>
      </c>
      <c r="EE23" s="26"/>
      <c r="EF23" s="12">
        <f t="shared" si="61"/>
        <v>935</v>
      </c>
      <c r="EG23" s="26"/>
      <c r="EH23" s="12">
        <f t="shared" si="62"/>
        <v>170</v>
      </c>
      <c r="EI23" s="26"/>
      <c r="EJ23" s="12">
        <f t="shared" si="63"/>
        <v>3980</v>
      </c>
      <c r="EK23" s="26"/>
      <c r="EL23" s="12">
        <f t="shared" si="64"/>
        <v>2260</v>
      </c>
      <c r="EM23" s="26"/>
    </row>
    <row r="24" spans="2:143" x14ac:dyDescent="0.25">
      <c r="B24" s="19"/>
      <c r="C24" s="19" t="s">
        <v>66</v>
      </c>
      <c r="D24" s="12">
        <v>9290</v>
      </c>
      <c r="E24" s="4">
        <v>27.02</v>
      </c>
      <c r="F24" s="12">
        <v>3416</v>
      </c>
      <c r="G24" s="4">
        <v>52.11</v>
      </c>
      <c r="H24" s="12">
        <v>5874</v>
      </c>
      <c r="I24" s="4">
        <v>33.99</v>
      </c>
      <c r="J24" s="12">
        <v>1155</v>
      </c>
      <c r="K24" s="4">
        <v>95.25</v>
      </c>
      <c r="L24" s="12">
        <v>1074</v>
      </c>
      <c r="M24" s="4">
        <v>79.680000000000007</v>
      </c>
      <c r="N24" s="12">
        <v>0</v>
      </c>
      <c r="O24" s="4">
        <v>0</v>
      </c>
      <c r="P24" s="12">
        <v>429</v>
      </c>
      <c r="Q24" s="4">
        <v>100.26</v>
      </c>
      <c r="R24" s="12">
        <v>260</v>
      </c>
      <c r="S24" s="4">
        <v>61.55</v>
      </c>
      <c r="T24" s="12">
        <v>226</v>
      </c>
      <c r="U24" s="4">
        <v>0</v>
      </c>
      <c r="V24" s="12">
        <v>10</v>
      </c>
      <c r="W24" s="4">
        <v>104.3</v>
      </c>
      <c r="X24" s="12">
        <v>262</v>
      </c>
      <c r="Y24" s="4">
        <v>48.78</v>
      </c>
      <c r="Z24" s="12">
        <v>418</v>
      </c>
      <c r="AA24" s="4">
        <v>70.400000000000006</v>
      </c>
      <c r="AB24" s="12">
        <v>704</v>
      </c>
      <c r="AC24" s="4">
        <v>93.92</v>
      </c>
      <c r="AD24" s="12">
        <v>241</v>
      </c>
      <c r="AE24" s="4">
        <v>70.91</v>
      </c>
      <c r="AF24" s="12">
        <v>2368</v>
      </c>
      <c r="AG24" s="4">
        <v>70.95</v>
      </c>
      <c r="AH24" s="12">
        <v>25</v>
      </c>
      <c r="AI24" s="4">
        <v>53.23</v>
      </c>
      <c r="AJ24" s="12">
        <v>0</v>
      </c>
      <c r="AK24" s="4">
        <v>0</v>
      </c>
      <c r="AL24" s="12">
        <v>1</v>
      </c>
      <c r="AM24" s="4">
        <v>111.31</v>
      </c>
      <c r="AN24" s="12">
        <v>22</v>
      </c>
      <c r="AO24" s="4">
        <v>92.78</v>
      </c>
      <c r="AP24" s="12">
        <v>15</v>
      </c>
      <c r="AQ24" s="4">
        <v>100.95</v>
      </c>
      <c r="AR24" s="12">
        <v>799</v>
      </c>
      <c r="AS24" s="4">
        <v>92.71</v>
      </c>
      <c r="AT24" s="12">
        <v>1280</v>
      </c>
      <c r="AU24" s="4">
        <v>83.69</v>
      </c>
      <c r="AX24" s="19"/>
      <c r="AY24" s="19" t="s">
        <v>66</v>
      </c>
      <c r="AZ24" s="12">
        <f t="shared" si="0"/>
        <v>2510.1579999999999</v>
      </c>
      <c r="BA24" s="26">
        <f t="shared" si="1"/>
        <v>2510.1579999999999</v>
      </c>
      <c r="BB24" s="12">
        <f t="shared" si="2"/>
        <v>1780.0776000000001</v>
      </c>
      <c r="BC24" s="26">
        <f t="shared" si="3"/>
        <v>1780.0776000000001</v>
      </c>
      <c r="BD24" s="12">
        <f t="shared" si="4"/>
        <v>1996.5726000000002</v>
      </c>
      <c r="BE24" s="26">
        <f t="shared" si="5"/>
        <v>1996.5726000000002</v>
      </c>
      <c r="BF24" s="12">
        <f t="shared" si="6"/>
        <v>1100.1375</v>
      </c>
      <c r="BG24" s="26">
        <f t="shared" si="7"/>
        <v>1100.1375</v>
      </c>
      <c r="BH24" s="12">
        <f t="shared" si="8"/>
        <v>855.7632000000001</v>
      </c>
      <c r="BI24" s="26">
        <f t="shared" si="9"/>
        <v>855.7632000000001</v>
      </c>
      <c r="BJ24" s="12">
        <f t="shared" si="10"/>
        <v>0</v>
      </c>
      <c r="BK24" s="26">
        <f t="shared" si="11"/>
        <v>0</v>
      </c>
      <c r="BL24" s="12">
        <f t="shared" si="12"/>
        <v>429</v>
      </c>
      <c r="BM24" s="26">
        <f t="shared" si="13"/>
        <v>430.11540000000002</v>
      </c>
      <c r="BN24" s="12">
        <f t="shared" si="14"/>
        <v>160.03</v>
      </c>
      <c r="BO24" s="26">
        <f t="shared" si="15"/>
        <v>160.03</v>
      </c>
      <c r="BP24" s="12">
        <f t="shared" si="16"/>
        <v>0</v>
      </c>
      <c r="BQ24" s="26">
        <f t="shared" si="17"/>
        <v>0</v>
      </c>
      <c r="BR24" s="12">
        <f t="shared" si="18"/>
        <v>10</v>
      </c>
      <c r="BS24" s="26">
        <f t="shared" si="19"/>
        <v>10.43</v>
      </c>
      <c r="BT24" s="12">
        <f t="shared" si="20"/>
        <v>127.8036</v>
      </c>
      <c r="BU24" s="26">
        <f t="shared" si="21"/>
        <v>127.8036</v>
      </c>
      <c r="BV24" s="12">
        <f t="shared" si="22"/>
        <v>294.27199999999999</v>
      </c>
      <c r="BW24" s="26">
        <f t="shared" si="23"/>
        <v>294.27199999999999</v>
      </c>
      <c r="BX24" s="12">
        <f t="shared" si="24"/>
        <v>661.19680000000005</v>
      </c>
      <c r="BY24" s="26">
        <f t="shared" si="25"/>
        <v>661.19680000000005</v>
      </c>
      <c r="BZ24" s="12">
        <f t="shared" si="26"/>
        <v>170.89309999999998</v>
      </c>
      <c r="CA24" s="26">
        <f t="shared" si="27"/>
        <v>170.89309999999998</v>
      </c>
      <c r="CB24" s="12">
        <f t="shared" si="28"/>
        <v>1680.096</v>
      </c>
      <c r="CC24" s="26">
        <f t="shared" si="29"/>
        <v>1680.096</v>
      </c>
      <c r="CD24" s="12">
        <f t="shared" si="30"/>
        <v>13.307499999999999</v>
      </c>
      <c r="CE24" s="26">
        <f t="shared" si="31"/>
        <v>13.307499999999999</v>
      </c>
      <c r="CF24" s="12">
        <f t="shared" si="32"/>
        <v>0</v>
      </c>
      <c r="CG24" s="26">
        <f t="shared" si="33"/>
        <v>0</v>
      </c>
      <c r="CH24" s="12">
        <f t="shared" si="34"/>
        <v>1</v>
      </c>
      <c r="CI24" s="26">
        <f t="shared" si="35"/>
        <v>1.1131</v>
      </c>
      <c r="CJ24" s="12">
        <f t="shared" si="36"/>
        <v>20.4116</v>
      </c>
      <c r="CK24" s="26">
        <f t="shared" si="37"/>
        <v>20.4116</v>
      </c>
      <c r="CL24" s="12">
        <f t="shared" si="38"/>
        <v>15</v>
      </c>
      <c r="CM24" s="26">
        <f t="shared" si="39"/>
        <v>15.1425</v>
      </c>
      <c r="CN24" s="12">
        <f t="shared" si="40"/>
        <v>740.75289999999995</v>
      </c>
      <c r="CO24" s="26">
        <f t="shared" si="41"/>
        <v>740.75289999999995</v>
      </c>
      <c r="CP24" s="12">
        <f t="shared" si="42"/>
        <v>1071.232</v>
      </c>
      <c r="CQ24" s="26">
        <f t="shared" si="43"/>
        <v>1071.232</v>
      </c>
      <c r="CT24" s="19"/>
      <c r="CU24" s="19" t="s">
        <v>66</v>
      </c>
      <c r="CV24" s="12">
        <f t="shared" si="44"/>
        <v>46450</v>
      </c>
      <c r="CW24" s="26">
        <v>5</v>
      </c>
      <c r="CX24" s="12">
        <f t="shared" si="44"/>
        <v>17080</v>
      </c>
      <c r="CY24" s="26"/>
      <c r="CZ24" s="12">
        <f t="shared" si="45"/>
        <v>29370</v>
      </c>
      <c r="DA24" s="26"/>
      <c r="DB24" s="12">
        <f t="shared" si="46"/>
        <v>5775</v>
      </c>
      <c r="DC24" s="26"/>
      <c r="DD24" s="12">
        <f t="shared" si="47"/>
        <v>5370</v>
      </c>
      <c r="DE24" s="26"/>
      <c r="DF24" s="12">
        <f t="shared" si="48"/>
        <v>0</v>
      </c>
      <c r="DG24" s="26"/>
      <c r="DH24" s="12">
        <f t="shared" si="49"/>
        <v>2145</v>
      </c>
      <c r="DI24" s="26"/>
      <c r="DJ24" s="12">
        <f t="shared" si="50"/>
        <v>1300</v>
      </c>
      <c r="DK24" s="26"/>
      <c r="DL24" s="12">
        <f t="shared" si="51"/>
        <v>1130</v>
      </c>
      <c r="DM24" s="26"/>
      <c r="DN24" s="12">
        <f t="shared" si="52"/>
        <v>50</v>
      </c>
      <c r="DO24" s="26"/>
      <c r="DP24" s="12">
        <f t="shared" si="53"/>
        <v>1310</v>
      </c>
      <c r="DQ24" s="26"/>
      <c r="DR24" s="12">
        <f t="shared" si="54"/>
        <v>2090</v>
      </c>
      <c r="DS24" s="26"/>
      <c r="DT24" s="12">
        <f t="shared" si="55"/>
        <v>3520</v>
      </c>
      <c r="DU24" s="26"/>
      <c r="DV24" s="12">
        <f t="shared" si="56"/>
        <v>1205</v>
      </c>
      <c r="DW24" s="26"/>
      <c r="DX24" s="12">
        <f t="shared" si="57"/>
        <v>11840</v>
      </c>
      <c r="DY24" s="26"/>
      <c r="DZ24" s="12">
        <f t="shared" si="58"/>
        <v>125</v>
      </c>
      <c r="EA24" s="26"/>
      <c r="EB24" s="12">
        <f t="shared" si="59"/>
        <v>0</v>
      </c>
      <c r="EC24" s="26"/>
      <c r="ED24" s="12">
        <f t="shared" si="60"/>
        <v>5</v>
      </c>
      <c r="EE24" s="26"/>
      <c r="EF24" s="12">
        <f t="shared" si="61"/>
        <v>110</v>
      </c>
      <c r="EG24" s="26"/>
      <c r="EH24" s="12">
        <f t="shared" si="62"/>
        <v>75</v>
      </c>
      <c r="EI24" s="26"/>
      <c r="EJ24" s="12">
        <f t="shared" si="63"/>
        <v>3995</v>
      </c>
      <c r="EK24" s="26"/>
      <c r="EL24" s="12">
        <f t="shared" si="64"/>
        <v>6400</v>
      </c>
      <c r="EM24" s="26"/>
    </row>
    <row r="25" spans="2:143" x14ac:dyDescent="0.25">
      <c r="B25" s="19"/>
      <c r="C25" s="19" t="s">
        <v>67</v>
      </c>
      <c r="D25" s="12">
        <v>16579</v>
      </c>
      <c r="E25" s="4">
        <v>72.87</v>
      </c>
      <c r="F25" s="12">
        <v>13654</v>
      </c>
      <c r="G25" s="4">
        <v>88.34</v>
      </c>
      <c r="H25" s="12">
        <v>2925</v>
      </c>
      <c r="I25" s="4">
        <v>48.44</v>
      </c>
      <c r="J25" s="12">
        <v>11385</v>
      </c>
      <c r="K25" s="4">
        <v>108.92</v>
      </c>
      <c r="L25" s="12">
        <v>364</v>
      </c>
      <c r="M25" s="4">
        <v>41.6</v>
      </c>
      <c r="N25" s="12">
        <v>0</v>
      </c>
      <c r="O25" s="4">
        <v>0</v>
      </c>
      <c r="P25" s="12">
        <v>17</v>
      </c>
      <c r="Q25" s="4">
        <v>34.14</v>
      </c>
      <c r="R25" s="12">
        <v>933</v>
      </c>
      <c r="S25" s="4">
        <v>94.65</v>
      </c>
      <c r="T25" s="12">
        <v>529</v>
      </c>
      <c r="U25" s="4">
        <v>78.91</v>
      </c>
      <c r="V25" s="12">
        <v>10</v>
      </c>
      <c r="W25" s="4">
        <v>104.3</v>
      </c>
      <c r="X25" s="12">
        <v>416</v>
      </c>
      <c r="Y25" s="4">
        <v>27.53</v>
      </c>
      <c r="Z25" s="12">
        <v>338</v>
      </c>
      <c r="AA25" s="4">
        <v>79.31</v>
      </c>
      <c r="AB25" s="12">
        <v>856</v>
      </c>
      <c r="AC25" s="4">
        <v>79.900000000000006</v>
      </c>
      <c r="AD25" s="12">
        <v>150</v>
      </c>
      <c r="AE25" s="4">
        <v>100.96</v>
      </c>
      <c r="AF25" s="12">
        <v>0</v>
      </c>
      <c r="AG25" s="4">
        <v>0</v>
      </c>
      <c r="AH25" s="12">
        <v>146</v>
      </c>
      <c r="AI25" s="4">
        <v>76.319999999999993</v>
      </c>
      <c r="AJ25" s="12">
        <v>0</v>
      </c>
      <c r="AK25" s="4">
        <v>0</v>
      </c>
      <c r="AL25" s="12">
        <v>11</v>
      </c>
      <c r="AM25" s="4">
        <v>111.31</v>
      </c>
      <c r="AN25" s="12">
        <v>5</v>
      </c>
      <c r="AO25" s="4">
        <v>97.38</v>
      </c>
      <c r="AP25" s="12">
        <v>0</v>
      </c>
      <c r="AQ25" s="4">
        <v>0</v>
      </c>
      <c r="AR25" s="12">
        <v>857</v>
      </c>
      <c r="AS25" s="4">
        <v>86.34</v>
      </c>
      <c r="AT25" s="12">
        <v>563</v>
      </c>
      <c r="AU25" s="4">
        <v>80.44</v>
      </c>
      <c r="AX25" s="19"/>
      <c r="AY25" s="19" t="s">
        <v>67</v>
      </c>
      <c r="AZ25" s="12">
        <f t="shared" si="0"/>
        <v>12081.1173</v>
      </c>
      <c r="BA25" s="26">
        <f t="shared" si="1"/>
        <v>12081.1173</v>
      </c>
      <c r="BB25" s="12">
        <f t="shared" si="2"/>
        <v>12061.943600000001</v>
      </c>
      <c r="BC25" s="26">
        <f t="shared" si="3"/>
        <v>12061.943600000001</v>
      </c>
      <c r="BD25" s="12">
        <f t="shared" si="4"/>
        <v>1416.87</v>
      </c>
      <c r="BE25" s="26">
        <f t="shared" si="5"/>
        <v>1416.87</v>
      </c>
      <c r="BF25" s="12">
        <f t="shared" si="6"/>
        <v>11385</v>
      </c>
      <c r="BG25" s="26">
        <f t="shared" si="7"/>
        <v>12400.541999999999</v>
      </c>
      <c r="BH25" s="12">
        <f t="shared" si="8"/>
        <v>151.42400000000001</v>
      </c>
      <c r="BI25" s="26">
        <f t="shared" si="9"/>
        <v>151.42400000000001</v>
      </c>
      <c r="BJ25" s="12">
        <f t="shared" si="10"/>
        <v>0</v>
      </c>
      <c r="BK25" s="26">
        <f t="shared" si="11"/>
        <v>0</v>
      </c>
      <c r="BL25" s="12">
        <f t="shared" si="12"/>
        <v>5.8037999999999998</v>
      </c>
      <c r="BM25" s="26">
        <f t="shared" si="13"/>
        <v>5.8037999999999998</v>
      </c>
      <c r="BN25" s="12">
        <f t="shared" si="14"/>
        <v>883.08450000000016</v>
      </c>
      <c r="BO25" s="26">
        <f t="shared" si="15"/>
        <v>883.08450000000016</v>
      </c>
      <c r="BP25" s="12">
        <f t="shared" si="16"/>
        <v>417.43389999999999</v>
      </c>
      <c r="BQ25" s="26">
        <f t="shared" si="17"/>
        <v>417.43389999999999</v>
      </c>
      <c r="BR25" s="12">
        <f t="shared" si="18"/>
        <v>10</v>
      </c>
      <c r="BS25" s="26">
        <f t="shared" si="19"/>
        <v>10.43</v>
      </c>
      <c r="BT25" s="12">
        <f t="shared" si="20"/>
        <v>114.5248</v>
      </c>
      <c r="BU25" s="26">
        <f t="shared" si="21"/>
        <v>114.5248</v>
      </c>
      <c r="BV25" s="12">
        <f t="shared" si="22"/>
        <v>268.06780000000003</v>
      </c>
      <c r="BW25" s="26">
        <f t="shared" si="23"/>
        <v>268.06780000000003</v>
      </c>
      <c r="BX25" s="12">
        <f t="shared" si="24"/>
        <v>683.94400000000007</v>
      </c>
      <c r="BY25" s="26">
        <f t="shared" si="25"/>
        <v>683.94400000000007</v>
      </c>
      <c r="BZ25" s="12">
        <f t="shared" si="26"/>
        <v>150</v>
      </c>
      <c r="CA25" s="26">
        <f t="shared" si="27"/>
        <v>151.43999999999997</v>
      </c>
      <c r="CB25" s="12">
        <f t="shared" si="28"/>
        <v>0</v>
      </c>
      <c r="CC25" s="26">
        <f t="shared" si="29"/>
        <v>0</v>
      </c>
      <c r="CD25" s="12">
        <f t="shared" si="30"/>
        <v>111.4272</v>
      </c>
      <c r="CE25" s="26">
        <f t="shared" si="31"/>
        <v>111.4272</v>
      </c>
      <c r="CF25" s="12">
        <f t="shared" si="32"/>
        <v>0</v>
      </c>
      <c r="CG25" s="26">
        <f t="shared" si="33"/>
        <v>0</v>
      </c>
      <c r="CH25" s="12">
        <f t="shared" si="34"/>
        <v>11</v>
      </c>
      <c r="CI25" s="26">
        <f t="shared" si="35"/>
        <v>12.244100000000001</v>
      </c>
      <c r="CJ25" s="12">
        <f t="shared" si="36"/>
        <v>4.8689999999999998</v>
      </c>
      <c r="CK25" s="26">
        <f t="shared" si="37"/>
        <v>4.8689999999999998</v>
      </c>
      <c r="CL25" s="12">
        <f t="shared" si="38"/>
        <v>0</v>
      </c>
      <c r="CM25" s="26">
        <f t="shared" si="39"/>
        <v>0</v>
      </c>
      <c r="CN25" s="12">
        <f t="shared" si="40"/>
        <v>739.93380000000002</v>
      </c>
      <c r="CO25" s="26">
        <f t="shared" si="41"/>
        <v>739.93380000000002</v>
      </c>
      <c r="CP25" s="12">
        <f t="shared" si="42"/>
        <v>452.87720000000002</v>
      </c>
      <c r="CQ25" s="26">
        <f t="shared" si="43"/>
        <v>452.87720000000002</v>
      </c>
      <c r="CT25" s="19"/>
      <c r="CU25" s="19" t="s">
        <v>67</v>
      </c>
      <c r="CV25" s="12">
        <f t="shared" si="44"/>
        <v>82895</v>
      </c>
      <c r="CW25" s="26">
        <v>5</v>
      </c>
      <c r="CX25" s="12">
        <f t="shared" si="44"/>
        <v>68270</v>
      </c>
      <c r="CY25" s="26"/>
      <c r="CZ25" s="12">
        <f t="shared" si="45"/>
        <v>14625</v>
      </c>
      <c r="DA25" s="26"/>
      <c r="DB25" s="12">
        <f t="shared" si="46"/>
        <v>56925</v>
      </c>
      <c r="DC25" s="26"/>
      <c r="DD25" s="12">
        <f t="shared" si="47"/>
        <v>1820</v>
      </c>
      <c r="DE25" s="26"/>
      <c r="DF25" s="12">
        <f t="shared" si="48"/>
        <v>0</v>
      </c>
      <c r="DG25" s="26"/>
      <c r="DH25" s="12">
        <f t="shared" si="49"/>
        <v>85</v>
      </c>
      <c r="DI25" s="26"/>
      <c r="DJ25" s="12">
        <f t="shared" si="50"/>
        <v>4665</v>
      </c>
      <c r="DK25" s="26"/>
      <c r="DL25" s="12">
        <f t="shared" si="51"/>
        <v>2645</v>
      </c>
      <c r="DM25" s="26"/>
      <c r="DN25" s="12">
        <f t="shared" si="52"/>
        <v>50</v>
      </c>
      <c r="DO25" s="26"/>
      <c r="DP25" s="12">
        <f t="shared" si="53"/>
        <v>2080</v>
      </c>
      <c r="DQ25" s="26"/>
      <c r="DR25" s="12">
        <f t="shared" si="54"/>
        <v>1690</v>
      </c>
      <c r="DS25" s="26"/>
      <c r="DT25" s="12">
        <f t="shared" si="55"/>
        <v>4280</v>
      </c>
      <c r="DU25" s="26"/>
      <c r="DV25" s="12">
        <f t="shared" si="56"/>
        <v>750</v>
      </c>
      <c r="DW25" s="26"/>
      <c r="DX25" s="12">
        <f t="shared" si="57"/>
        <v>0</v>
      </c>
      <c r="DY25" s="26"/>
      <c r="DZ25" s="12">
        <f t="shared" si="58"/>
        <v>730</v>
      </c>
      <c r="EA25" s="26"/>
      <c r="EB25" s="12">
        <f t="shared" si="59"/>
        <v>0</v>
      </c>
      <c r="EC25" s="26"/>
      <c r="ED25" s="12">
        <f t="shared" si="60"/>
        <v>55</v>
      </c>
      <c r="EE25" s="26"/>
      <c r="EF25" s="12">
        <f t="shared" si="61"/>
        <v>25</v>
      </c>
      <c r="EG25" s="26"/>
      <c r="EH25" s="12">
        <f t="shared" si="62"/>
        <v>0</v>
      </c>
      <c r="EI25" s="26"/>
      <c r="EJ25" s="12">
        <f t="shared" si="63"/>
        <v>4285</v>
      </c>
      <c r="EK25" s="26"/>
      <c r="EL25" s="12">
        <f t="shared" si="64"/>
        <v>2815</v>
      </c>
      <c r="EM25" s="26"/>
    </row>
    <row r="26" spans="2:143" x14ac:dyDescent="0.25">
      <c r="B26" s="20"/>
      <c r="C26" s="20" t="s">
        <v>68</v>
      </c>
      <c r="D26" s="13">
        <v>5617</v>
      </c>
      <c r="E26" s="6">
        <v>33.56</v>
      </c>
      <c r="F26" s="13">
        <v>2912</v>
      </c>
      <c r="G26" s="6">
        <v>44.65</v>
      </c>
      <c r="H26" s="13">
        <v>2705</v>
      </c>
      <c r="I26" s="6">
        <v>51.69</v>
      </c>
      <c r="J26" s="13">
        <v>166</v>
      </c>
      <c r="K26" s="6">
        <v>52.47</v>
      </c>
      <c r="L26" s="13">
        <v>363</v>
      </c>
      <c r="M26" s="6">
        <v>41.66</v>
      </c>
      <c r="N26" s="13">
        <v>0</v>
      </c>
      <c r="O26" s="6">
        <v>0</v>
      </c>
      <c r="P26" s="13">
        <v>55</v>
      </c>
      <c r="Q26" s="6">
        <v>10.48</v>
      </c>
      <c r="R26" s="13">
        <v>394</v>
      </c>
      <c r="S26" s="6">
        <v>83.58</v>
      </c>
      <c r="T26" s="13">
        <v>529</v>
      </c>
      <c r="U26" s="6">
        <v>78.91</v>
      </c>
      <c r="V26" s="13">
        <v>10</v>
      </c>
      <c r="W26" s="6">
        <v>104.3</v>
      </c>
      <c r="X26" s="13">
        <v>1394</v>
      </c>
      <c r="Y26" s="6">
        <v>68.84</v>
      </c>
      <c r="Z26" s="13">
        <v>441</v>
      </c>
      <c r="AA26" s="6">
        <v>62.01</v>
      </c>
      <c r="AB26" s="13">
        <v>748</v>
      </c>
      <c r="AC26" s="6">
        <v>88.84</v>
      </c>
      <c r="AD26" s="13">
        <v>150</v>
      </c>
      <c r="AE26" s="6">
        <v>100.96</v>
      </c>
      <c r="AF26" s="13">
        <v>4</v>
      </c>
      <c r="AG26" s="6">
        <v>100.96</v>
      </c>
      <c r="AH26" s="13">
        <v>248</v>
      </c>
      <c r="AI26" s="6">
        <v>85.66</v>
      </c>
      <c r="AJ26" s="13">
        <v>0</v>
      </c>
      <c r="AK26" s="6">
        <v>0</v>
      </c>
      <c r="AL26" s="13">
        <v>0</v>
      </c>
      <c r="AM26" s="6">
        <v>0</v>
      </c>
      <c r="AN26" s="13">
        <v>6</v>
      </c>
      <c r="AO26" s="6">
        <v>75.290000000000006</v>
      </c>
      <c r="AP26" s="13">
        <v>26</v>
      </c>
      <c r="AQ26" s="6">
        <v>83.98</v>
      </c>
      <c r="AR26" s="13">
        <v>944</v>
      </c>
      <c r="AS26" s="6">
        <v>79.069999999999993</v>
      </c>
      <c r="AT26" s="13">
        <v>139</v>
      </c>
      <c r="AU26" s="6">
        <v>48.57</v>
      </c>
      <c r="AX26" s="20"/>
      <c r="AY26" s="20" t="s">
        <v>68</v>
      </c>
      <c r="AZ26" s="13">
        <f t="shared" si="0"/>
        <v>1885.0652000000002</v>
      </c>
      <c r="BA26" s="27">
        <f t="shared" si="1"/>
        <v>1885.0652000000002</v>
      </c>
      <c r="BB26" s="13">
        <f t="shared" si="2"/>
        <v>1300.2080000000001</v>
      </c>
      <c r="BC26" s="27">
        <f t="shared" si="3"/>
        <v>1300.2080000000001</v>
      </c>
      <c r="BD26" s="13">
        <f t="shared" si="4"/>
        <v>1398.2144999999998</v>
      </c>
      <c r="BE26" s="27">
        <f t="shared" si="5"/>
        <v>1398.2144999999998</v>
      </c>
      <c r="BF26" s="13">
        <f t="shared" si="6"/>
        <v>87.100200000000001</v>
      </c>
      <c r="BG26" s="27">
        <f t="shared" si="7"/>
        <v>87.100200000000001</v>
      </c>
      <c r="BH26" s="13">
        <f t="shared" si="8"/>
        <v>151.22579999999999</v>
      </c>
      <c r="BI26" s="27">
        <f t="shared" si="9"/>
        <v>151.22579999999999</v>
      </c>
      <c r="BJ26" s="13">
        <f t="shared" si="10"/>
        <v>0</v>
      </c>
      <c r="BK26" s="27">
        <f t="shared" si="11"/>
        <v>0</v>
      </c>
      <c r="BL26" s="13">
        <f t="shared" si="12"/>
        <v>5.7639999999999993</v>
      </c>
      <c r="BM26" s="27">
        <f t="shared" si="13"/>
        <v>5.7639999999999993</v>
      </c>
      <c r="BN26" s="13">
        <f t="shared" si="14"/>
        <v>329.30519999999996</v>
      </c>
      <c r="BO26" s="27">
        <f t="shared" si="15"/>
        <v>329.30519999999996</v>
      </c>
      <c r="BP26" s="13">
        <f t="shared" si="16"/>
        <v>417.43389999999999</v>
      </c>
      <c r="BQ26" s="27">
        <f t="shared" si="17"/>
        <v>417.43389999999999</v>
      </c>
      <c r="BR26" s="13">
        <f t="shared" si="18"/>
        <v>10</v>
      </c>
      <c r="BS26" s="27">
        <f t="shared" si="19"/>
        <v>10.43</v>
      </c>
      <c r="BT26" s="13">
        <f t="shared" si="20"/>
        <v>959.6296000000001</v>
      </c>
      <c r="BU26" s="27">
        <f t="shared" si="21"/>
        <v>959.6296000000001</v>
      </c>
      <c r="BV26" s="13">
        <f t="shared" si="22"/>
        <v>273.46409999999997</v>
      </c>
      <c r="BW26" s="27">
        <f t="shared" si="23"/>
        <v>273.46409999999997</v>
      </c>
      <c r="BX26" s="13">
        <f t="shared" si="24"/>
        <v>664.52320000000009</v>
      </c>
      <c r="BY26" s="27">
        <f t="shared" si="25"/>
        <v>664.52320000000009</v>
      </c>
      <c r="BZ26" s="13">
        <f t="shared" si="26"/>
        <v>150</v>
      </c>
      <c r="CA26" s="27">
        <f t="shared" si="27"/>
        <v>151.43999999999997</v>
      </c>
      <c r="CB26" s="13">
        <f t="shared" si="28"/>
        <v>4</v>
      </c>
      <c r="CC26" s="27">
        <f t="shared" si="29"/>
        <v>4.0383999999999993</v>
      </c>
      <c r="CD26" s="13">
        <f t="shared" si="30"/>
        <v>212.43680000000001</v>
      </c>
      <c r="CE26" s="27">
        <f t="shared" si="31"/>
        <v>212.43680000000001</v>
      </c>
      <c r="CF26" s="13">
        <f t="shared" si="32"/>
        <v>0</v>
      </c>
      <c r="CG26" s="27">
        <f t="shared" si="33"/>
        <v>0</v>
      </c>
      <c r="CH26" s="13">
        <f t="shared" si="34"/>
        <v>0</v>
      </c>
      <c r="CI26" s="27">
        <f t="shared" si="35"/>
        <v>0</v>
      </c>
      <c r="CJ26" s="13">
        <f t="shared" si="36"/>
        <v>4.5174000000000003</v>
      </c>
      <c r="CK26" s="27">
        <f t="shared" si="37"/>
        <v>4.5174000000000003</v>
      </c>
      <c r="CL26" s="13">
        <f t="shared" si="38"/>
        <v>21.834800000000001</v>
      </c>
      <c r="CM26" s="27">
        <f t="shared" si="39"/>
        <v>21.834800000000001</v>
      </c>
      <c r="CN26" s="13">
        <f t="shared" si="40"/>
        <v>746.42079999999987</v>
      </c>
      <c r="CO26" s="27">
        <f t="shared" si="41"/>
        <v>746.42079999999987</v>
      </c>
      <c r="CP26" s="13">
        <f t="shared" si="42"/>
        <v>67.51230000000001</v>
      </c>
      <c r="CQ26" s="27">
        <f t="shared" si="43"/>
        <v>67.51230000000001</v>
      </c>
      <c r="CT26" s="20"/>
      <c r="CU26" s="20" t="s">
        <v>68</v>
      </c>
      <c r="CV26" s="13">
        <f t="shared" si="44"/>
        <v>28085</v>
      </c>
      <c r="CW26" s="27">
        <v>5</v>
      </c>
      <c r="CX26" s="13">
        <f t="shared" si="44"/>
        <v>14560</v>
      </c>
      <c r="CY26" s="27"/>
      <c r="CZ26" s="13">
        <f t="shared" si="45"/>
        <v>13525</v>
      </c>
      <c r="DA26" s="27"/>
      <c r="DB26" s="13">
        <f t="shared" si="46"/>
        <v>830</v>
      </c>
      <c r="DC26" s="27"/>
      <c r="DD26" s="13">
        <f t="shared" si="47"/>
        <v>1815</v>
      </c>
      <c r="DE26" s="27"/>
      <c r="DF26" s="13">
        <f t="shared" si="48"/>
        <v>0</v>
      </c>
      <c r="DG26" s="27"/>
      <c r="DH26" s="13">
        <f t="shared" si="49"/>
        <v>275</v>
      </c>
      <c r="DI26" s="27"/>
      <c r="DJ26" s="13">
        <f t="shared" si="50"/>
        <v>1970</v>
      </c>
      <c r="DK26" s="27"/>
      <c r="DL26" s="13">
        <f t="shared" si="51"/>
        <v>2645</v>
      </c>
      <c r="DM26" s="27"/>
      <c r="DN26" s="13">
        <f t="shared" si="52"/>
        <v>50</v>
      </c>
      <c r="DO26" s="27"/>
      <c r="DP26" s="13">
        <f t="shared" si="53"/>
        <v>6970</v>
      </c>
      <c r="DQ26" s="27"/>
      <c r="DR26" s="13">
        <f t="shared" si="54"/>
        <v>2205</v>
      </c>
      <c r="DS26" s="27"/>
      <c r="DT26" s="13">
        <f t="shared" si="55"/>
        <v>3740</v>
      </c>
      <c r="DU26" s="27"/>
      <c r="DV26" s="13">
        <f t="shared" si="56"/>
        <v>750</v>
      </c>
      <c r="DW26" s="27"/>
      <c r="DX26" s="13">
        <f t="shared" si="57"/>
        <v>20</v>
      </c>
      <c r="DY26" s="27"/>
      <c r="DZ26" s="13">
        <f t="shared" si="58"/>
        <v>1240</v>
      </c>
      <c r="EA26" s="27"/>
      <c r="EB26" s="13">
        <f t="shared" si="59"/>
        <v>0</v>
      </c>
      <c r="EC26" s="27"/>
      <c r="ED26" s="13">
        <f t="shared" si="60"/>
        <v>0</v>
      </c>
      <c r="EE26" s="27"/>
      <c r="EF26" s="13">
        <f t="shared" si="61"/>
        <v>30</v>
      </c>
      <c r="EG26" s="27"/>
      <c r="EH26" s="13">
        <f t="shared" si="62"/>
        <v>130</v>
      </c>
      <c r="EI26" s="27"/>
      <c r="EJ26" s="13">
        <f t="shared" si="63"/>
        <v>4720</v>
      </c>
      <c r="EK26" s="27"/>
      <c r="EL26" s="13">
        <f t="shared" si="64"/>
        <v>695</v>
      </c>
      <c r="EM26" s="27"/>
    </row>
    <row r="29" spans="2:143" x14ac:dyDescent="0.25">
      <c r="B29" s="28" t="s">
        <v>99</v>
      </c>
      <c r="AX29" s="28" t="s">
        <v>41</v>
      </c>
      <c r="CT29" s="28" t="s">
        <v>101</v>
      </c>
    </row>
    <row r="30" spans="2:143" x14ac:dyDescent="0.25">
      <c r="D30" s="146" t="s">
        <v>1</v>
      </c>
      <c r="E30" s="147"/>
      <c r="F30" s="146" t="s">
        <v>2</v>
      </c>
      <c r="G30" s="147"/>
      <c r="H30" s="146" t="s">
        <v>3</v>
      </c>
      <c r="I30" s="147"/>
      <c r="J30" s="146" t="s">
        <v>4</v>
      </c>
      <c r="K30" s="147"/>
      <c r="L30" s="146" t="s">
        <v>5</v>
      </c>
      <c r="M30" s="147"/>
      <c r="N30" s="146" t="s">
        <v>6</v>
      </c>
      <c r="O30" s="147"/>
      <c r="P30" s="146" t="s">
        <v>7</v>
      </c>
      <c r="Q30" s="147"/>
      <c r="R30" s="146" t="s">
        <v>8</v>
      </c>
      <c r="S30" s="147"/>
      <c r="T30" s="146" t="s">
        <v>9</v>
      </c>
      <c r="U30" s="147"/>
      <c r="V30" s="146" t="s">
        <v>10</v>
      </c>
      <c r="W30" s="147"/>
      <c r="X30" s="146" t="s">
        <v>11</v>
      </c>
      <c r="Y30" s="147"/>
      <c r="Z30" s="146" t="s">
        <v>14</v>
      </c>
      <c r="AA30" s="147"/>
      <c r="AB30" s="146" t="s">
        <v>15</v>
      </c>
      <c r="AC30" s="147"/>
      <c r="AD30" s="146" t="s">
        <v>16</v>
      </c>
      <c r="AE30" s="147"/>
      <c r="AF30" s="146" t="s">
        <v>17</v>
      </c>
      <c r="AG30" s="147"/>
      <c r="AH30" s="146" t="s">
        <v>18</v>
      </c>
      <c r="AI30" s="147"/>
      <c r="AJ30" s="146" t="s">
        <v>19</v>
      </c>
      <c r="AK30" s="147"/>
      <c r="AL30" s="146" t="s">
        <v>20</v>
      </c>
      <c r="AM30" s="147"/>
      <c r="AN30" s="146" t="s">
        <v>21</v>
      </c>
      <c r="AO30" s="147"/>
      <c r="AP30" s="146" t="s">
        <v>22</v>
      </c>
      <c r="AQ30" s="147"/>
      <c r="AR30" s="146" t="s">
        <v>23</v>
      </c>
      <c r="AS30" s="147"/>
      <c r="AT30" s="146" t="s">
        <v>24</v>
      </c>
      <c r="AU30" s="147"/>
      <c r="AZ30" s="146" t="s">
        <v>1</v>
      </c>
      <c r="BA30" s="147"/>
      <c r="BB30" s="146" t="s">
        <v>2</v>
      </c>
      <c r="BC30" s="147"/>
      <c r="BD30" s="146" t="s">
        <v>3</v>
      </c>
      <c r="BE30" s="147"/>
      <c r="BF30" s="146" t="s">
        <v>4</v>
      </c>
      <c r="BG30" s="147"/>
      <c r="BH30" s="146" t="s">
        <v>5</v>
      </c>
      <c r="BI30" s="147"/>
      <c r="BJ30" s="146" t="s">
        <v>6</v>
      </c>
      <c r="BK30" s="147"/>
      <c r="BL30" s="146" t="s">
        <v>7</v>
      </c>
      <c r="BM30" s="147"/>
      <c r="BN30" s="146" t="s">
        <v>8</v>
      </c>
      <c r="BO30" s="147"/>
      <c r="BP30" s="146" t="s">
        <v>9</v>
      </c>
      <c r="BQ30" s="147"/>
      <c r="BR30" s="146" t="s">
        <v>10</v>
      </c>
      <c r="BS30" s="147"/>
      <c r="BT30" s="146" t="s">
        <v>11</v>
      </c>
      <c r="BU30" s="147"/>
      <c r="BV30" s="146" t="s">
        <v>14</v>
      </c>
      <c r="BW30" s="147"/>
      <c r="BX30" s="146" t="s">
        <v>15</v>
      </c>
      <c r="BY30" s="147"/>
      <c r="BZ30" s="146" t="s">
        <v>16</v>
      </c>
      <c r="CA30" s="147"/>
      <c r="CB30" s="146" t="s">
        <v>17</v>
      </c>
      <c r="CC30" s="147"/>
      <c r="CD30" s="146" t="s">
        <v>18</v>
      </c>
      <c r="CE30" s="147"/>
      <c r="CF30" s="146" t="s">
        <v>19</v>
      </c>
      <c r="CG30" s="147"/>
      <c r="CH30" s="146" t="s">
        <v>20</v>
      </c>
      <c r="CI30" s="147"/>
      <c r="CJ30" s="146" t="s">
        <v>21</v>
      </c>
      <c r="CK30" s="147"/>
      <c r="CL30" s="146" t="s">
        <v>22</v>
      </c>
      <c r="CM30" s="147"/>
      <c r="CN30" s="146" t="s">
        <v>23</v>
      </c>
      <c r="CO30" s="147"/>
      <c r="CP30" s="146" t="s">
        <v>24</v>
      </c>
      <c r="CQ30" s="147"/>
      <c r="CV30" s="146" t="s">
        <v>1</v>
      </c>
      <c r="CW30" s="147"/>
      <c r="CX30" s="146" t="s">
        <v>2</v>
      </c>
      <c r="CY30" s="147"/>
      <c r="CZ30" s="146" t="s">
        <v>3</v>
      </c>
      <c r="DA30" s="147"/>
      <c r="DB30" s="146" t="s">
        <v>4</v>
      </c>
      <c r="DC30" s="147"/>
      <c r="DD30" s="146" t="s">
        <v>5</v>
      </c>
      <c r="DE30" s="147"/>
      <c r="DF30" s="146" t="s">
        <v>6</v>
      </c>
      <c r="DG30" s="147"/>
      <c r="DH30" s="146" t="s">
        <v>7</v>
      </c>
      <c r="DI30" s="147"/>
      <c r="DJ30" s="146" t="s">
        <v>8</v>
      </c>
      <c r="DK30" s="147"/>
      <c r="DL30" s="146" t="s">
        <v>9</v>
      </c>
      <c r="DM30" s="147"/>
      <c r="DN30" s="146" t="s">
        <v>10</v>
      </c>
      <c r="DO30" s="147"/>
      <c r="DP30" s="146" t="s">
        <v>11</v>
      </c>
      <c r="DQ30" s="147"/>
      <c r="DR30" s="146" t="s">
        <v>14</v>
      </c>
      <c r="DS30" s="147"/>
      <c r="DT30" s="146" t="s">
        <v>15</v>
      </c>
      <c r="DU30" s="147"/>
      <c r="DV30" s="146" t="s">
        <v>16</v>
      </c>
      <c r="DW30" s="147"/>
      <c r="DX30" s="146" t="s">
        <v>17</v>
      </c>
      <c r="DY30" s="147"/>
      <c r="DZ30" s="146" t="s">
        <v>18</v>
      </c>
      <c r="EA30" s="147"/>
      <c r="EB30" s="146" t="s">
        <v>19</v>
      </c>
      <c r="EC30" s="147"/>
      <c r="ED30" s="146" t="s">
        <v>20</v>
      </c>
      <c r="EE30" s="147"/>
      <c r="EF30" s="146" t="s">
        <v>21</v>
      </c>
      <c r="EG30" s="147"/>
      <c r="EH30" s="146" t="s">
        <v>22</v>
      </c>
      <c r="EI30" s="147"/>
      <c r="EJ30" s="146" t="s">
        <v>23</v>
      </c>
      <c r="EK30" s="147"/>
      <c r="EL30" s="146" t="s">
        <v>24</v>
      </c>
      <c r="EM30" s="147"/>
    </row>
    <row r="31" spans="2:143" ht="30" x14ac:dyDescent="0.25">
      <c r="B31" s="18"/>
      <c r="C31" s="29" t="s">
        <v>44</v>
      </c>
      <c r="D31" s="42" t="s">
        <v>69</v>
      </c>
      <c r="E31" s="43" t="s">
        <v>45</v>
      </c>
      <c r="F31" s="42" t="s">
        <v>69</v>
      </c>
      <c r="G31" s="43" t="s">
        <v>45</v>
      </c>
      <c r="H31" s="42" t="s">
        <v>69</v>
      </c>
      <c r="I31" s="43" t="s">
        <v>45</v>
      </c>
      <c r="J31" s="42" t="s">
        <v>69</v>
      </c>
      <c r="K31" s="43" t="s">
        <v>45</v>
      </c>
      <c r="L31" s="42" t="s">
        <v>69</v>
      </c>
      <c r="M31" s="43" t="s">
        <v>45</v>
      </c>
      <c r="N31" s="42" t="s">
        <v>69</v>
      </c>
      <c r="O31" s="43" t="s">
        <v>45</v>
      </c>
      <c r="P31" s="42" t="s">
        <v>69</v>
      </c>
      <c r="Q31" s="43" t="s">
        <v>45</v>
      </c>
      <c r="R31" s="42" t="s">
        <v>69</v>
      </c>
      <c r="S31" s="43" t="s">
        <v>45</v>
      </c>
      <c r="T31" s="42" t="s">
        <v>69</v>
      </c>
      <c r="U31" s="43" t="s">
        <v>45</v>
      </c>
      <c r="V31" s="42" t="s">
        <v>69</v>
      </c>
      <c r="W31" s="43" t="s">
        <v>45</v>
      </c>
      <c r="X31" s="42" t="s">
        <v>69</v>
      </c>
      <c r="Y31" s="43" t="s">
        <v>45</v>
      </c>
      <c r="Z31" s="42" t="s">
        <v>69</v>
      </c>
      <c r="AA31" s="43" t="s">
        <v>45</v>
      </c>
      <c r="AB31" s="42" t="s">
        <v>69</v>
      </c>
      <c r="AC31" s="43" t="s">
        <v>45</v>
      </c>
      <c r="AD31" s="42" t="s">
        <v>69</v>
      </c>
      <c r="AE31" s="43" t="s">
        <v>45</v>
      </c>
      <c r="AF31" s="42" t="s">
        <v>69</v>
      </c>
      <c r="AG31" s="43" t="s">
        <v>45</v>
      </c>
      <c r="AH31" s="42" t="s">
        <v>69</v>
      </c>
      <c r="AI31" s="43" t="s">
        <v>45</v>
      </c>
      <c r="AJ31" s="42" t="s">
        <v>69</v>
      </c>
      <c r="AK31" s="43" t="s">
        <v>45</v>
      </c>
      <c r="AL31" s="42" t="s">
        <v>69</v>
      </c>
      <c r="AM31" s="43" t="s">
        <v>45</v>
      </c>
      <c r="AN31" s="42" t="s">
        <v>69</v>
      </c>
      <c r="AO31" s="43" t="s">
        <v>45</v>
      </c>
      <c r="AP31" s="42" t="s">
        <v>69</v>
      </c>
      <c r="AQ31" s="43" t="s">
        <v>45</v>
      </c>
      <c r="AR31" s="42" t="s">
        <v>69</v>
      </c>
      <c r="AS31" s="43" t="s">
        <v>45</v>
      </c>
      <c r="AT31" s="42" t="s">
        <v>69</v>
      </c>
      <c r="AU31" s="43" t="s">
        <v>45</v>
      </c>
      <c r="AX31" s="18"/>
      <c r="AY31" s="29" t="s">
        <v>44</v>
      </c>
      <c r="AZ31" s="23" t="s">
        <v>40</v>
      </c>
      <c r="BA31" s="24" t="s">
        <v>39</v>
      </c>
      <c r="BB31" s="23" t="s">
        <v>40</v>
      </c>
      <c r="BC31" s="24" t="s">
        <v>39</v>
      </c>
      <c r="BD31" s="23" t="s">
        <v>40</v>
      </c>
      <c r="BE31" s="24" t="s">
        <v>39</v>
      </c>
      <c r="BF31" s="23" t="s">
        <v>40</v>
      </c>
      <c r="BG31" s="24" t="s">
        <v>39</v>
      </c>
      <c r="BH31" s="23" t="s">
        <v>40</v>
      </c>
      <c r="BI31" s="24" t="s">
        <v>39</v>
      </c>
      <c r="BJ31" s="23" t="s">
        <v>40</v>
      </c>
      <c r="BK31" s="24" t="s">
        <v>39</v>
      </c>
      <c r="BL31" s="23" t="s">
        <v>40</v>
      </c>
      <c r="BM31" s="24" t="s">
        <v>39</v>
      </c>
      <c r="BN31" s="23" t="s">
        <v>40</v>
      </c>
      <c r="BO31" s="24" t="s">
        <v>39</v>
      </c>
      <c r="BP31" s="23" t="s">
        <v>40</v>
      </c>
      <c r="BQ31" s="24" t="s">
        <v>39</v>
      </c>
      <c r="BR31" s="23" t="s">
        <v>40</v>
      </c>
      <c r="BS31" s="24" t="s">
        <v>39</v>
      </c>
      <c r="BT31" s="23" t="s">
        <v>40</v>
      </c>
      <c r="BU31" s="24" t="s">
        <v>39</v>
      </c>
      <c r="BV31" s="23" t="s">
        <v>40</v>
      </c>
      <c r="BW31" s="24" t="s">
        <v>39</v>
      </c>
      <c r="BX31" s="23" t="s">
        <v>40</v>
      </c>
      <c r="BY31" s="24" t="s">
        <v>39</v>
      </c>
      <c r="BZ31" s="23" t="s">
        <v>40</v>
      </c>
      <c r="CA31" s="24" t="s">
        <v>39</v>
      </c>
      <c r="CB31" s="23" t="s">
        <v>40</v>
      </c>
      <c r="CC31" s="24" t="s">
        <v>39</v>
      </c>
      <c r="CD31" s="23" t="s">
        <v>40</v>
      </c>
      <c r="CE31" s="24" t="s">
        <v>39</v>
      </c>
      <c r="CF31" s="23" t="s">
        <v>40</v>
      </c>
      <c r="CG31" s="24" t="s">
        <v>39</v>
      </c>
      <c r="CH31" s="23" t="s">
        <v>40</v>
      </c>
      <c r="CI31" s="24" t="s">
        <v>39</v>
      </c>
      <c r="CJ31" s="23" t="s">
        <v>40</v>
      </c>
      <c r="CK31" s="24" t="s">
        <v>39</v>
      </c>
      <c r="CL31" s="23" t="s">
        <v>40</v>
      </c>
      <c r="CM31" s="24" t="s">
        <v>39</v>
      </c>
      <c r="CN31" s="23" t="s">
        <v>40</v>
      </c>
      <c r="CO31" s="24" t="s">
        <v>39</v>
      </c>
      <c r="CP31" s="23" t="s">
        <v>40</v>
      </c>
      <c r="CQ31" s="24" t="s">
        <v>39</v>
      </c>
      <c r="CT31" s="18"/>
      <c r="CU31" s="29" t="s">
        <v>44</v>
      </c>
      <c r="CV31" s="23" t="s">
        <v>102</v>
      </c>
      <c r="CW31" s="57" t="s">
        <v>103</v>
      </c>
      <c r="CX31" s="23" t="s">
        <v>102</v>
      </c>
      <c r="CY31" s="24"/>
      <c r="CZ31" s="23" t="s">
        <v>102</v>
      </c>
      <c r="DA31" s="24"/>
      <c r="DB31" s="23" t="s">
        <v>102</v>
      </c>
      <c r="DC31" s="24"/>
      <c r="DD31" s="23" t="s">
        <v>102</v>
      </c>
      <c r="DE31" s="24"/>
      <c r="DF31" s="23" t="s">
        <v>102</v>
      </c>
      <c r="DG31" s="24"/>
      <c r="DH31" s="23" t="s">
        <v>102</v>
      </c>
      <c r="DI31" s="24"/>
      <c r="DJ31" s="23" t="s">
        <v>102</v>
      </c>
      <c r="DK31" s="24"/>
      <c r="DL31" s="23" t="s">
        <v>102</v>
      </c>
      <c r="DM31" s="24"/>
      <c r="DN31" s="23" t="s">
        <v>102</v>
      </c>
      <c r="DO31" s="24"/>
      <c r="DP31" s="23" t="s">
        <v>102</v>
      </c>
      <c r="DQ31" s="24"/>
      <c r="DR31" s="23" t="s">
        <v>102</v>
      </c>
      <c r="DS31" s="24"/>
      <c r="DT31" s="23" t="s">
        <v>102</v>
      </c>
      <c r="DU31" s="24"/>
      <c r="DV31" s="23" t="s">
        <v>102</v>
      </c>
      <c r="DW31" s="24"/>
      <c r="DX31" s="23" t="s">
        <v>102</v>
      </c>
      <c r="DY31" s="24"/>
      <c r="DZ31" s="23" t="s">
        <v>102</v>
      </c>
      <c r="EA31" s="24"/>
      <c r="EB31" s="23" t="s">
        <v>102</v>
      </c>
      <c r="EC31" s="24"/>
      <c r="ED31" s="23" t="s">
        <v>102</v>
      </c>
      <c r="EE31" s="24"/>
      <c r="EF31" s="23" t="s">
        <v>102</v>
      </c>
      <c r="EG31" s="24"/>
      <c r="EH31" s="23" t="s">
        <v>102</v>
      </c>
      <c r="EI31" s="24"/>
      <c r="EJ31" s="23" t="s">
        <v>102</v>
      </c>
      <c r="EK31" s="24"/>
      <c r="EL31" s="23" t="s">
        <v>102</v>
      </c>
      <c r="EM31" s="24"/>
    </row>
    <row r="32" spans="2:143" x14ac:dyDescent="0.25">
      <c r="B32" s="19"/>
      <c r="C32" s="19" t="s">
        <v>46</v>
      </c>
      <c r="D32" s="12">
        <v>609175</v>
      </c>
      <c r="E32" s="4">
        <v>13.74</v>
      </c>
      <c r="F32" s="12">
        <v>116913</v>
      </c>
      <c r="G32" s="4">
        <v>51.98</v>
      </c>
      <c r="H32" s="12">
        <v>492262</v>
      </c>
      <c r="I32" s="4">
        <v>16.13</v>
      </c>
      <c r="J32" s="12">
        <v>32732</v>
      </c>
      <c r="K32" s="4">
        <v>89</v>
      </c>
      <c r="L32" s="12">
        <v>7598</v>
      </c>
      <c r="M32" s="4">
        <v>53.9</v>
      </c>
      <c r="N32" s="12">
        <v>0</v>
      </c>
      <c r="O32" s="4">
        <v>0</v>
      </c>
      <c r="P32" s="12">
        <v>0</v>
      </c>
      <c r="Q32" s="4">
        <v>0</v>
      </c>
      <c r="R32" s="12">
        <v>75365</v>
      </c>
      <c r="S32" s="4">
        <v>59.68</v>
      </c>
      <c r="T32" s="12">
        <v>0</v>
      </c>
      <c r="U32" s="4">
        <v>0</v>
      </c>
      <c r="V32" s="12">
        <v>1218</v>
      </c>
      <c r="W32" s="4">
        <v>129.97</v>
      </c>
      <c r="X32" s="12">
        <v>0</v>
      </c>
      <c r="Y32" s="4">
        <v>0</v>
      </c>
      <c r="Z32" s="12">
        <v>112342</v>
      </c>
      <c r="AA32" s="4">
        <v>46.24</v>
      </c>
      <c r="AB32" s="12">
        <v>46324</v>
      </c>
      <c r="AC32" s="4">
        <v>78.31</v>
      </c>
      <c r="AD32" s="12">
        <v>45459</v>
      </c>
      <c r="AE32" s="4">
        <v>52.85</v>
      </c>
      <c r="AF32" s="12">
        <v>45905</v>
      </c>
      <c r="AG32" s="4">
        <v>51.74</v>
      </c>
      <c r="AH32" s="12">
        <v>64090</v>
      </c>
      <c r="AI32" s="4">
        <v>67.33</v>
      </c>
      <c r="AJ32" s="12">
        <v>0</v>
      </c>
      <c r="AK32" s="4">
        <v>0</v>
      </c>
      <c r="AL32" s="12">
        <v>120</v>
      </c>
      <c r="AM32" s="4">
        <v>89.45</v>
      </c>
      <c r="AN32" s="12">
        <v>13904</v>
      </c>
      <c r="AO32" s="4">
        <v>72.599999999999994</v>
      </c>
      <c r="AP32" s="12">
        <v>71818</v>
      </c>
      <c r="AQ32" s="4">
        <v>43.19</v>
      </c>
      <c r="AR32" s="12">
        <v>59215</v>
      </c>
      <c r="AS32" s="4">
        <v>39.49</v>
      </c>
      <c r="AT32" s="12">
        <v>33085</v>
      </c>
      <c r="AU32" s="4">
        <v>40.26</v>
      </c>
      <c r="AX32" s="19"/>
      <c r="AY32" s="19" t="s">
        <v>46</v>
      </c>
      <c r="AZ32" s="12">
        <f t="shared" ref="AZ32:AZ51" si="65">D32*MIN(E32,100)/100</f>
        <v>83700.645000000004</v>
      </c>
      <c r="BA32" s="26">
        <f t="shared" ref="BA32:BA51" si="66">D32*E32/100</f>
        <v>83700.645000000004</v>
      </c>
      <c r="BB32" s="12">
        <f t="shared" ref="BB32:BB51" si="67">F32*MIN(G32,100)/100</f>
        <v>60771.37739999999</v>
      </c>
      <c r="BC32" s="26">
        <f t="shared" ref="BC32:BC51" si="68">F32*G32/100</f>
        <v>60771.37739999999</v>
      </c>
      <c r="BD32" s="12">
        <f t="shared" ref="BD32:BD51" si="69">H32*MIN(I32,100)/100</f>
        <v>79401.8606</v>
      </c>
      <c r="BE32" s="26">
        <f t="shared" ref="BE32:BE51" si="70">H32*I32/100</f>
        <v>79401.8606</v>
      </c>
      <c r="BF32" s="12">
        <f t="shared" ref="BF32:BF51" si="71">J32*MIN(K32,100)/100</f>
        <v>29131.48</v>
      </c>
      <c r="BG32" s="26">
        <f t="shared" ref="BG32:BG51" si="72">J32*K32/100</f>
        <v>29131.48</v>
      </c>
      <c r="BH32" s="12">
        <f t="shared" ref="BH32:BH51" si="73">L32*MIN(M32,100)/100</f>
        <v>4095.3220000000001</v>
      </c>
      <c r="BI32" s="26">
        <f t="shared" ref="BI32:BI51" si="74">L32*M32/100</f>
        <v>4095.3220000000001</v>
      </c>
      <c r="BJ32" s="12">
        <f t="shared" ref="BJ32:BJ51" si="75">N32*MIN(O32,100)/100</f>
        <v>0</v>
      </c>
      <c r="BK32" s="26">
        <f t="shared" ref="BK32:BK51" si="76">N32*O32/100</f>
        <v>0</v>
      </c>
      <c r="BL32" s="12">
        <f t="shared" ref="BL32:BL51" si="77">P32*MIN(Q32,100)/100</f>
        <v>0</v>
      </c>
      <c r="BM32" s="26">
        <f t="shared" ref="BM32:BM51" si="78">P32*Q32/100</f>
        <v>0</v>
      </c>
      <c r="BN32" s="12">
        <f t="shared" ref="BN32:BN51" si="79">R32*MIN(S32,100)/100</f>
        <v>44977.832000000002</v>
      </c>
      <c r="BO32" s="26">
        <f t="shared" ref="BO32:BO51" si="80">R32*S32/100</f>
        <v>44977.832000000002</v>
      </c>
      <c r="BP32" s="12">
        <f t="shared" ref="BP32:BP51" si="81">T32*MIN(U32,100)/100</f>
        <v>0</v>
      </c>
      <c r="BQ32" s="26">
        <f t="shared" ref="BQ32:BQ51" si="82">T32*U32/100</f>
        <v>0</v>
      </c>
      <c r="BR32" s="12">
        <f t="shared" ref="BR32:BR51" si="83">V32*MIN(W32,100)/100</f>
        <v>1218</v>
      </c>
      <c r="BS32" s="26">
        <f t="shared" ref="BS32:BS51" si="84">V32*W32/100</f>
        <v>1583.0346</v>
      </c>
      <c r="BT32" s="12">
        <f t="shared" ref="BT32:BT51" si="85">X32*MIN(Y32,100)/100</f>
        <v>0</v>
      </c>
      <c r="BU32" s="26">
        <f t="shared" ref="BU32:BU51" si="86">X32*Y32/100</f>
        <v>0</v>
      </c>
      <c r="BV32" s="12">
        <f t="shared" ref="BV32:BV51" si="87">Z32*MIN(AA32,100)/100</f>
        <v>51946.940800000004</v>
      </c>
      <c r="BW32" s="26">
        <f t="shared" ref="BW32:BW51" si="88">Z32*AA32/100</f>
        <v>51946.940800000004</v>
      </c>
      <c r="BX32" s="12">
        <f t="shared" ref="BX32:BX51" si="89">AB32*MIN(AC32,100)/100</f>
        <v>36276.324399999998</v>
      </c>
      <c r="BY32" s="26">
        <f t="shared" ref="BY32:BY51" si="90">AB32*AC32/100</f>
        <v>36276.324399999998</v>
      </c>
      <c r="BZ32" s="12">
        <f t="shared" ref="BZ32:BZ51" si="91">AD32*MIN(AE32,100)/100</f>
        <v>24025.0815</v>
      </c>
      <c r="CA32" s="26">
        <f t="shared" ref="CA32:CA51" si="92">AD32*AE32/100</f>
        <v>24025.0815</v>
      </c>
      <c r="CB32" s="12">
        <f t="shared" ref="CB32:CB51" si="93">AF32*MIN(AG32,100)/100</f>
        <v>23751.247000000003</v>
      </c>
      <c r="CC32" s="26">
        <f t="shared" ref="CC32:CC51" si="94">AF32*AG32/100</f>
        <v>23751.247000000003</v>
      </c>
      <c r="CD32" s="12">
        <f t="shared" ref="CD32:CD51" si="95">AH32*MIN(AI32,100)/100</f>
        <v>43151.796999999999</v>
      </c>
      <c r="CE32" s="26">
        <f t="shared" ref="CE32:CE51" si="96">AH32*AI32/100</f>
        <v>43151.796999999999</v>
      </c>
      <c r="CF32" s="12">
        <f t="shared" ref="CF32:CF51" si="97">AJ32*MIN(AK32,100)/100</f>
        <v>0</v>
      </c>
      <c r="CG32" s="26">
        <f t="shared" ref="CG32:CG51" si="98">AJ32*AK32/100</f>
        <v>0</v>
      </c>
      <c r="CH32" s="12">
        <f t="shared" ref="CH32:CH51" si="99">AL32*MIN(AM32,100)/100</f>
        <v>107.34</v>
      </c>
      <c r="CI32" s="26">
        <f t="shared" ref="CI32:CI51" si="100">AL32*AM32/100</f>
        <v>107.34</v>
      </c>
      <c r="CJ32" s="12">
        <f t="shared" ref="CJ32:CJ51" si="101">AN32*MIN(AO32,100)/100</f>
        <v>10094.303999999998</v>
      </c>
      <c r="CK32" s="26">
        <f t="shared" ref="CK32:CK51" si="102">AN32*AO32/100</f>
        <v>10094.303999999998</v>
      </c>
      <c r="CL32" s="12">
        <f t="shared" ref="CL32:CL51" si="103">AP32*MIN(AQ32,100)/100</f>
        <v>31018.194199999998</v>
      </c>
      <c r="CM32" s="26">
        <f t="shared" ref="CM32:CM51" si="104">AP32*AQ32/100</f>
        <v>31018.194199999998</v>
      </c>
      <c r="CN32" s="12">
        <f t="shared" ref="CN32:CN51" si="105">AR32*MIN(AS32,100)/100</f>
        <v>23384.003500000003</v>
      </c>
      <c r="CO32" s="26">
        <f t="shared" ref="CO32:CO51" si="106">AR32*AS32/100</f>
        <v>23384.003500000003</v>
      </c>
      <c r="CP32" s="12">
        <f t="shared" ref="CP32:CP51" si="107">AT32*MIN(AU32,100)/100</f>
        <v>13320.020999999999</v>
      </c>
      <c r="CQ32" s="26">
        <f t="shared" ref="CQ32:CQ51" si="108">AT32*AU32/100</f>
        <v>13320.020999999999</v>
      </c>
      <c r="CT32" s="19"/>
      <c r="CU32" s="19" t="s">
        <v>46</v>
      </c>
      <c r="CV32" s="12">
        <f>D32*$CW32</f>
        <v>2436700</v>
      </c>
      <c r="CW32" s="26">
        <v>4</v>
      </c>
      <c r="CX32" s="12">
        <f>F32*$CW32</f>
        <v>467652</v>
      </c>
      <c r="CY32" s="26"/>
      <c r="CZ32" s="12">
        <f>H32*$CW32</f>
        <v>1969048</v>
      </c>
      <c r="DA32" s="26"/>
      <c r="DB32" s="12">
        <f>J32*$CW32</f>
        <v>130928</v>
      </c>
      <c r="DC32" s="26"/>
      <c r="DD32" s="12">
        <f>L32*$CW32</f>
        <v>30392</v>
      </c>
      <c r="DE32" s="26"/>
      <c r="DF32" s="12">
        <f>N32*$CW32</f>
        <v>0</v>
      </c>
      <c r="DG32" s="26"/>
      <c r="DH32" s="12">
        <f>P32*$CW32</f>
        <v>0</v>
      </c>
      <c r="DI32" s="26"/>
      <c r="DJ32" s="12">
        <f>R32*$CW32</f>
        <v>301460</v>
      </c>
      <c r="DK32" s="26"/>
      <c r="DL32" s="12">
        <f>T32*$CW32</f>
        <v>0</v>
      </c>
      <c r="DM32" s="26"/>
      <c r="DN32" s="12">
        <f>V32*$CW32</f>
        <v>4872</v>
      </c>
      <c r="DO32" s="26"/>
      <c r="DP32" s="12">
        <f>X32*$CW32</f>
        <v>0</v>
      </c>
      <c r="DQ32" s="26"/>
      <c r="DR32" s="12">
        <f>Z32*$CW32</f>
        <v>449368</v>
      </c>
      <c r="DS32" s="26"/>
      <c r="DT32" s="12">
        <f>AB32*$CW32</f>
        <v>185296</v>
      </c>
      <c r="DU32" s="26"/>
      <c r="DV32" s="12">
        <f>AD32*$CW32</f>
        <v>181836</v>
      </c>
      <c r="DW32" s="26"/>
      <c r="DX32" s="12">
        <f>AF32*$CW32</f>
        <v>183620</v>
      </c>
      <c r="DY32" s="26"/>
      <c r="DZ32" s="12">
        <f>AH32*$CW32</f>
        <v>256360</v>
      </c>
      <c r="EA32" s="26"/>
      <c r="EB32" s="12">
        <f>AJ32*$CW32</f>
        <v>0</v>
      </c>
      <c r="EC32" s="26"/>
      <c r="ED32" s="12">
        <f>AL32*$CW32</f>
        <v>480</v>
      </c>
      <c r="EE32" s="26"/>
      <c r="EF32" s="12">
        <f>AN32*$CW32</f>
        <v>55616</v>
      </c>
      <c r="EG32" s="26"/>
      <c r="EH32" s="12">
        <f>AP32*$CW32</f>
        <v>287272</v>
      </c>
      <c r="EI32" s="26"/>
      <c r="EJ32" s="12">
        <f>AR32*$CW32</f>
        <v>236860</v>
      </c>
      <c r="EK32" s="26"/>
      <c r="EL32" s="12">
        <f>AT32*$CW32</f>
        <v>132340</v>
      </c>
      <c r="EM32" s="26"/>
    </row>
    <row r="33" spans="2:143" x14ac:dyDescent="0.25">
      <c r="B33" s="19"/>
      <c r="C33" s="19" t="s">
        <v>47</v>
      </c>
      <c r="D33" s="12">
        <v>686848</v>
      </c>
      <c r="E33" s="4">
        <v>13.78</v>
      </c>
      <c r="F33" s="12">
        <v>89968</v>
      </c>
      <c r="G33" s="4">
        <v>63.05</v>
      </c>
      <c r="H33" s="12">
        <v>596880</v>
      </c>
      <c r="I33" s="4">
        <v>15.4</v>
      </c>
      <c r="J33" s="12">
        <v>35058</v>
      </c>
      <c r="K33" s="4">
        <v>93.31</v>
      </c>
      <c r="L33" s="12">
        <v>9759</v>
      </c>
      <c r="M33" s="4">
        <v>50.43</v>
      </c>
      <c r="N33" s="12">
        <v>0</v>
      </c>
      <c r="O33" s="4">
        <v>0</v>
      </c>
      <c r="P33" s="12">
        <v>0</v>
      </c>
      <c r="Q33" s="4">
        <v>0</v>
      </c>
      <c r="R33" s="12">
        <v>43663</v>
      </c>
      <c r="S33" s="4">
        <v>61.45</v>
      </c>
      <c r="T33" s="12">
        <v>0</v>
      </c>
      <c r="U33" s="4">
        <v>0</v>
      </c>
      <c r="V33" s="12">
        <v>1489</v>
      </c>
      <c r="W33" s="4">
        <v>124.88</v>
      </c>
      <c r="X33" s="12">
        <v>0</v>
      </c>
      <c r="Y33" s="4">
        <v>0</v>
      </c>
      <c r="Z33" s="12">
        <v>133705</v>
      </c>
      <c r="AA33" s="4">
        <v>46.02</v>
      </c>
      <c r="AB33" s="12">
        <v>50331</v>
      </c>
      <c r="AC33" s="4">
        <v>78.459999999999994</v>
      </c>
      <c r="AD33" s="12">
        <v>47115</v>
      </c>
      <c r="AE33" s="4">
        <v>54.36</v>
      </c>
      <c r="AF33" s="12">
        <v>61820</v>
      </c>
      <c r="AG33" s="4">
        <v>50.68</v>
      </c>
      <c r="AH33" s="12">
        <v>80549</v>
      </c>
      <c r="AI33" s="4">
        <v>65.459999999999994</v>
      </c>
      <c r="AJ33" s="12">
        <v>0</v>
      </c>
      <c r="AK33" s="4">
        <v>0</v>
      </c>
      <c r="AL33" s="12">
        <v>176</v>
      </c>
      <c r="AM33" s="4">
        <v>81.44</v>
      </c>
      <c r="AN33" s="12">
        <v>17908</v>
      </c>
      <c r="AO33" s="4">
        <v>74.180000000000007</v>
      </c>
      <c r="AP33" s="12">
        <v>84302</v>
      </c>
      <c r="AQ33" s="4">
        <v>43.32</v>
      </c>
      <c r="AR33" s="12">
        <v>74789</v>
      </c>
      <c r="AS33" s="4">
        <v>39.71</v>
      </c>
      <c r="AT33" s="12">
        <v>46185</v>
      </c>
      <c r="AU33" s="4">
        <v>37.35</v>
      </c>
      <c r="AX33" s="19"/>
      <c r="AY33" s="19" t="s">
        <v>47</v>
      </c>
      <c r="AZ33" s="12">
        <f t="shared" si="65"/>
        <v>94647.654399999999</v>
      </c>
      <c r="BA33" s="26">
        <f t="shared" si="66"/>
        <v>94647.654399999999</v>
      </c>
      <c r="BB33" s="12">
        <f t="shared" si="67"/>
        <v>56724.823999999993</v>
      </c>
      <c r="BC33" s="26">
        <f t="shared" si="68"/>
        <v>56724.823999999993</v>
      </c>
      <c r="BD33" s="12">
        <f t="shared" si="69"/>
        <v>91919.52</v>
      </c>
      <c r="BE33" s="26">
        <f t="shared" si="70"/>
        <v>91919.52</v>
      </c>
      <c r="BF33" s="12">
        <f t="shared" si="71"/>
        <v>32712.6198</v>
      </c>
      <c r="BG33" s="26">
        <f t="shared" si="72"/>
        <v>32712.6198</v>
      </c>
      <c r="BH33" s="12">
        <f t="shared" si="73"/>
        <v>4921.4637000000002</v>
      </c>
      <c r="BI33" s="26">
        <f t="shared" si="74"/>
        <v>4921.4637000000002</v>
      </c>
      <c r="BJ33" s="12">
        <f t="shared" si="75"/>
        <v>0</v>
      </c>
      <c r="BK33" s="26">
        <f t="shared" si="76"/>
        <v>0</v>
      </c>
      <c r="BL33" s="12">
        <f t="shared" si="77"/>
        <v>0</v>
      </c>
      <c r="BM33" s="26">
        <f t="shared" si="78"/>
        <v>0</v>
      </c>
      <c r="BN33" s="12">
        <f t="shared" si="79"/>
        <v>26830.913500000002</v>
      </c>
      <c r="BO33" s="26">
        <f t="shared" si="80"/>
        <v>26830.913500000002</v>
      </c>
      <c r="BP33" s="12">
        <f t="shared" si="81"/>
        <v>0</v>
      </c>
      <c r="BQ33" s="26">
        <f t="shared" si="82"/>
        <v>0</v>
      </c>
      <c r="BR33" s="12">
        <f t="shared" si="83"/>
        <v>1489</v>
      </c>
      <c r="BS33" s="26">
        <f t="shared" si="84"/>
        <v>1859.4632000000001</v>
      </c>
      <c r="BT33" s="12">
        <f t="shared" si="85"/>
        <v>0</v>
      </c>
      <c r="BU33" s="26">
        <f t="shared" si="86"/>
        <v>0</v>
      </c>
      <c r="BV33" s="12">
        <f t="shared" si="87"/>
        <v>61531.041000000005</v>
      </c>
      <c r="BW33" s="26">
        <f t="shared" si="88"/>
        <v>61531.041000000005</v>
      </c>
      <c r="BX33" s="12">
        <f t="shared" si="89"/>
        <v>39489.702599999997</v>
      </c>
      <c r="BY33" s="26">
        <f t="shared" si="90"/>
        <v>39489.702599999997</v>
      </c>
      <c r="BZ33" s="12">
        <f t="shared" si="91"/>
        <v>25611.714</v>
      </c>
      <c r="CA33" s="26">
        <f t="shared" si="92"/>
        <v>25611.714</v>
      </c>
      <c r="CB33" s="12">
        <f t="shared" si="93"/>
        <v>31330.376</v>
      </c>
      <c r="CC33" s="26">
        <f t="shared" si="94"/>
        <v>31330.376</v>
      </c>
      <c r="CD33" s="12">
        <f t="shared" si="95"/>
        <v>52727.37539999999</v>
      </c>
      <c r="CE33" s="26">
        <f t="shared" si="96"/>
        <v>52727.37539999999</v>
      </c>
      <c r="CF33" s="12">
        <f t="shared" si="97"/>
        <v>0</v>
      </c>
      <c r="CG33" s="26">
        <f t="shared" si="98"/>
        <v>0</v>
      </c>
      <c r="CH33" s="12">
        <f t="shared" si="99"/>
        <v>143.33439999999999</v>
      </c>
      <c r="CI33" s="26">
        <f t="shared" si="100"/>
        <v>143.33439999999999</v>
      </c>
      <c r="CJ33" s="12">
        <f t="shared" si="101"/>
        <v>13284.154400000001</v>
      </c>
      <c r="CK33" s="26">
        <f t="shared" si="102"/>
        <v>13284.154400000001</v>
      </c>
      <c r="CL33" s="12">
        <f t="shared" si="103"/>
        <v>36519.626400000001</v>
      </c>
      <c r="CM33" s="26">
        <f t="shared" si="104"/>
        <v>36519.626400000001</v>
      </c>
      <c r="CN33" s="12">
        <f t="shared" si="105"/>
        <v>29698.711899999998</v>
      </c>
      <c r="CO33" s="26">
        <f t="shared" si="106"/>
        <v>29698.711899999998</v>
      </c>
      <c r="CP33" s="12">
        <f t="shared" si="107"/>
        <v>17250.0975</v>
      </c>
      <c r="CQ33" s="26">
        <f t="shared" si="108"/>
        <v>17250.0975</v>
      </c>
      <c r="CT33" s="19"/>
      <c r="CU33" s="19" t="s">
        <v>47</v>
      </c>
      <c r="CV33" s="12">
        <f t="shared" ref="CV33:CV51" si="109">D33*$CW33</f>
        <v>3434240</v>
      </c>
      <c r="CW33" s="26">
        <v>5</v>
      </c>
      <c r="CX33" s="12">
        <f t="shared" ref="CX33:CX51" si="110">F33*$CW33</f>
        <v>449840</v>
      </c>
      <c r="CY33" s="26"/>
      <c r="CZ33" s="12">
        <f t="shared" ref="CZ33:CZ51" si="111">H33*$CW33</f>
        <v>2984400</v>
      </c>
      <c r="DA33" s="26"/>
      <c r="DB33" s="12">
        <f t="shared" ref="DB33:DB51" si="112">J33*$CW33</f>
        <v>175290</v>
      </c>
      <c r="DC33" s="26"/>
      <c r="DD33" s="12">
        <f t="shared" ref="DD33:DD51" si="113">L33*$CW33</f>
        <v>48795</v>
      </c>
      <c r="DE33" s="26"/>
      <c r="DF33" s="12">
        <f t="shared" ref="DF33:DF51" si="114">N33*$CW33</f>
        <v>0</v>
      </c>
      <c r="DG33" s="26"/>
      <c r="DH33" s="12">
        <f t="shared" ref="DH33:DH51" si="115">P33*$CW33</f>
        <v>0</v>
      </c>
      <c r="DI33" s="26"/>
      <c r="DJ33" s="12">
        <f t="shared" ref="DJ33:DJ51" si="116">R33*$CW33</f>
        <v>218315</v>
      </c>
      <c r="DK33" s="26"/>
      <c r="DL33" s="12">
        <f t="shared" ref="DL33:DL51" si="117">T33*$CW33</f>
        <v>0</v>
      </c>
      <c r="DM33" s="26"/>
      <c r="DN33" s="12">
        <f t="shared" ref="DN33:DN51" si="118">V33*$CW33</f>
        <v>7445</v>
      </c>
      <c r="DO33" s="26"/>
      <c r="DP33" s="12">
        <f t="shared" ref="DP33:DP51" si="119">X33*$CW33</f>
        <v>0</v>
      </c>
      <c r="DQ33" s="26"/>
      <c r="DR33" s="12">
        <f t="shared" ref="DR33:DR51" si="120">Z33*$CW33</f>
        <v>668525</v>
      </c>
      <c r="DS33" s="26"/>
      <c r="DT33" s="12">
        <f t="shared" ref="DT33:DT51" si="121">AB33*$CW33</f>
        <v>251655</v>
      </c>
      <c r="DU33" s="26"/>
      <c r="DV33" s="12">
        <f t="shared" ref="DV33:DV51" si="122">AD33*$CW33</f>
        <v>235575</v>
      </c>
      <c r="DW33" s="26"/>
      <c r="DX33" s="12">
        <f t="shared" ref="DX33:DX51" si="123">AF33*$CW33</f>
        <v>309100</v>
      </c>
      <c r="DY33" s="26"/>
      <c r="DZ33" s="12">
        <f t="shared" ref="DZ33:DZ51" si="124">AH33*$CW33</f>
        <v>402745</v>
      </c>
      <c r="EA33" s="26"/>
      <c r="EB33" s="12">
        <f t="shared" ref="EB33:EB51" si="125">AJ33*$CW33</f>
        <v>0</v>
      </c>
      <c r="EC33" s="26"/>
      <c r="ED33" s="12">
        <f t="shared" ref="ED33:ED51" si="126">AL33*$CW33</f>
        <v>880</v>
      </c>
      <c r="EE33" s="26"/>
      <c r="EF33" s="12">
        <f t="shared" ref="EF33:EF51" si="127">AN33*$CW33</f>
        <v>89540</v>
      </c>
      <c r="EG33" s="26"/>
      <c r="EH33" s="12">
        <f t="shared" ref="EH33:EH51" si="128">AP33*$CW33</f>
        <v>421510</v>
      </c>
      <c r="EI33" s="26"/>
      <c r="EJ33" s="12">
        <f t="shared" ref="EJ33:EJ51" si="129">AR33*$CW33</f>
        <v>373945</v>
      </c>
      <c r="EK33" s="26"/>
      <c r="EL33" s="12">
        <f t="shared" ref="EL33:EL51" si="130">AT33*$CW33</f>
        <v>230925</v>
      </c>
      <c r="EM33" s="26"/>
    </row>
    <row r="34" spans="2:143" x14ac:dyDescent="0.25">
      <c r="B34" s="19"/>
      <c r="C34" s="19" t="s">
        <v>48</v>
      </c>
      <c r="D34" s="12">
        <v>797900</v>
      </c>
      <c r="E34" s="4">
        <v>13</v>
      </c>
      <c r="F34" s="12">
        <v>68609</v>
      </c>
      <c r="G34" s="4">
        <v>66.599999999999994</v>
      </c>
      <c r="H34" s="12">
        <v>729291</v>
      </c>
      <c r="I34" s="4">
        <v>14.33</v>
      </c>
      <c r="J34" s="12">
        <v>35268</v>
      </c>
      <c r="K34" s="4">
        <v>102.74</v>
      </c>
      <c r="L34" s="12">
        <v>11923</v>
      </c>
      <c r="M34" s="4">
        <v>47.02</v>
      </c>
      <c r="N34" s="12">
        <v>0</v>
      </c>
      <c r="O34" s="4">
        <v>0</v>
      </c>
      <c r="P34" s="12">
        <v>0</v>
      </c>
      <c r="Q34" s="4">
        <v>0</v>
      </c>
      <c r="R34" s="12">
        <v>19611</v>
      </c>
      <c r="S34" s="4">
        <v>103.41</v>
      </c>
      <c r="T34" s="12">
        <v>0</v>
      </c>
      <c r="U34" s="4">
        <v>0</v>
      </c>
      <c r="V34" s="12">
        <v>1807</v>
      </c>
      <c r="W34" s="4">
        <v>119.2</v>
      </c>
      <c r="X34" s="12">
        <v>0</v>
      </c>
      <c r="Y34" s="4">
        <v>0</v>
      </c>
      <c r="Z34" s="12">
        <v>158264</v>
      </c>
      <c r="AA34" s="4">
        <v>45.88</v>
      </c>
      <c r="AB34" s="12">
        <v>54420</v>
      </c>
      <c r="AC34" s="4">
        <v>78.459999999999994</v>
      </c>
      <c r="AD34" s="12">
        <v>50088</v>
      </c>
      <c r="AE34" s="4">
        <v>54.7</v>
      </c>
      <c r="AF34" s="12">
        <v>88636</v>
      </c>
      <c r="AG34" s="4">
        <v>45.17</v>
      </c>
      <c r="AH34" s="12">
        <v>95481</v>
      </c>
      <c r="AI34" s="4">
        <v>63.35</v>
      </c>
      <c r="AJ34" s="12">
        <v>0</v>
      </c>
      <c r="AK34" s="4">
        <v>0</v>
      </c>
      <c r="AL34" s="12">
        <v>283</v>
      </c>
      <c r="AM34" s="4">
        <v>74.91</v>
      </c>
      <c r="AN34" s="12">
        <v>23004</v>
      </c>
      <c r="AO34" s="4">
        <v>73.94</v>
      </c>
      <c r="AP34" s="12">
        <v>96817</v>
      </c>
      <c r="AQ34" s="4">
        <v>43.52</v>
      </c>
      <c r="AR34" s="12">
        <v>94224</v>
      </c>
      <c r="AS34" s="4">
        <v>40.39</v>
      </c>
      <c r="AT34" s="12">
        <v>68075</v>
      </c>
      <c r="AU34" s="4">
        <v>33.380000000000003</v>
      </c>
      <c r="AX34" s="19"/>
      <c r="AY34" s="19" t="s">
        <v>48</v>
      </c>
      <c r="AZ34" s="12">
        <f t="shared" si="65"/>
        <v>103727</v>
      </c>
      <c r="BA34" s="26">
        <f t="shared" si="66"/>
        <v>103727</v>
      </c>
      <c r="BB34" s="12">
        <f t="shared" si="67"/>
        <v>45693.593999999997</v>
      </c>
      <c r="BC34" s="26">
        <f t="shared" si="68"/>
        <v>45693.593999999997</v>
      </c>
      <c r="BD34" s="12">
        <f t="shared" si="69"/>
        <v>104507.40029999999</v>
      </c>
      <c r="BE34" s="26">
        <f t="shared" si="70"/>
        <v>104507.40029999999</v>
      </c>
      <c r="BF34" s="12">
        <f t="shared" si="71"/>
        <v>35268</v>
      </c>
      <c r="BG34" s="26">
        <f t="shared" si="72"/>
        <v>36234.343199999996</v>
      </c>
      <c r="BH34" s="12">
        <f t="shared" si="73"/>
        <v>5606.1946000000007</v>
      </c>
      <c r="BI34" s="26">
        <f t="shared" si="74"/>
        <v>5606.1946000000007</v>
      </c>
      <c r="BJ34" s="12">
        <f t="shared" si="75"/>
        <v>0</v>
      </c>
      <c r="BK34" s="26">
        <f t="shared" si="76"/>
        <v>0</v>
      </c>
      <c r="BL34" s="12">
        <f t="shared" si="77"/>
        <v>0</v>
      </c>
      <c r="BM34" s="26">
        <f t="shared" si="78"/>
        <v>0</v>
      </c>
      <c r="BN34" s="12">
        <f t="shared" si="79"/>
        <v>19611</v>
      </c>
      <c r="BO34" s="26">
        <f t="shared" si="80"/>
        <v>20279.735100000002</v>
      </c>
      <c r="BP34" s="12">
        <f t="shared" si="81"/>
        <v>0</v>
      </c>
      <c r="BQ34" s="26">
        <f t="shared" si="82"/>
        <v>0</v>
      </c>
      <c r="BR34" s="12">
        <f t="shared" si="83"/>
        <v>1807</v>
      </c>
      <c r="BS34" s="26">
        <f t="shared" si="84"/>
        <v>2153.944</v>
      </c>
      <c r="BT34" s="12">
        <f t="shared" si="85"/>
        <v>0</v>
      </c>
      <c r="BU34" s="26">
        <f t="shared" si="86"/>
        <v>0</v>
      </c>
      <c r="BV34" s="12">
        <f t="shared" si="87"/>
        <v>72611.523199999996</v>
      </c>
      <c r="BW34" s="26">
        <f t="shared" si="88"/>
        <v>72611.523199999996</v>
      </c>
      <c r="BX34" s="12">
        <f t="shared" si="89"/>
        <v>42697.931999999993</v>
      </c>
      <c r="BY34" s="26">
        <f t="shared" si="90"/>
        <v>42697.931999999993</v>
      </c>
      <c r="BZ34" s="12">
        <f t="shared" si="91"/>
        <v>27398.136000000002</v>
      </c>
      <c r="CA34" s="26">
        <f t="shared" si="92"/>
        <v>27398.136000000002</v>
      </c>
      <c r="CB34" s="12">
        <f t="shared" si="93"/>
        <v>40036.881200000003</v>
      </c>
      <c r="CC34" s="26">
        <f t="shared" si="94"/>
        <v>40036.881200000003</v>
      </c>
      <c r="CD34" s="12">
        <f t="shared" si="95"/>
        <v>60487.213500000005</v>
      </c>
      <c r="CE34" s="26">
        <f t="shared" si="96"/>
        <v>60487.213500000005</v>
      </c>
      <c r="CF34" s="12">
        <f t="shared" si="97"/>
        <v>0</v>
      </c>
      <c r="CG34" s="26">
        <f t="shared" si="98"/>
        <v>0</v>
      </c>
      <c r="CH34" s="12">
        <f t="shared" si="99"/>
        <v>211.99529999999999</v>
      </c>
      <c r="CI34" s="26">
        <f t="shared" si="100"/>
        <v>211.99529999999999</v>
      </c>
      <c r="CJ34" s="12">
        <f t="shared" si="101"/>
        <v>17009.157599999999</v>
      </c>
      <c r="CK34" s="26">
        <f t="shared" si="102"/>
        <v>17009.157599999999</v>
      </c>
      <c r="CL34" s="12">
        <f t="shared" si="103"/>
        <v>42134.758399999999</v>
      </c>
      <c r="CM34" s="26">
        <f t="shared" si="104"/>
        <v>42134.758399999999</v>
      </c>
      <c r="CN34" s="12">
        <f t="shared" si="105"/>
        <v>38057.073599999996</v>
      </c>
      <c r="CO34" s="26">
        <f t="shared" si="106"/>
        <v>38057.073599999996</v>
      </c>
      <c r="CP34" s="12">
        <f t="shared" si="107"/>
        <v>22723.435000000001</v>
      </c>
      <c r="CQ34" s="26">
        <f t="shared" si="108"/>
        <v>22723.435000000001</v>
      </c>
      <c r="CT34" s="19"/>
      <c r="CU34" s="19" t="s">
        <v>48</v>
      </c>
      <c r="CV34" s="12">
        <f t="shared" si="109"/>
        <v>3989500</v>
      </c>
      <c r="CW34" s="26">
        <v>5</v>
      </c>
      <c r="CX34" s="12">
        <f t="shared" si="110"/>
        <v>343045</v>
      </c>
      <c r="CY34" s="26"/>
      <c r="CZ34" s="12">
        <f t="shared" si="111"/>
        <v>3646455</v>
      </c>
      <c r="DA34" s="26"/>
      <c r="DB34" s="12">
        <f t="shared" si="112"/>
        <v>176340</v>
      </c>
      <c r="DC34" s="26"/>
      <c r="DD34" s="12">
        <f t="shared" si="113"/>
        <v>59615</v>
      </c>
      <c r="DE34" s="26"/>
      <c r="DF34" s="12">
        <f t="shared" si="114"/>
        <v>0</v>
      </c>
      <c r="DG34" s="26"/>
      <c r="DH34" s="12">
        <f t="shared" si="115"/>
        <v>0</v>
      </c>
      <c r="DI34" s="26"/>
      <c r="DJ34" s="12">
        <f t="shared" si="116"/>
        <v>98055</v>
      </c>
      <c r="DK34" s="26"/>
      <c r="DL34" s="12">
        <f t="shared" si="117"/>
        <v>0</v>
      </c>
      <c r="DM34" s="26"/>
      <c r="DN34" s="12">
        <f t="shared" si="118"/>
        <v>9035</v>
      </c>
      <c r="DO34" s="26"/>
      <c r="DP34" s="12">
        <f t="shared" si="119"/>
        <v>0</v>
      </c>
      <c r="DQ34" s="26"/>
      <c r="DR34" s="12">
        <f t="shared" si="120"/>
        <v>791320</v>
      </c>
      <c r="DS34" s="26"/>
      <c r="DT34" s="12">
        <f t="shared" si="121"/>
        <v>272100</v>
      </c>
      <c r="DU34" s="26"/>
      <c r="DV34" s="12">
        <f t="shared" si="122"/>
        <v>250440</v>
      </c>
      <c r="DW34" s="26"/>
      <c r="DX34" s="12">
        <f t="shared" si="123"/>
        <v>443180</v>
      </c>
      <c r="DY34" s="26"/>
      <c r="DZ34" s="12">
        <f t="shared" si="124"/>
        <v>477405</v>
      </c>
      <c r="EA34" s="26"/>
      <c r="EB34" s="12">
        <f t="shared" si="125"/>
        <v>0</v>
      </c>
      <c r="EC34" s="26"/>
      <c r="ED34" s="12">
        <f t="shared" si="126"/>
        <v>1415</v>
      </c>
      <c r="EE34" s="26"/>
      <c r="EF34" s="12">
        <f t="shared" si="127"/>
        <v>115020</v>
      </c>
      <c r="EG34" s="26"/>
      <c r="EH34" s="12">
        <f t="shared" si="128"/>
        <v>484085</v>
      </c>
      <c r="EI34" s="26"/>
      <c r="EJ34" s="12">
        <f t="shared" si="129"/>
        <v>471120</v>
      </c>
      <c r="EK34" s="26"/>
      <c r="EL34" s="12">
        <f t="shared" si="130"/>
        <v>340375</v>
      </c>
      <c r="EM34" s="26"/>
    </row>
    <row r="35" spans="2:143" x14ac:dyDescent="0.25">
      <c r="B35" s="19"/>
      <c r="C35" s="19" t="s">
        <v>49</v>
      </c>
      <c r="D35" s="12">
        <v>928279</v>
      </c>
      <c r="E35" s="4">
        <v>12.73</v>
      </c>
      <c r="F35" s="12">
        <v>52341</v>
      </c>
      <c r="G35" s="4">
        <v>80.87</v>
      </c>
      <c r="H35" s="12">
        <v>875938</v>
      </c>
      <c r="I35" s="4">
        <v>13.38</v>
      </c>
      <c r="J35" s="12">
        <v>36051</v>
      </c>
      <c r="K35" s="4">
        <v>109.06</v>
      </c>
      <c r="L35" s="12">
        <v>13920</v>
      </c>
      <c r="M35" s="4">
        <v>46.21</v>
      </c>
      <c r="N35" s="12">
        <v>0</v>
      </c>
      <c r="O35" s="4">
        <v>0</v>
      </c>
      <c r="P35" s="12">
        <v>0</v>
      </c>
      <c r="Q35" s="4">
        <v>0</v>
      </c>
      <c r="R35" s="12">
        <v>263</v>
      </c>
      <c r="S35" s="4">
        <v>107.98</v>
      </c>
      <c r="T35" s="12">
        <v>0</v>
      </c>
      <c r="U35" s="4">
        <v>0</v>
      </c>
      <c r="V35" s="12">
        <v>2096</v>
      </c>
      <c r="W35" s="4">
        <v>115.44</v>
      </c>
      <c r="X35" s="12">
        <v>11</v>
      </c>
      <c r="Y35" s="4">
        <v>111.29</v>
      </c>
      <c r="Z35" s="12">
        <v>182904</v>
      </c>
      <c r="AA35" s="4">
        <v>45.83</v>
      </c>
      <c r="AB35" s="12">
        <v>58242</v>
      </c>
      <c r="AC35" s="4">
        <v>78.34</v>
      </c>
      <c r="AD35" s="12">
        <v>54841</v>
      </c>
      <c r="AE35" s="4">
        <v>52.57</v>
      </c>
      <c r="AF35" s="12">
        <v>123681</v>
      </c>
      <c r="AG35" s="4">
        <v>41.59</v>
      </c>
      <c r="AH35" s="12">
        <v>107710</v>
      </c>
      <c r="AI35" s="4">
        <v>61.93</v>
      </c>
      <c r="AJ35" s="12">
        <v>0</v>
      </c>
      <c r="AK35" s="4">
        <v>0</v>
      </c>
      <c r="AL35" s="12">
        <v>409</v>
      </c>
      <c r="AM35" s="4">
        <v>76.11</v>
      </c>
      <c r="AN35" s="12">
        <v>28387</v>
      </c>
      <c r="AO35" s="4">
        <v>73.31</v>
      </c>
      <c r="AP35" s="12">
        <v>107785</v>
      </c>
      <c r="AQ35" s="4">
        <v>43.71</v>
      </c>
      <c r="AR35" s="12">
        <v>115679</v>
      </c>
      <c r="AS35" s="4">
        <v>40.909999999999997</v>
      </c>
      <c r="AT35" s="12">
        <v>96299</v>
      </c>
      <c r="AU35" s="4">
        <v>33.450000000000003</v>
      </c>
      <c r="AX35" s="19"/>
      <c r="AY35" s="19" t="s">
        <v>49</v>
      </c>
      <c r="AZ35" s="12">
        <f t="shared" si="65"/>
        <v>118169.9167</v>
      </c>
      <c r="BA35" s="26">
        <f t="shared" si="66"/>
        <v>118169.9167</v>
      </c>
      <c r="BB35" s="12">
        <f t="shared" si="67"/>
        <v>42328.166700000002</v>
      </c>
      <c r="BC35" s="26">
        <f t="shared" si="68"/>
        <v>42328.166700000002</v>
      </c>
      <c r="BD35" s="12">
        <f t="shared" si="69"/>
        <v>117200.50440000002</v>
      </c>
      <c r="BE35" s="26">
        <f t="shared" si="70"/>
        <v>117200.50440000002</v>
      </c>
      <c r="BF35" s="12">
        <f t="shared" si="71"/>
        <v>36051</v>
      </c>
      <c r="BG35" s="26">
        <f t="shared" si="72"/>
        <v>39317.220600000001</v>
      </c>
      <c r="BH35" s="12">
        <f t="shared" si="73"/>
        <v>6432.4320000000007</v>
      </c>
      <c r="BI35" s="26">
        <f t="shared" si="74"/>
        <v>6432.4320000000007</v>
      </c>
      <c r="BJ35" s="12">
        <f t="shared" si="75"/>
        <v>0</v>
      </c>
      <c r="BK35" s="26">
        <f t="shared" si="76"/>
        <v>0</v>
      </c>
      <c r="BL35" s="12">
        <f t="shared" si="77"/>
        <v>0</v>
      </c>
      <c r="BM35" s="26">
        <f t="shared" si="78"/>
        <v>0</v>
      </c>
      <c r="BN35" s="12">
        <f t="shared" si="79"/>
        <v>263</v>
      </c>
      <c r="BO35" s="26">
        <f t="shared" si="80"/>
        <v>283.98740000000004</v>
      </c>
      <c r="BP35" s="12">
        <f t="shared" si="81"/>
        <v>0</v>
      </c>
      <c r="BQ35" s="26">
        <f t="shared" si="82"/>
        <v>0</v>
      </c>
      <c r="BR35" s="12">
        <f t="shared" si="83"/>
        <v>2096</v>
      </c>
      <c r="BS35" s="26">
        <f t="shared" si="84"/>
        <v>2419.6223999999997</v>
      </c>
      <c r="BT35" s="12">
        <f t="shared" si="85"/>
        <v>11</v>
      </c>
      <c r="BU35" s="26">
        <f t="shared" si="86"/>
        <v>12.241900000000001</v>
      </c>
      <c r="BV35" s="12">
        <f t="shared" si="87"/>
        <v>83824.903200000001</v>
      </c>
      <c r="BW35" s="26">
        <f t="shared" si="88"/>
        <v>83824.903200000001</v>
      </c>
      <c r="BX35" s="12">
        <f t="shared" si="89"/>
        <v>45626.782800000001</v>
      </c>
      <c r="BY35" s="26">
        <f t="shared" si="90"/>
        <v>45626.782800000001</v>
      </c>
      <c r="BZ35" s="12">
        <f t="shared" si="91"/>
        <v>28829.913700000001</v>
      </c>
      <c r="CA35" s="26">
        <f t="shared" si="92"/>
        <v>28829.913700000001</v>
      </c>
      <c r="CB35" s="12">
        <f t="shared" si="93"/>
        <v>51438.927900000002</v>
      </c>
      <c r="CC35" s="26">
        <f t="shared" si="94"/>
        <v>51438.927900000002</v>
      </c>
      <c r="CD35" s="12">
        <f t="shared" si="95"/>
        <v>66704.803</v>
      </c>
      <c r="CE35" s="26">
        <f t="shared" si="96"/>
        <v>66704.803</v>
      </c>
      <c r="CF35" s="12">
        <f t="shared" si="97"/>
        <v>0</v>
      </c>
      <c r="CG35" s="26">
        <f t="shared" si="98"/>
        <v>0</v>
      </c>
      <c r="CH35" s="12">
        <f t="shared" si="99"/>
        <v>311.28989999999999</v>
      </c>
      <c r="CI35" s="26">
        <f t="shared" si="100"/>
        <v>311.28989999999999</v>
      </c>
      <c r="CJ35" s="12">
        <f t="shared" si="101"/>
        <v>20810.509699999999</v>
      </c>
      <c r="CK35" s="26">
        <f t="shared" si="102"/>
        <v>20810.509699999999</v>
      </c>
      <c r="CL35" s="12">
        <f t="shared" si="103"/>
        <v>47112.823499999999</v>
      </c>
      <c r="CM35" s="26">
        <f t="shared" si="104"/>
        <v>47112.823499999999</v>
      </c>
      <c r="CN35" s="12">
        <f t="shared" si="105"/>
        <v>47324.278899999998</v>
      </c>
      <c r="CO35" s="26">
        <f t="shared" si="106"/>
        <v>47324.278899999998</v>
      </c>
      <c r="CP35" s="12">
        <f t="shared" si="107"/>
        <v>32212.015500000001</v>
      </c>
      <c r="CQ35" s="26">
        <f t="shared" si="108"/>
        <v>32212.015500000001</v>
      </c>
      <c r="CT35" s="19"/>
      <c r="CU35" s="19" t="s">
        <v>49</v>
      </c>
      <c r="CV35" s="12">
        <f t="shared" si="109"/>
        <v>4641395</v>
      </c>
      <c r="CW35" s="26">
        <v>5</v>
      </c>
      <c r="CX35" s="12">
        <f t="shared" si="110"/>
        <v>261705</v>
      </c>
      <c r="CY35" s="26"/>
      <c r="CZ35" s="12">
        <f t="shared" si="111"/>
        <v>4379690</v>
      </c>
      <c r="DA35" s="26"/>
      <c r="DB35" s="12">
        <f t="shared" si="112"/>
        <v>180255</v>
      </c>
      <c r="DC35" s="26"/>
      <c r="DD35" s="12">
        <f t="shared" si="113"/>
        <v>69600</v>
      </c>
      <c r="DE35" s="26"/>
      <c r="DF35" s="12">
        <f t="shared" si="114"/>
        <v>0</v>
      </c>
      <c r="DG35" s="26"/>
      <c r="DH35" s="12">
        <f t="shared" si="115"/>
        <v>0</v>
      </c>
      <c r="DI35" s="26"/>
      <c r="DJ35" s="12">
        <f t="shared" si="116"/>
        <v>1315</v>
      </c>
      <c r="DK35" s="26"/>
      <c r="DL35" s="12">
        <f t="shared" si="117"/>
        <v>0</v>
      </c>
      <c r="DM35" s="26"/>
      <c r="DN35" s="12">
        <f t="shared" si="118"/>
        <v>10480</v>
      </c>
      <c r="DO35" s="26"/>
      <c r="DP35" s="12">
        <f t="shared" si="119"/>
        <v>55</v>
      </c>
      <c r="DQ35" s="26"/>
      <c r="DR35" s="12">
        <f t="shared" si="120"/>
        <v>914520</v>
      </c>
      <c r="DS35" s="26"/>
      <c r="DT35" s="12">
        <f t="shared" si="121"/>
        <v>291210</v>
      </c>
      <c r="DU35" s="26"/>
      <c r="DV35" s="12">
        <f t="shared" si="122"/>
        <v>274205</v>
      </c>
      <c r="DW35" s="26"/>
      <c r="DX35" s="12">
        <f t="shared" si="123"/>
        <v>618405</v>
      </c>
      <c r="DY35" s="26"/>
      <c r="DZ35" s="12">
        <f t="shared" si="124"/>
        <v>538550</v>
      </c>
      <c r="EA35" s="26"/>
      <c r="EB35" s="12">
        <f t="shared" si="125"/>
        <v>0</v>
      </c>
      <c r="EC35" s="26"/>
      <c r="ED35" s="12">
        <f t="shared" si="126"/>
        <v>2045</v>
      </c>
      <c r="EE35" s="26"/>
      <c r="EF35" s="12">
        <f t="shared" si="127"/>
        <v>141935</v>
      </c>
      <c r="EG35" s="26"/>
      <c r="EH35" s="12">
        <f t="shared" si="128"/>
        <v>538925</v>
      </c>
      <c r="EI35" s="26"/>
      <c r="EJ35" s="12">
        <f t="shared" si="129"/>
        <v>578395</v>
      </c>
      <c r="EK35" s="26"/>
      <c r="EL35" s="12">
        <f t="shared" si="130"/>
        <v>481495</v>
      </c>
      <c r="EM35" s="26"/>
    </row>
    <row r="36" spans="2:143" x14ac:dyDescent="0.25">
      <c r="B36" s="19"/>
      <c r="C36" s="19" t="s">
        <v>50</v>
      </c>
      <c r="D36" s="12">
        <v>1054595</v>
      </c>
      <c r="E36" s="4">
        <v>12.2</v>
      </c>
      <c r="F36" s="12">
        <v>37797</v>
      </c>
      <c r="G36" s="4">
        <v>55.11</v>
      </c>
      <c r="H36" s="12">
        <v>1016798</v>
      </c>
      <c r="I36" s="4">
        <v>12.9</v>
      </c>
      <c r="J36" s="12">
        <v>15262</v>
      </c>
      <c r="K36" s="4">
        <v>109.79</v>
      </c>
      <c r="L36" s="12">
        <v>16537</v>
      </c>
      <c r="M36" s="4">
        <v>44.13</v>
      </c>
      <c r="N36" s="12">
        <v>0</v>
      </c>
      <c r="O36" s="4">
        <v>0</v>
      </c>
      <c r="P36" s="12">
        <v>95</v>
      </c>
      <c r="Q36" s="4">
        <v>107.35</v>
      </c>
      <c r="R36" s="12">
        <v>1320</v>
      </c>
      <c r="S36" s="4">
        <v>90.79</v>
      </c>
      <c r="T36" s="12">
        <v>1264</v>
      </c>
      <c r="U36" s="4">
        <v>103.67</v>
      </c>
      <c r="V36" s="12">
        <v>2332</v>
      </c>
      <c r="W36" s="4">
        <v>113.68</v>
      </c>
      <c r="X36" s="12">
        <v>986</v>
      </c>
      <c r="Y36" s="4">
        <v>101.38</v>
      </c>
      <c r="Z36" s="12">
        <v>207000</v>
      </c>
      <c r="AA36" s="4">
        <v>45.82</v>
      </c>
      <c r="AB36" s="12">
        <v>61773</v>
      </c>
      <c r="AC36" s="4">
        <v>78.12</v>
      </c>
      <c r="AD36" s="12">
        <v>59340</v>
      </c>
      <c r="AE36" s="4">
        <v>50.68</v>
      </c>
      <c r="AF36" s="12">
        <v>157296</v>
      </c>
      <c r="AG36" s="4">
        <v>40.97</v>
      </c>
      <c r="AH36" s="12">
        <v>117819</v>
      </c>
      <c r="AI36" s="4">
        <v>61.07</v>
      </c>
      <c r="AJ36" s="12">
        <v>0</v>
      </c>
      <c r="AK36" s="4">
        <v>0</v>
      </c>
      <c r="AL36" s="12">
        <v>522</v>
      </c>
      <c r="AM36" s="4">
        <v>78.5</v>
      </c>
      <c r="AN36" s="12">
        <v>33905</v>
      </c>
      <c r="AO36" s="4">
        <v>72.400000000000006</v>
      </c>
      <c r="AP36" s="12">
        <v>117155</v>
      </c>
      <c r="AQ36" s="4">
        <v>43.89</v>
      </c>
      <c r="AR36" s="12">
        <v>137927</v>
      </c>
      <c r="AS36" s="4">
        <v>41.26</v>
      </c>
      <c r="AT36" s="12">
        <v>124060</v>
      </c>
      <c r="AU36" s="4">
        <v>34.68</v>
      </c>
      <c r="AX36" s="19"/>
      <c r="AY36" s="19" t="s">
        <v>50</v>
      </c>
      <c r="AZ36" s="12">
        <f t="shared" si="65"/>
        <v>128660.59</v>
      </c>
      <c r="BA36" s="26">
        <f t="shared" si="66"/>
        <v>128660.59</v>
      </c>
      <c r="BB36" s="12">
        <f t="shared" si="67"/>
        <v>20829.9267</v>
      </c>
      <c r="BC36" s="26">
        <f t="shared" si="68"/>
        <v>20829.9267</v>
      </c>
      <c r="BD36" s="12">
        <f t="shared" si="69"/>
        <v>131166.94200000001</v>
      </c>
      <c r="BE36" s="26">
        <f t="shared" si="70"/>
        <v>131166.94200000001</v>
      </c>
      <c r="BF36" s="12">
        <f t="shared" si="71"/>
        <v>15262</v>
      </c>
      <c r="BG36" s="26">
        <f t="shared" si="72"/>
        <v>16756.149799999999</v>
      </c>
      <c r="BH36" s="12">
        <f t="shared" si="73"/>
        <v>7297.7781000000004</v>
      </c>
      <c r="BI36" s="26">
        <f t="shared" si="74"/>
        <v>7297.7781000000004</v>
      </c>
      <c r="BJ36" s="12">
        <f t="shared" si="75"/>
        <v>0</v>
      </c>
      <c r="BK36" s="26">
        <f t="shared" si="76"/>
        <v>0</v>
      </c>
      <c r="BL36" s="12">
        <f t="shared" si="77"/>
        <v>95</v>
      </c>
      <c r="BM36" s="26">
        <f t="shared" si="78"/>
        <v>101.9825</v>
      </c>
      <c r="BN36" s="12">
        <f t="shared" si="79"/>
        <v>1198.4280000000001</v>
      </c>
      <c r="BO36" s="26">
        <f t="shared" si="80"/>
        <v>1198.4280000000001</v>
      </c>
      <c r="BP36" s="12">
        <f t="shared" si="81"/>
        <v>1264</v>
      </c>
      <c r="BQ36" s="26">
        <f t="shared" si="82"/>
        <v>1310.3887999999999</v>
      </c>
      <c r="BR36" s="12">
        <f t="shared" si="83"/>
        <v>2332</v>
      </c>
      <c r="BS36" s="26">
        <f t="shared" si="84"/>
        <v>2651.0176000000001</v>
      </c>
      <c r="BT36" s="12">
        <f t="shared" si="85"/>
        <v>986</v>
      </c>
      <c r="BU36" s="26">
        <f t="shared" si="86"/>
        <v>999.60679999999991</v>
      </c>
      <c r="BV36" s="12">
        <f t="shared" si="87"/>
        <v>94847.4</v>
      </c>
      <c r="BW36" s="26">
        <f t="shared" si="88"/>
        <v>94847.4</v>
      </c>
      <c r="BX36" s="12">
        <f t="shared" si="89"/>
        <v>48257.067600000009</v>
      </c>
      <c r="BY36" s="26">
        <f t="shared" si="90"/>
        <v>48257.067600000009</v>
      </c>
      <c r="BZ36" s="12">
        <f t="shared" si="91"/>
        <v>30073.512000000002</v>
      </c>
      <c r="CA36" s="26">
        <f t="shared" si="92"/>
        <v>30073.512000000002</v>
      </c>
      <c r="CB36" s="12">
        <f t="shared" si="93"/>
        <v>64444.171200000004</v>
      </c>
      <c r="CC36" s="26">
        <f t="shared" si="94"/>
        <v>64444.171200000004</v>
      </c>
      <c r="CD36" s="12">
        <f t="shared" si="95"/>
        <v>71952.063299999994</v>
      </c>
      <c r="CE36" s="26">
        <f t="shared" si="96"/>
        <v>71952.063299999994</v>
      </c>
      <c r="CF36" s="12">
        <f t="shared" si="97"/>
        <v>0</v>
      </c>
      <c r="CG36" s="26">
        <f t="shared" si="98"/>
        <v>0</v>
      </c>
      <c r="CH36" s="12">
        <f t="shared" si="99"/>
        <v>409.77</v>
      </c>
      <c r="CI36" s="26">
        <f t="shared" si="100"/>
        <v>409.77</v>
      </c>
      <c r="CJ36" s="12">
        <f t="shared" si="101"/>
        <v>24547.22</v>
      </c>
      <c r="CK36" s="26">
        <f t="shared" si="102"/>
        <v>24547.22</v>
      </c>
      <c r="CL36" s="12">
        <f t="shared" si="103"/>
        <v>51419.3295</v>
      </c>
      <c r="CM36" s="26">
        <f t="shared" si="104"/>
        <v>51419.3295</v>
      </c>
      <c r="CN36" s="12">
        <f t="shared" si="105"/>
        <v>56908.680199999995</v>
      </c>
      <c r="CO36" s="26">
        <f t="shared" si="106"/>
        <v>56908.680199999995</v>
      </c>
      <c r="CP36" s="12">
        <f t="shared" si="107"/>
        <v>43024.008000000002</v>
      </c>
      <c r="CQ36" s="26">
        <f t="shared" si="108"/>
        <v>43024.008000000002</v>
      </c>
      <c r="CT36" s="19"/>
      <c r="CU36" s="19" t="s">
        <v>50</v>
      </c>
      <c r="CV36" s="12">
        <f t="shared" si="109"/>
        <v>5272975</v>
      </c>
      <c r="CW36" s="26">
        <v>5</v>
      </c>
      <c r="CX36" s="12">
        <f t="shared" si="110"/>
        <v>188985</v>
      </c>
      <c r="CY36" s="26"/>
      <c r="CZ36" s="12">
        <f t="shared" si="111"/>
        <v>5083990</v>
      </c>
      <c r="DA36" s="26"/>
      <c r="DB36" s="12">
        <f t="shared" si="112"/>
        <v>76310</v>
      </c>
      <c r="DC36" s="26"/>
      <c r="DD36" s="12">
        <f t="shared" si="113"/>
        <v>82685</v>
      </c>
      <c r="DE36" s="26"/>
      <c r="DF36" s="12">
        <f t="shared" si="114"/>
        <v>0</v>
      </c>
      <c r="DG36" s="26"/>
      <c r="DH36" s="12">
        <f t="shared" si="115"/>
        <v>475</v>
      </c>
      <c r="DI36" s="26"/>
      <c r="DJ36" s="12">
        <f t="shared" si="116"/>
        <v>6600</v>
      </c>
      <c r="DK36" s="26"/>
      <c r="DL36" s="12">
        <f t="shared" si="117"/>
        <v>6320</v>
      </c>
      <c r="DM36" s="26"/>
      <c r="DN36" s="12">
        <f t="shared" si="118"/>
        <v>11660</v>
      </c>
      <c r="DO36" s="26"/>
      <c r="DP36" s="12">
        <f t="shared" si="119"/>
        <v>4930</v>
      </c>
      <c r="DQ36" s="26"/>
      <c r="DR36" s="12">
        <f t="shared" si="120"/>
        <v>1035000</v>
      </c>
      <c r="DS36" s="26"/>
      <c r="DT36" s="12">
        <f t="shared" si="121"/>
        <v>308865</v>
      </c>
      <c r="DU36" s="26"/>
      <c r="DV36" s="12">
        <f t="shared" si="122"/>
        <v>296700</v>
      </c>
      <c r="DW36" s="26"/>
      <c r="DX36" s="12">
        <f t="shared" si="123"/>
        <v>786480</v>
      </c>
      <c r="DY36" s="26"/>
      <c r="DZ36" s="12">
        <f t="shared" si="124"/>
        <v>589095</v>
      </c>
      <c r="EA36" s="26"/>
      <c r="EB36" s="12">
        <f t="shared" si="125"/>
        <v>0</v>
      </c>
      <c r="EC36" s="26"/>
      <c r="ED36" s="12">
        <f t="shared" si="126"/>
        <v>2610</v>
      </c>
      <c r="EE36" s="26"/>
      <c r="EF36" s="12">
        <f t="shared" si="127"/>
        <v>169525</v>
      </c>
      <c r="EG36" s="26"/>
      <c r="EH36" s="12">
        <f t="shared" si="128"/>
        <v>585775</v>
      </c>
      <c r="EI36" s="26"/>
      <c r="EJ36" s="12">
        <f t="shared" si="129"/>
        <v>689635</v>
      </c>
      <c r="EK36" s="26"/>
      <c r="EL36" s="12">
        <f t="shared" si="130"/>
        <v>620300</v>
      </c>
      <c r="EM36" s="26"/>
    </row>
    <row r="37" spans="2:143" x14ac:dyDescent="0.25">
      <c r="B37" s="19"/>
      <c r="C37" s="19" t="s">
        <v>51</v>
      </c>
      <c r="D37" s="12">
        <v>1167067</v>
      </c>
      <c r="E37" s="4">
        <v>12.11</v>
      </c>
      <c r="F37" s="12">
        <v>32818</v>
      </c>
      <c r="G37" s="4">
        <v>41.92</v>
      </c>
      <c r="H37" s="12">
        <v>1134249</v>
      </c>
      <c r="I37" s="4">
        <v>12.7</v>
      </c>
      <c r="J37" s="12">
        <v>202</v>
      </c>
      <c r="K37" s="4">
        <v>90.64</v>
      </c>
      <c r="L37" s="12">
        <v>19550</v>
      </c>
      <c r="M37" s="4">
        <v>42.18</v>
      </c>
      <c r="N37" s="12">
        <v>0</v>
      </c>
      <c r="O37" s="4">
        <v>0</v>
      </c>
      <c r="P37" s="12">
        <v>422</v>
      </c>
      <c r="Q37" s="4">
        <v>89.43</v>
      </c>
      <c r="R37" s="12">
        <v>2350</v>
      </c>
      <c r="S37" s="4">
        <v>75.16</v>
      </c>
      <c r="T37" s="12">
        <v>4635</v>
      </c>
      <c r="U37" s="4">
        <v>88.55</v>
      </c>
      <c r="V37" s="12">
        <v>2542</v>
      </c>
      <c r="W37" s="4">
        <v>112.16</v>
      </c>
      <c r="X37" s="12">
        <v>3116</v>
      </c>
      <c r="Y37" s="4">
        <v>86.68</v>
      </c>
      <c r="Z37" s="12">
        <v>225147</v>
      </c>
      <c r="AA37" s="4">
        <v>47.04</v>
      </c>
      <c r="AB37" s="12">
        <v>64974</v>
      </c>
      <c r="AC37" s="4">
        <v>77.849999999999994</v>
      </c>
      <c r="AD37" s="12">
        <v>63661</v>
      </c>
      <c r="AE37" s="4">
        <v>48.9</v>
      </c>
      <c r="AF37" s="12">
        <v>187319</v>
      </c>
      <c r="AG37" s="4">
        <v>41.27</v>
      </c>
      <c r="AH37" s="12">
        <v>120508</v>
      </c>
      <c r="AI37" s="4">
        <v>63.11</v>
      </c>
      <c r="AJ37" s="12">
        <v>0</v>
      </c>
      <c r="AK37" s="4">
        <v>0</v>
      </c>
      <c r="AL37" s="12">
        <v>620</v>
      </c>
      <c r="AM37" s="4">
        <v>80.430000000000007</v>
      </c>
      <c r="AN37" s="12">
        <v>39374</v>
      </c>
      <c r="AO37" s="4">
        <v>71.52</v>
      </c>
      <c r="AP37" s="12">
        <v>124321</v>
      </c>
      <c r="AQ37" s="4">
        <v>44.05</v>
      </c>
      <c r="AR37" s="12">
        <v>159952</v>
      </c>
      <c r="AS37" s="4">
        <v>41.51</v>
      </c>
      <c r="AT37" s="12">
        <v>148373</v>
      </c>
      <c r="AU37" s="4">
        <v>35.65</v>
      </c>
      <c r="AX37" s="19"/>
      <c r="AY37" s="19" t="s">
        <v>51</v>
      </c>
      <c r="AZ37" s="12">
        <f t="shared" si="65"/>
        <v>141331.8137</v>
      </c>
      <c r="BA37" s="26">
        <f t="shared" si="66"/>
        <v>141331.8137</v>
      </c>
      <c r="BB37" s="12">
        <f t="shared" si="67"/>
        <v>13757.3056</v>
      </c>
      <c r="BC37" s="26">
        <f t="shared" si="68"/>
        <v>13757.3056</v>
      </c>
      <c r="BD37" s="12">
        <f t="shared" si="69"/>
        <v>144049.62299999999</v>
      </c>
      <c r="BE37" s="26">
        <f t="shared" si="70"/>
        <v>144049.62299999999</v>
      </c>
      <c r="BF37" s="12">
        <f t="shared" si="71"/>
        <v>183.09279999999998</v>
      </c>
      <c r="BG37" s="26">
        <f t="shared" si="72"/>
        <v>183.09279999999998</v>
      </c>
      <c r="BH37" s="12">
        <f t="shared" si="73"/>
        <v>8246.19</v>
      </c>
      <c r="BI37" s="26">
        <f t="shared" si="74"/>
        <v>8246.19</v>
      </c>
      <c r="BJ37" s="12">
        <f t="shared" si="75"/>
        <v>0</v>
      </c>
      <c r="BK37" s="26">
        <f t="shared" si="76"/>
        <v>0</v>
      </c>
      <c r="BL37" s="12">
        <f t="shared" si="77"/>
        <v>377.39460000000008</v>
      </c>
      <c r="BM37" s="26">
        <f t="shared" si="78"/>
        <v>377.39460000000008</v>
      </c>
      <c r="BN37" s="12">
        <f t="shared" si="79"/>
        <v>1766.26</v>
      </c>
      <c r="BO37" s="26">
        <f t="shared" si="80"/>
        <v>1766.26</v>
      </c>
      <c r="BP37" s="12">
        <f t="shared" si="81"/>
        <v>4104.2924999999996</v>
      </c>
      <c r="BQ37" s="26">
        <f t="shared" si="82"/>
        <v>4104.2924999999996</v>
      </c>
      <c r="BR37" s="12">
        <f t="shared" si="83"/>
        <v>2542</v>
      </c>
      <c r="BS37" s="26">
        <f t="shared" si="84"/>
        <v>2851.1071999999999</v>
      </c>
      <c r="BT37" s="12">
        <f t="shared" si="85"/>
        <v>2700.9488000000001</v>
      </c>
      <c r="BU37" s="26">
        <f t="shared" si="86"/>
        <v>2700.9488000000001</v>
      </c>
      <c r="BV37" s="12">
        <f t="shared" si="87"/>
        <v>105909.1488</v>
      </c>
      <c r="BW37" s="26">
        <f t="shared" si="88"/>
        <v>105909.1488</v>
      </c>
      <c r="BX37" s="12">
        <f t="shared" si="89"/>
        <v>50582.258999999991</v>
      </c>
      <c r="BY37" s="26">
        <f t="shared" si="90"/>
        <v>50582.258999999991</v>
      </c>
      <c r="BZ37" s="12">
        <f t="shared" si="91"/>
        <v>31130.228999999999</v>
      </c>
      <c r="CA37" s="26">
        <f t="shared" si="92"/>
        <v>31130.228999999999</v>
      </c>
      <c r="CB37" s="12">
        <f t="shared" si="93"/>
        <v>77306.551300000006</v>
      </c>
      <c r="CC37" s="26">
        <f t="shared" si="94"/>
        <v>77306.551300000006</v>
      </c>
      <c r="CD37" s="12">
        <f t="shared" si="95"/>
        <v>76052.598799999992</v>
      </c>
      <c r="CE37" s="26">
        <f t="shared" si="96"/>
        <v>76052.598799999992</v>
      </c>
      <c r="CF37" s="12">
        <f t="shared" si="97"/>
        <v>0</v>
      </c>
      <c r="CG37" s="26">
        <f t="shared" si="98"/>
        <v>0</v>
      </c>
      <c r="CH37" s="12">
        <f t="shared" si="99"/>
        <v>498.66600000000005</v>
      </c>
      <c r="CI37" s="26">
        <f t="shared" si="100"/>
        <v>498.66600000000005</v>
      </c>
      <c r="CJ37" s="12">
        <f t="shared" si="101"/>
        <v>28160.284800000001</v>
      </c>
      <c r="CK37" s="26">
        <f t="shared" si="102"/>
        <v>28160.284800000001</v>
      </c>
      <c r="CL37" s="12">
        <f t="shared" si="103"/>
        <v>54763.400499999996</v>
      </c>
      <c r="CM37" s="26">
        <f t="shared" si="104"/>
        <v>54763.400499999996</v>
      </c>
      <c r="CN37" s="12">
        <f t="shared" si="105"/>
        <v>66396.075199999992</v>
      </c>
      <c r="CO37" s="26">
        <f t="shared" si="106"/>
        <v>66396.075199999992</v>
      </c>
      <c r="CP37" s="12">
        <f t="shared" si="107"/>
        <v>52894.974500000004</v>
      </c>
      <c r="CQ37" s="26">
        <f t="shared" si="108"/>
        <v>52894.974500000004</v>
      </c>
      <c r="CT37" s="19"/>
      <c r="CU37" s="19" t="s">
        <v>51</v>
      </c>
      <c r="CV37" s="12">
        <f t="shared" si="109"/>
        <v>5835335</v>
      </c>
      <c r="CW37" s="26">
        <v>5</v>
      </c>
      <c r="CX37" s="12">
        <f t="shared" si="110"/>
        <v>164090</v>
      </c>
      <c r="CY37" s="26"/>
      <c r="CZ37" s="12">
        <f t="shared" si="111"/>
        <v>5671245</v>
      </c>
      <c r="DA37" s="26"/>
      <c r="DB37" s="12">
        <f t="shared" si="112"/>
        <v>1010</v>
      </c>
      <c r="DC37" s="26"/>
      <c r="DD37" s="12">
        <f t="shared" si="113"/>
        <v>97750</v>
      </c>
      <c r="DE37" s="26"/>
      <c r="DF37" s="12">
        <f t="shared" si="114"/>
        <v>0</v>
      </c>
      <c r="DG37" s="26"/>
      <c r="DH37" s="12">
        <f t="shared" si="115"/>
        <v>2110</v>
      </c>
      <c r="DI37" s="26"/>
      <c r="DJ37" s="12">
        <f t="shared" si="116"/>
        <v>11750</v>
      </c>
      <c r="DK37" s="26"/>
      <c r="DL37" s="12">
        <f t="shared" si="117"/>
        <v>23175</v>
      </c>
      <c r="DM37" s="26"/>
      <c r="DN37" s="12">
        <f t="shared" si="118"/>
        <v>12710</v>
      </c>
      <c r="DO37" s="26"/>
      <c r="DP37" s="12">
        <f t="shared" si="119"/>
        <v>15580</v>
      </c>
      <c r="DQ37" s="26"/>
      <c r="DR37" s="12">
        <f t="shared" si="120"/>
        <v>1125735</v>
      </c>
      <c r="DS37" s="26"/>
      <c r="DT37" s="12">
        <f t="shared" si="121"/>
        <v>324870</v>
      </c>
      <c r="DU37" s="26"/>
      <c r="DV37" s="12">
        <f t="shared" si="122"/>
        <v>318305</v>
      </c>
      <c r="DW37" s="26"/>
      <c r="DX37" s="12">
        <f t="shared" si="123"/>
        <v>936595</v>
      </c>
      <c r="DY37" s="26"/>
      <c r="DZ37" s="12">
        <f t="shared" si="124"/>
        <v>602540</v>
      </c>
      <c r="EA37" s="26"/>
      <c r="EB37" s="12">
        <f t="shared" si="125"/>
        <v>0</v>
      </c>
      <c r="EC37" s="26"/>
      <c r="ED37" s="12">
        <f t="shared" si="126"/>
        <v>3100</v>
      </c>
      <c r="EE37" s="26"/>
      <c r="EF37" s="12">
        <f t="shared" si="127"/>
        <v>196870</v>
      </c>
      <c r="EG37" s="26"/>
      <c r="EH37" s="12">
        <f t="shared" si="128"/>
        <v>621605</v>
      </c>
      <c r="EI37" s="26"/>
      <c r="EJ37" s="12">
        <f t="shared" si="129"/>
        <v>799760</v>
      </c>
      <c r="EK37" s="26"/>
      <c r="EL37" s="12">
        <f t="shared" si="130"/>
        <v>741865</v>
      </c>
      <c r="EM37" s="26"/>
    </row>
    <row r="38" spans="2:143" x14ac:dyDescent="0.25">
      <c r="B38" s="19"/>
      <c r="C38" s="19" t="s">
        <v>52</v>
      </c>
      <c r="D38" s="12">
        <v>1274560</v>
      </c>
      <c r="E38" s="4">
        <v>12.01</v>
      </c>
      <c r="F38" s="12">
        <v>43770</v>
      </c>
      <c r="G38" s="4">
        <v>45.03</v>
      </c>
      <c r="H38" s="12">
        <v>1230790</v>
      </c>
      <c r="I38" s="4">
        <v>12.72</v>
      </c>
      <c r="J38" s="12">
        <v>364</v>
      </c>
      <c r="K38" s="4">
        <v>74.44</v>
      </c>
      <c r="L38" s="12">
        <v>21136</v>
      </c>
      <c r="M38" s="4">
        <v>42.15</v>
      </c>
      <c r="N38" s="12">
        <v>0</v>
      </c>
      <c r="O38" s="4">
        <v>0</v>
      </c>
      <c r="P38" s="12">
        <v>954</v>
      </c>
      <c r="Q38" s="4">
        <v>78.209999999999994</v>
      </c>
      <c r="R38" s="12">
        <v>3676</v>
      </c>
      <c r="S38" s="4">
        <v>69.05</v>
      </c>
      <c r="T38" s="12">
        <v>8473</v>
      </c>
      <c r="U38" s="4">
        <v>73.510000000000005</v>
      </c>
      <c r="V38" s="12">
        <v>2733</v>
      </c>
      <c r="W38" s="4">
        <v>111.01</v>
      </c>
      <c r="X38" s="12">
        <v>6434</v>
      </c>
      <c r="Y38" s="4">
        <v>75.099999999999994</v>
      </c>
      <c r="Z38" s="12">
        <v>239097</v>
      </c>
      <c r="AA38" s="4">
        <v>49.02</v>
      </c>
      <c r="AB38" s="12">
        <v>67879</v>
      </c>
      <c r="AC38" s="4">
        <v>77.47</v>
      </c>
      <c r="AD38" s="12">
        <v>67652</v>
      </c>
      <c r="AE38" s="4">
        <v>47.37</v>
      </c>
      <c r="AF38" s="12">
        <v>210955</v>
      </c>
      <c r="AG38" s="4">
        <v>41.78</v>
      </c>
      <c r="AH38" s="12">
        <v>120807</v>
      </c>
      <c r="AI38" s="4">
        <v>65.58</v>
      </c>
      <c r="AJ38" s="12">
        <v>0</v>
      </c>
      <c r="AK38" s="4">
        <v>0</v>
      </c>
      <c r="AL38" s="12">
        <v>702</v>
      </c>
      <c r="AM38" s="4">
        <v>81.83</v>
      </c>
      <c r="AN38" s="12">
        <v>44272</v>
      </c>
      <c r="AO38" s="4">
        <v>70.599999999999994</v>
      </c>
      <c r="AP38" s="12">
        <v>130600</v>
      </c>
      <c r="AQ38" s="4">
        <v>44.21</v>
      </c>
      <c r="AR38" s="12">
        <v>181090</v>
      </c>
      <c r="AS38" s="4">
        <v>41.7</v>
      </c>
      <c r="AT38" s="12">
        <v>167736</v>
      </c>
      <c r="AU38" s="4">
        <v>36.32</v>
      </c>
      <c r="AX38" s="19"/>
      <c r="AY38" s="19" t="s">
        <v>52</v>
      </c>
      <c r="AZ38" s="12">
        <f t="shared" si="65"/>
        <v>153074.65599999999</v>
      </c>
      <c r="BA38" s="26">
        <f t="shared" si="66"/>
        <v>153074.65599999999</v>
      </c>
      <c r="BB38" s="12">
        <f t="shared" si="67"/>
        <v>19709.631000000001</v>
      </c>
      <c r="BC38" s="26">
        <f t="shared" si="68"/>
        <v>19709.631000000001</v>
      </c>
      <c r="BD38" s="12">
        <f t="shared" si="69"/>
        <v>156556.48800000001</v>
      </c>
      <c r="BE38" s="26">
        <f t="shared" si="70"/>
        <v>156556.48800000001</v>
      </c>
      <c r="BF38" s="12">
        <f t="shared" si="71"/>
        <v>270.96159999999998</v>
      </c>
      <c r="BG38" s="26">
        <f t="shared" si="72"/>
        <v>270.96159999999998</v>
      </c>
      <c r="BH38" s="12">
        <f t="shared" si="73"/>
        <v>8908.8240000000005</v>
      </c>
      <c r="BI38" s="26">
        <f t="shared" si="74"/>
        <v>8908.8240000000005</v>
      </c>
      <c r="BJ38" s="12">
        <f t="shared" si="75"/>
        <v>0</v>
      </c>
      <c r="BK38" s="26">
        <f t="shared" si="76"/>
        <v>0</v>
      </c>
      <c r="BL38" s="12">
        <f t="shared" si="77"/>
        <v>746.12339999999995</v>
      </c>
      <c r="BM38" s="26">
        <f t="shared" si="78"/>
        <v>746.12339999999995</v>
      </c>
      <c r="BN38" s="12">
        <f t="shared" si="79"/>
        <v>2538.2779999999998</v>
      </c>
      <c r="BO38" s="26">
        <f t="shared" si="80"/>
        <v>2538.2779999999998</v>
      </c>
      <c r="BP38" s="12">
        <f t="shared" si="81"/>
        <v>6228.502300000001</v>
      </c>
      <c r="BQ38" s="26">
        <f t="shared" si="82"/>
        <v>6228.502300000001</v>
      </c>
      <c r="BR38" s="12">
        <f t="shared" si="83"/>
        <v>2733</v>
      </c>
      <c r="BS38" s="26">
        <f t="shared" si="84"/>
        <v>3033.9032999999999</v>
      </c>
      <c r="BT38" s="12">
        <f t="shared" si="85"/>
        <v>4831.9339999999993</v>
      </c>
      <c r="BU38" s="26">
        <f t="shared" si="86"/>
        <v>4831.9339999999993</v>
      </c>
      <c r="BV38" s="12">
        <f t="shared" si="87"/>
        <v>117205.34940000001</v>
      </c>
      <c r="BW38" s="26">
        <f t="shared" si="88"/>
        <v>117205.34940000001</v>
      </c>
      <c r="BX38" s="12">
        <f t="shared" si="89"/>
        <v>52585.861299999997</v>
      </c>
      <c r="BY38" s="26">
        <f t="shared" si="90"/>
        <v>52585.861299999997</v>
      </c>
      <c r="BZ38" s="12">
        <f t="shared" si="91"/>
        <v>32046.752399999998</v>
      </c>
      <c r="CA38" s="26">
        <f t="shared" si="92"/>
        <v>32046.752399999998</v>
      </c>
      <c r="CB38" s="12">
        <f t="shared" si="93"/>
        <v>88136.999000000011</v>
      </c>
      <c r="CC38" s="26">
        <f t="shared" si="94"/>
        <v>88136.999000000011</v>
      </c>
      <c r="CD38" s="12">
        <f t="shared" si="95"/>
        <v>79225.230599999995</v>
      </c>
      <c r="CE38" s="26">
        <f t="shared" si="96"/>
        <v>79225.230599999995</v>
      </c>
      <c r="CF38" s="12">
        <f t="shared" si="97"/>
        <v>0</v>
      </c>
      <c r="CG38" s="26">
        <f t="shared" si="98"/>
        <v>0</v>
      </c>
      <c r="CH38" s="12">
        <f t="shared" si="99"/>
        <v>574.44659999999999</v>
      </c>
      <c r="CI38" s="26">
        <f t="shared" si="100"/>
        <v>574.44659999999999</v>
      </c>
      <c r="CJ38" s="12">
        <f t="shared" si="101"/>
        <v>31256.031999999996</v>
      </c>
      <c r="CK38" s="26">
        <f t="shared" si="102"/>
        <v>31256.031999999996</v>
      </c>
      <c r="CL38" s="12">
        <f t="shared" si="103"/>
        <v>57738.26</v>
      </c>
      <c r="CM38" s="26">
        <f t="shared" si="104"/>
        <v>57738.26</v>
      </c>
      <c r="CN38" s="12">
        <f t="shared" si="105"/>
        <v>75514.530000000013</v>
      </c>
      <c r="CO38" s="26">
        <f t="shared" si="106"/>
        <v>75514.530000000013</v>
      </c>
      <c r="CP38" s="12">
        <f t="shared" si="107"/>
        <v>60921.715200000006</v>
      </c>
      <c r="CQ38" s="26">
        <f t="shared" si="108"/>
        <v>60921.715200000006</v>
      </c>
      <c r="CT38" s="19"/>
      <c r="CU38" s="19" t="s">
        <v>52</v>
      </c>
      <c r="CV38" s="12">
        <f t="shared" si="109"/>
        <v>6372800</v>
      </c>
      <c r="CW38" s="26">
        <v>5</v>
      </c>
      <c r="CX38" s="12">
        <f t="shared" si="110"/>
        <v>218850</v>
      </c>
      <c r="CY38" s="26"/>
      <c r="CZ38" s="12">
        <f t="shared" si="111"/>
        <v>6153950</v>
      </c>
      <c r="DA38" s="26"/>
      <c r="DB38" s="12">
        <f t="shared" si="112"/>
        <v>1820</v>
      </c>
      <c r="DC38" s="26"/>
      <c r="DD38" s="12">
        <f t="shared" si="113"/>
        <v>105680</v>
      </c>
      <c r="DE38" s="26"/>
      <c r="DF38" s="12">
        <f t="shared" si="114"/>
        <v>0</v>
      </c>
      <c r="DG38" s="26"/>
      <c r="DH38" s="12">
        <f t="shared" si="115"/>
        <v>4770</v>
      </c>
      <c r="DI38" s="26"/>
      <c r="DJ38" s="12">
        <f t="shared" si="116"/>
        <v>18380</v>
      </c>
      <c r="DK38" s="26"/>
      <c r="DL38" s="12">
        <f t="shared" si="117"/>
        <v>42365</v>
      </c>
      <c r="DM38" s="26"/>
      <c r="DN38" s="12">
        <f t="shared" si="118"/>
        <v>13665</v>
      </c>
      <c r="DO38" s="26"/>
      <c r="DP38" s="12">
        <f t="shared" si="119"/>
        <v>32170</v>
      </c>
      <c r="DQ38" s="26"/>
      <c r="DR38" s="12">
        <f t="shared" si="120"/>
        <v>1195485</v>
      </c>
      <c r="DS38" s="26"/>
      <c r="DT38" s="12">
        <f t="shared" si="121"/>
        <v>339395</v>
      </c>
      <c r="DU38" s="26"/>
      <c r="DV38" s="12">
        <f t="shared" si="122"/>
        <v>338260</v>
      </c>
      <c r="DW38" s="26"/>
      <c r="DX38" s="12">
        <f t="shared" si="123"/>
        <v>1054775</v>
      </c>
      <c r="DY38" s="26"/>
      <c r="DZ38" s="12">
        <f t="shared" si="124"/>
        <v>604035</v>
      </c>
      <c r="EA38" s="26"/>
      <c r="EB38" s="12">
        <f t="shared" si="125"/>
        <v>0</v>
      </c>
      <c r="EC38" s="26"/>
      <c r="ED38" s="12">
        <f t="shared" si="126"/>
        <v>3510</v>
      </c>
      <c r="EE38" s="26"/>
      <c r="EF38" s="12">
        <f t="shared" si="127"/>
        <v>221360</v>
      </c>
      <c r="EG38" s="26"/>
      <c r="EH38" s="12">
        <f t="shared" si="128"/>
        <v>653000</v>
      </c>
      <c r="EI38" s="26"/>
      <c r="EJ38" s="12">
        <f t="shared" si="129"/>
        <v>905450</v>
      </c>
      <c r="EK38" s="26"/>
      <c r="EL38" s="12">
        <f t="shared" si="130"/>
        <v>838680</v>
      </c>
      <c r="EM38" s="26"/>
    </row>
    <row r="39" spans="2:143" x14ac:dyDescent="0.25">
      <c r="B39" s="19"/>
      <c r="C39" s="19" t="s">
        <v>53</v>
      </c>
      <c r="D39" s="12">
        <v>1350564</v>
      </c>
      <c r="E39" s="4">
        <v>12.68</v>
      </c>
      <c r="F39" s="12">
        <v>55767</v>
      </c>
      <c r="G39" s="4">
        <v>46.9</v>
      </c>
      <c r="H39" s="12">
        <v>1294797</v>
      </c>
      <c r="I39" s="4">
        <v>13.52</v>
      </c>
      <c r="J39" s="12">
        <v>1085</v>
      </c>
      <c r="K39" s="4">
        <v>64.48</v>
      </c>
      <c r="L39" s="12">
        <v>22799</v>
      </c>
      <c r="M39" s="4">
        <v>43.43</v>
      </c>
      <c r="N39" s="12">
        <v>0</v>
      </c>
      <c r="O39" s="4">
        <v>0</v>
      </c>
      <c r="P39" s="12">
        <v>1483</v>
      </c>
      <c r="Q39" s="4">
        <v>70.7</v>
      </c>
      <c r="R39" s="12">
        <v>4896</v>
      </c>
      <c r="S39" s="4">
        <v>67.33</v>
      </c>
      <c r="T39" s="12">
        <v>12768</v>
      </c>
      <c r="U39" s="4">
        <v>68.25</v>
      </c>
      <c r="V39" s="12">
        <v>2916</v>
      </c>
      <c r="W39" s="4">
        <v>110.24</v>
      </c>
      <c r="X39" s="12">
        <v>9821</v>
      </c>
      <c r="Y39" s="4">
        <v>69.73</v>
      </c>
      <c r="Z39" s="12">
        <v>259039</v>
      </c>
      <c r="AA39" s="4">
        <v>48.79</v>
      </c>
      <c r="AB39" s="12">
        <v>39189</v>
      </c>
      <c r="AC39" s="4">
        <v>66.41</v>
      </c>
      <c r="AD39" s="12">
        <v>71150</v>
      </c>
      <c r="AE39" s="4">
        <v>46.2</v>
      </c>
      <c r="AF39" s="12">
        <v>228600</v>
      </c>
      <c r="AG39" s="4">
        <v>42.32</v>
      </c>
      <c r="AH39" s="12">
        <v>125932</v>
      </c>
      <c r="AI39" s="4">
        <v>65.23</v>
      </c>
      <c r="AJ39" s="12">
        <v>0</v>
      </c>
      <c r="AK39" s="4">
        <v>0</v>
      </c>
      <c r="AL39" s="12">
        <v>756</v>
      </c>
      <c r="AM39" s="4">
        <v>82.45</v>
      </c>
      <c r="AN39" s="12">
        <v>48547</v>
      </c>
      <c r="AO39" s="4">
        <v>69.64</v>
      </c>
      <c r="AP39" s="12">
        <v>136224</v>
      </c>
      <c r="AQ39" s="4">
        <v>44.34</v>
      </c>
      <c r="AR39" s="12">
        <v>200907</v>
      </c>
      <c r="AS39" s="4">
        <v>41.87</v>
      </c>
      <c r="AT39" s="12">
        <v>184452</v>
      </c>
      <c r="AU39" s="4">
        <v>36.659999999999997</v>
      </c>
      <c r="AX39" s="19"/>
      <c r="AY39" s="19" t="s">
        <v>53</v>
      </c>
      <c r="AZ39" s="12">
        <f t="shared" si="65"/>
        <v>171251.51519999999</v>
      </c>
      <c r="BA39" s="26">
        <f t="shared" si="66"/>
        <v>171251.51519999999</v>
      </c>
      <c r="BB39" s="12">
        <f t="shared" si="67"/>
        <v>26154.722999999998</v>
      </c>
      <c r="BC39" s="26">
        <f t="shared" si="68"/>
        <v>26154.722999999998</v>
      </c>
      <c r="BD39" s="12">
        <f t="shared" si="69"/>
        <v>175056.55439999996</v>
      </c>
      <c r="BE39" s="26">
        <f t="shared" si="70"/>
        <v>175056.55439999996</v>
      </c>
      <c r="BF39" s="12">
        <f t="shared" si="71"/>
        <v>699.60800000000006</v>
      </c>
      <c r="BG39" s="26">
        <f t="shared" si="72"/>
        <v>699.60800000000006</v>
      </c>
      <c r="BH39" s="12">
        <f t="shared" si="73"/>
        <v>9901.6057000000001</v>
      </c>
      <c r="BI39" s="26">
        <f t="shared" si="74"/>
        <v>9901.6057000000001</v>
      </c>
      <c r="BJ39" s="12">
        <f t="shared" si="75"/>
        <v>0</v>
      </c>
      <c r="BK39" s="26">
        <f t="shared" si="76"/>
        <v>0</v>
      </c>
      <c r="BL39" s="12">
        <f t="shared" si="77"/>
        <v>1048.481</v>
      </c>
      <c r="BM39" s="26">
        <f t="shared" si="78"/>
        <v>1048.481</v>
      </c>
      <c r="BN39" s="12">
        <f t="shared" si="79"/>
        <v>3296.4767999999999</v>
      </c>
      <c r="BO39" s="26">
        <f t="shared" si="80"/>
        <v>3296.4767999999999</v>
      </c>
      <c r="BP39" s="12">
        <f t="shared" si="81"/>
        <v>8714.16</v>
      </c>
      <c r="BQ39" s="26">
        <f t="shared" si="82"/>
        <v>8714.16</v>
      </c>
      <c r="BR39" s="12">
        <f t="shared" si="83"/>
        <v>2916</v>
      </c>
      <c r="BS39" s="26">
        <f t="shared" si="84"/>
        <v>3214.5983999999999</v>
      </c>
      <c r="BT39" s="12">
        <f t="shared" si="85"/>
        <v>6848.1833000000006</v>
      </c>
      <c r="BU39" s="26">
        <f t="shared" si="86"/>
        <v>6848.1833000000006</v>
      </c>
      <c r="BV39" s="12">
        <f t="shared" si="87"/>
        <v>126385.1281</v>
      </c>
      <c r="BW39" s="26">
        <f t="shared" si="88"/>
        <v>126385.1281</v>
      </c>
      <c r="BX39" s="12">
        <f t="shared" si="89"/>
        <v>26025.414899999996</v>
      </c>
      <c r="BY39" s="26">
        <f t="shared" si="90"/>
        <v>26025.414899999996</v>
      </c>
      <c r="BZ39" s="12">
        <f t="shared" si="91"/>
        <v>32871.300000000003</v>
      </c>
      <c r="CA39" s="26">
        <f t="shared" si="92"/>
        <v>32871.300000000003</v>
      </c>
      <c r="CB39" s="12">
        <f t="shared" si="93"/>
        <v>96743.52</v>
      </c>
      <c r="CC39" s="26">
        <f t="shared" si="94"/>
        <v>96743.52</v>
      </c>
      <c r="CD39" s="12">
        <f t="shared" si="95"/>
        <v>82145.443599999999</v>
      </c>
      <c r="CE39" s="26">
        <f t="shared" si="96"/>
        <v>82145.443599999999</v>
      </c>
      <c r="CF39" s="12">
        <f t="shared" si="97"/>
        <v>0</v>
      </c>
      <c r="CG39" s="26">
        <f t="shared" si="98"/>
        <v>0</v>
      </c>
      <c r="CH39" s="12">
        <f t="shared" si="99"/>
        <v>623.322</v>
      </c>
      <c r="CI39" s="26">
        <f t="shared" si="100"/>
        <v>623.322</v>
      </c>
      <c r="CJ39" s="12">
        <f t="shared" si="101"/>
        <v>33808.130799999999</v>
      </c>
      <c r="CK39" s="26">
        <f t="shared" si="102"/>
        <v>33808.130799999999</v>
      </c>
      <c r="CL39" s="12">
        <f t="shared" si="103"/>
        <v>60401.721600000004</v>
      </c>
      <c r="CM39" s="26">
        <f t="shared" si="104"/>
        <v>60401.721600000004</v>
      </c>
      <c r="CN39" s="12">
        <f t="shared" si="105"/>
        <v>84119.760899999994</v>
      </c>
      <c r="CO39" s="26">
        <f t="shared" si="106"/>
        <v>84119.760899999994</v>
      </c>
      <c r="CP39" s="12">
        <f t="shared" si="107"/>
        <v>67620.103199999998</v>
      </c>
      <c r="CQ39" s="26">
        <f t="shared" si="108"/>
        <v>67620.103199999998</v>
      </c>
      <c r="CT39" s="19"/>
      <c r="CU39" s="19" t="s">
        <v>53</v>
      </c>
      <c r="CV39" s="12">
        <f t="shared" si="109"/>
        <v>6752820</v>
      </c>
      <c r="CW39" s="26">
        <v>5</v>
      </c>
      <c r="CX39" s="12">
        <f t="shared" si="110"/>
        <v>278835</v>
      </c>
      <c r="CY39" s="26"/>
      <c r="CZ39" s="12">
        <f t="shared" si="111"/>
        <v>6473985</v>
      </c>
      <c r="DA39" s="26"/>
      <c r="DB39" s="12">
        <f t="shared" si="112"/>
        <v>5425</v>
      </c>
      <c r="DC39" s="26"/>
      <c r="DD39" s="12">
        <f t="shared" si="113"/>
        <v>113995</v>
      </c>
      <c r="DE39" s="26"/>
      <c r="DF39" s="12">
        <f t="shared" si="114"/>
        <v>0</v>
      </c>
      <c r="DG39" s="26"/>
      <c r="DH39" s="12">
        <f t="shared" si="115"/>
        <v>7415</v>
      </c>
      <c r="DI39" s="26"/>
      <c r="DJ39" s="12">
        <f t="shared" si="116"/>
        <v>24480</v>
      </c>
      <c r="DK39" s="26"/>
      <c r="DL39" s="12">
        <f t="shared" si="117"/>
        <v>63840</v>
      </c>
      <c r="DM39" s="26"/>
      <c r="DN39" s="12">
        <f t="shared" si="118"/>
        <v>14580</v>
      </c>
      <c r="DO39" s="26"/>
      <c r="DP39" s="12">
        <f t="shared" si="119"/>
        <v>49105</v>
      </c>
      <c r="DQ39" s="26"/>
      <c r="DR39" s="12">
        <f t="shared" si="120"/>
        <v>1295195</v>
      </c>
      <c r="DS39" s="26"/>
      <c r="DT39" s="12">
        <f t="shared" si="121"/>
        <v>195945</v>
      </c>
      <c r="DU39" s="26"/>
      <c r="DV39" s="12">
        <f t="shared" si="122"/>
        <v>355750</v>
      </c>
      <c r="DW39" s="26"/>
      <c r="DX39" s="12">
        <f t="shared" si="123"/>
        <v>1143000</v>
      </c>
      <c r="DY39" s="26"/>
      <c r="DZ39" s="12">
        <f t="shared" si="124"/>
        <v>629660</v>
      </c>
      <c r="EA39" s="26"/>
      <c r="EB39" s="12">
        <f t="shared" si="125"/>
        <v>0</v>
      </c>
      <c r="EC39" s="26"/>
      <c r="ED39" s="12">
        <f t="shared" si="126"/>
        <v>3780</v>
      </c>
      <c r="EE39" s="26"/>
      <c r="EF39" s="12">
        <f t="shared" si="127"/>
        <v>242735</v>
      </c>
      <c r="EG39" s="26"/>
      <c r="EH39" s="12">
        <f t="shared" si="128"/>
        <v>681120</v>
      </c>
      <c r="EI39" s="26"/>
      <c r="EJ39" s="12">
        <f t="shared" si="129"/>
        <v>1004535</v>
      </c>
      <c r="EK39" s="26"/>
      <c r="EL39" s="12">
        <f t="shared" si="130"/>
        <v>922260</v>
      </c>
      <c r="EM39" s="26"/>
    </row>
    <row r="40" spans="2:143" x14ac:dyDescent="0.25">
      <c r="B40" s="19" t="s">
        <v>54</v>
      </c>
      <c r="C40" s="19" t="s">
        <v>55</v>
      </c>
      <c r="D40" s="12">
        <v>1413636</v>
      </c>
      <c r="E40" s="4">
        <v>13.26</v>
      </c>
      <c r="F40" s="12">
        <v>70414</v>
      </c>
      <c r="G40" s="4">
        <v>46.79</v>
      </c>
      <c r="H40" s="12">
        <v>1343222</v>
      </c>
      <c r="I40" s="4">
        <v>14.26</v>
      </c>
      <c r="J40" s="12">
        <v>4151</v>
      </c>
      <c r="K40" s="4">
        <v>91.2</v>
      </c>
      <c r="L40" s="12">
        <v>25601</v>
      </c>
      <c r="M40" s="4">
        <v>42.74</v>
      </c>
      <c r="N40" s="12">
        <v>0</v>
      </c>
      <c r="O40" s="4">
        <v>0</v>
      </c>
      <c r="P40" s="12">
        <v>2107</v>
      </c>
      <c r="Q40" s="4">
        <v>68.010000000000005</v>
      </c>
      <c r="R40" s="12">
        <v>6118</v>
      </c>
      <c r="S40" s="4">
        <v>65.42</v>
      </c>
      <c r="T40" s="12">
        <v>16681</v>
      </c>
      <c r="U40" s="4">
        <v>67.040000000000006</v>
      </c>
      <c r="V40" s="12">
        <v>2053</v>
      </c>
      <c r="W40" s="4">
        <v>99.48</v>
      </c>
      <c r="X40" s="12">
        <v>13704</v>
      </c>
      <c r="Y40" s="4">
        <v>67.099999999999994</v>
      </c>
      <c r="Z40" s="12">
        <v>276649</v>
      </c>
      <c r="AA40" s="4">
        <v>48.63</v>
      </c>
      <c r="AB40" s="12">
        <v>18934</v>
      </c>
      <c r="AC40" s="4">
        <v>90.86</v>
      </c>
      <c r="AD40" s="12">
        <v>74042</v>
      </c>
      <c r="AE40" s="4">
        <v>45.42</v>
      </c>
      <c r="AF40" s="12">
        <v>233607</v>
      </c>
      <c r="AG40" s="4">
        <v>42.05</v>
      </c>
      <c r="AH40" s="12">
        <v>131377</v>
      </c>
      <c r="AI40" s="4">
        <v>64.53</v>
      </c>
      <c r="AJ40" s="12">
        <v>0</v>
      </c>
      <c r="AK40" s="4">
        <v>0</v>
      </c>
      <c r="AL40" s="12">
        <v>763</v>
      </c>
      <c r="AM40" s="4">
        <v>81.95</v>
      </c>
      <c r="AN40" s="12">
        <v>52585</v>
      </c>
      <c r="AO40" s="4">
        <v>68.81</v>
      </c>
      <c r="AP40" s="12">
        <v>141118</v>
      </c>
      <c r="AQ40" s="4">
        <v>44.46</v>
      </c>
      <c r="AR40" s="12">
        <v>219239</v>
      </c>
      <c r="AS40" s="4">
        <v>42.05</v>
      </c>
      <c r="AT40" s="12">
        <v>194909</v>
      </c>
      <c r="AU40" s="4">
        <v>36.31</v>
      </c>
      <c r="AX40" s="19" t="s">
        <v>54</v>
      </c>
      <c r="AY40" s="19" t="s">
        <v>55</v>
      </c>
      <c r="AZ40" s="12">
        <f t="shared" si="65"/>
        <v>187448.1336</v>
      </c>
      <c r="BA40" s="26">
        <f t="shared" si="66"/>
        <v>187448.1336</v>
      </c>
      <c r="BB40" s="12">
        <f t="shared" si="67"/>
        <v>32946.710599999999</v>
      </c>
      <c r="BC40" s="26">
        <f t="shared" si="68"/>
        <v>32946.710599999999</v>
      </c>
      <c r="BD40" s="12">
        <f t="shared" si="69"/>
        <v>191543.45719999998</v>
      </c>
      <c r="BE40" s="26">
        <f t="shared" si="70"/>
        <v>191543.45719999998</v>
      </c>
      <c r="BF40" s="12">
        <f t="shared" si="71"/>
        <v>3785.712</v>
      </c>
      <c r="BG40" s="26">
        <f t="shared" si="72"/>
        <v>3785.712</v>
      </c>
      <c r="BH40" s="12">
        <f t="shared" si="73"/>
        <v>10941.867399999999</v>
      </c>
      <c r="BI40" s="26">
        <f t="shared" si="74"/>
        <v>10941.867399999999</v>
      </c>
      <c r="BJ40" s="12">
        <f t="shared" si="75"/>
        <v>0</v>
      </c>
      <c r="BK40" s="26">
        <f t="shared" si="76"/>
        <v>0</v>
      </c>
      <c r="BL40" s="12">
        <f t="shared" si="77"/>
        <v>1432.9707000000001</v>
      </c>
      <c r="BM40" s="26">
        <f t="shared" si="78"/>
        <v>1432.9707000000001</v>
      </c>
      <c r="BN40" s="12">
        <f t="shared" si="79"/>
        <v>4002.3955999999998</v>
      </c>
      <c r="BO40" s="26">
        <f t="shared" si="80"/>
        <v>4002.3955999999998</v>
      </c>
      <c r="BP40" s="12">
        <f t="shared" si="81"/>
        <v>11182.9424</v>
      </c>
      <c r="BQ40" s="26">
        <f t="shared" si="82"/>
        <v>11182.9424</v>
      </c>
      <c r="BR40" s="12">
        <f t="shared" si="83"/>
        <v>2042.3244</v>
      </c>
      <c r="BS40" s="26">
        <f t="shared" si="84"/>
        <v>2042.3244</v>
      </c>
      <c r="BT40" s="12">
        <f t="shared" si="85"/>
        <v>9195.3839999999982</v>
      </c>
      <c r="BU40" s="26">
        <f t="shared" si="86"/>
        <v>9195.3839999999982</v>
      </c>
      <c r="BV40" s="12">
        <f t="shared" si="87"/>
        <v>134534.4087</v>
      </c>
      <c r="BW40" s="26">
        <f t="shared" si="88"/>
        <v>134534.4087</v>
      </c>
      <c r="BX40" s="12">
        <f t="shared" si="89"/>
        <v>17203.432400000002</v>
      </c>
      <c r="BY40" s="26">
        <f t="shared" si="90"/>
        <v>17203.432400000002</v>
      </c>
      <c r="BZ40" s="12">
        <f t="shared" si="91"/>
        <v>33629.876400000001</v>
      </c>
      <c r="CA40" s="26">
        <f t="shared" si="92"/>
        <v>33629.876400000001</v>
      </c>
      <c r="CB40" s="12">
        <f t="shared" si="93"/>
        <v>98231.743499999997</v>
      </c>
      <c r="CC40" s="26">
        <f t="shared" si="94"/>
        <v>98231.743499999997</v>
      </c>
      <c r="CD40" s="12">
        <f t="shared" si="95"/>
        <v>84777.578099999999</v>
      </c>
      <c r="CE40" s="26">
        <f t="shared" si="96"/>
        <v>84777.578099999999</v>
      </c>
      <c r="CF40" s="12">
        <f t="shared" si="97"/>
        <v>0</v>
      </c>
      <c r="CG40" s="26">
        <f t="shared" si="98"/>
        <v>0</v>
      </c>
      <c r="CH40" s="12">
        <f t="shared" si="99"/>
        <v>625.27850000000001</v>
      </c>
      <c r="CI40" s="26">
        <f t="shared" si="100"/>
        <v>625.27850000000001</v>
      </c>
      <c r="CJ40" s="12">
        <f t="shared" si="101"/>
        <v>36183.738499999999</v>
      </c>
      <c r="CK40" s="26">
        <f t="shared" si="102"/>
        <v>36183.738499999999</v>
      </c>
      <c r="CL40" s="12">
        <f t="shared" si="103"/>
        <v>62741.0628</v>
      </c>
      <c r="CM40" s="26">
        <f t="shared" si="104"/>
        <v>62741.0628</v>
      </c>
      <c r="CN40" s="12">
        <f t="shared" si="105"/>
        <v>92189.999499999991</v>
      </c>
      <c r="CO40" s="26">
        <f t="shared" si="106"/>
        <v>92189.999499999991</v>
      </c>
      <c r="CP40" s="12">
        <f t="shared" si="107"/>
        <v>70771.457899999994</v>
      </c>
      <c r="CQ40" s="26">
        <f t="shared" si="108"/>
        <v>70771.457899999994</v>
      </c>
      <c r="CT40" s="19" t="s">
        <v>54</v>
      </c>
      <c r="CU40" s="19" t="s">
        <v>55</v>
      </c>
      <c r="CV40" s="12">
        <f t="shared" si="109"/>
        <v>7068180</v>
      </c>
      <c r="CW40" s="26">
        <v>5</v>
      </c>
      <c r="CX40" s="12">
        <f t="shared" si="110"/>
        <v>352070</v>
      </c>
      <c r="CY40" s="26"/>
      <c r="CZ40" s="12">
        <f t="shared" si="111"/>
        <v>6716110</v>
      </c>
      <c r="DA40" s="26"/>
      <c r="DB40" s="12">
        <f t="shared" si="112"/>
        <v>20755</v>
      </c>
      <c r="DC40" s="26"/>
      <c r="DD40" s="12">
        <f t="shared" si="113"/>
        <v>128005</v>
      </c>
      <c r="DE40" s="26"/>
      <c r="DF40" s="12">
        <f t="shared" si="114"/>
        <v>0</v>
      </c>
      <c r="DG40" s="26"/>
      <c r="DH40" s="12">
        <f t="shared" si="115"/>
        <v>10535</v>
      </c>
      <c r="DI40" s="26"/>
      <c r="DJ40" s="12">
        <f t="shared" si="116"/>
        <v>30590</v>
      </c>
      <c r="DK40" s="26"/>
      <c r="DL40" s="12">
        <f t="shared" si="117"/>
        <v>83405</v>
      </c>
      <c r="DM40" s="26"/>
      <c r="DN40" s="12">
        <f t="shared" si="118"/>
        <v>10265</v>
      </c>
      <c r="DO40" s="26"/>
      <c r="DP40" s="12">
        <f t="shared" si="119"/>
        <v>68520</v>
      </c>
      <c r="DQ40" s="26"/>
      <c r="DR40" s="12">
        <f t="shared" si="120"/>
        <v>1383245</v>
      </c>
      <c r="DS40" s="26"/>
      <c r="DT40" s="12">
        <f t="shared" si="121"/>
        <v>94670</v>
      </c>
      <c r="DU40" s="26"/>
      <c r="DV40" s="12">
        <f t="shared" si="122"/>
        <v>370210</v>
      </c>
      <c r="DW40" s="26"/>
      <c r="DX40" s="12">
        <f t="shared" si="123"/>
        <v>1168035</v>
      </c>
      <c r="DY40" s="26"/>
      <c r="DZ40" s="12">
        <f t="shared" si="124"/>
        <v>656885</v>
      </c>
      <c r="EA40" s="26"/>
      <c r="EB40" s="12">
        <f t="shared" si="125"/>
        <v>0</v>
      </c>
      <c r="EC40" s="26"/>
      <c r="ED40" s="12">
        <f t="shared" si="126"/>
        <v>3815</v>
      </c>
      <c r="EE40" s="26"/>
      <c r="EF40" s="12">
        <f t="shared" si="127"/>
        <v>262925</v>
      </c>
      <c r="EG40" s="26"/>
      <c r="EH40" s="12">
        <f t="shared" si="128"/>
        <v>705590</v>
      </c>
      <c r="EI40" s="26"/>
      <c r="EJ40" s="12">
        <f t="shared" si="129"/>
        <v>1096195</v>
      </c>
      <c r="EK40" s="26"/>
      <c r="EL40" s="12">
        <f t="shared" si="130"/>
        <v>974545</v>
      </c>
      <c r="EM40" s="26"/>
    </row>
    <row r="41" spans="2:143" x14ac:dyDescent="0.25">
      <c r="B41" s="19" t="s">
        <v>56</v>
      </c>
      <c r="C41" s="19" t="s">
        <v>57</v>
      </c>
      <c r="D41" s="12">
        <v>1501496</v>
      </c>
      <c r="E41" s="4">
        <v>13.01</v>
      </c>
      <c r="F41" s="12">
        <v>82420</v>
      </c>
      <c r="G41" s="4">
        <v>47.24</v>
      </c>
      <c r="H41" s="12">
        <v>1419076</v>
      </c>
      <c r="I41" s="4">
        <v>14.11</v>
      </c>
      <c r="J41" s="12">
        <v>8876</v>
      </c>
      <c r="K41" s="4">
        <v>67.86</v>
      </c>
      <c r="L41" s="12">
        <v>24439</v>
      </c>
      <c r="M41" s="4">
        <v>41.32</v>
      </c>
      <c r="N41" s="12">
        <v>0</v>
      </c>
      <c r="O41" s="4">
        <v>0</v>
      </c>
      <c r="P41" s="12">
        <v>2740</v>
      </c>
      <c r="Q41" s="4">
        <v>66.62</v>
      </c>
      <c r="R41" s="12">
        <v>7166</v>
      </c>
      <c r="S41" s="4">
        <v>64.23</v>
      </c>
      <c r="T41" s="12">
        <v>20840</v>
      </c>
      <c r="U41" s="4">
        <v>65.55</v>
      </c>
      <c r="V41" s="12">
        <v>518</v>
      </c>
      <c r="W41" s="4">
        <v>0</v>
      </c>
      <c r="X41" s="12">
        <v>17841</v>
      </c>
      <c r="Y41" s="4">
        <v>64.63</v>
      </c>
      <c r="Z41" s="12">
        <v>293576</v>
      </c>
      <c r="AA41" s="4">
        <v>48.37</v>
      </c>
      <c r="AB41" s="12">
        <v>19908</v>
      </c>
      <c r="AC41" s="4">
        <v>89.71</v>
      </c>
      <c r="AD41" s="12">
        <v>76780</v>
      </c>
      <c r="AE41" s="4">
        <v>44.7</v>
      </c>
      <c r="AF41" s="12">
        <v>246175</v>
      </c>
      <c r="AG41" s="4">
        <v>42.22</v>
      </c>
      <c r="AH41" s="12">
        <v>136723</v>
      </c>
      <c r="AI41" s="4">
        <v>63.78</v>
      </c>
      <c r="AJ41" s="12">
        <v>0</v>
      </c>
      <c r="AK41" s="4">
        <v>0</v>
      </c>
      <c r="AL41" s="12">
        <v>803</v>
      </c>
      <c r="AM41" s="4">
        <v>82.42</v>
      </c>
      <c r="AN41" s="12">
        <v>56400</v>
      </c>
      <c r="AO41" s="4">
        <v>68.09</v>
      </c>
      <c r="AP41" s="12">
        <v>145472</v>
      </c>
      <c r="AQ41" s="4">
        <v>44.53</v>
      </c>
      <c r="AR41" s="12">
        <v>236059</v>
      </c>
      <c r="AS41" s="4">
        <v>42.22</v>
      </c>
      <c r="AT41" s="12">
        <v>207181</v>
      </c>
      <c r="AU41" s="4">
        <v>36.33</v>
      </c>
      <c r="AX41" s="19" t="s">
        <v>56</v>
      </c>
      <c r="AY41" s="19" t="s">
        <v>57</v>
      </c>
      <c r="AZ41" s="12">
        <f t="shared" si="65"/>
        <v>195344.62960000001</v>
      </c>
      <c r="BA41" s="26">
        <f t="shared" si="66"/>
        <v>195344.62960000001</v>
      </c>
      <c r="BB41" s="12">
        <f t="shared" si="67"/>
        <v>38935.208000000006</v>
      </c>
      <c r="BC41" s="26">
        <f t="shared" si="68"/>
        <v>38935.208000000006</v>
      </c>
      <c r="BD41" s="12">
        <f t="shared" si="69"/>
        <v>200231.62359999999</v>
      </c>
      <c r="BE41" s="26">
        <f t="shared" si="70"/>
        <v>200231.62359999999</v>
      </c>
      <c r="BF41" s="12">
        <f t="shared" si="71"/>
        <v>6023.2536</v>
      </c>
      <c r="BG41" s="26">
        <f t="shared" si="72"/>
        <v>6023.2536</v>
      </c>
      <c r="BH41" s="12">
        <f t="shared" si="73"/>
        <v>10098.194799999999</v>
      </c>
      <c r="BI41" s="26">
        <f t="shared" si="74"/>
        <v>10098.194799999999</v>
      </c>
      <c r="BJ41" s="12">
        <f t="shared" si="75"/>
        <v>0</v>
      </c>
      <c r="BK41" s="26">
        <f t="shared" si="76"/>
        <v>0</v>
      </c>
      <c r="BL41" s="12">
        <f t="shared" si="77"/>
        <v>1825.3880000000001</v>
      </c>
      <c r="BM41" s="26">
        <f t="shared" si="78"/>
        <v>1825.3880000000001</v>
      </c>
      <c r="BN41" s="12">
        <f t="shared" si="79"/>
        <v>4602.7218000000003</v>
      </c>
      <c r="BO41" s="26">
        <f t="shared" si="80"/>
        <v>4602.7218000000003</v>
      </c>
      <c r="BP41" s="12">
        <f t="shared" si="81"/>
        <v>13660.62</v>
      </c>
      <c r="BQ41" s="26">
        <f t="shared" si="82"/>
        <v>13660.62</v>
      </c>
      <c r="BR41" s="12">
        <f t="shared" si="83"/>
        <v>0</v>
      </c>
      <c r="BS41" s="26">
        <f t="shared" si="84"/>
        <v>0</v>
      </c>
      <c r="BT41" s="12">
        <f t="shared" si="85"/>
        <v>11530.638299999999</v>
      </c>
      <c r="BU41" s="26">
        <f t="shared" si="86"/>
        <v>11530.638299999999</v>
      </c>
      <c r="BV41" s="12">
        <f t="shared" si="87"/>
        <v>142002.71119999999</v>
      </c>
      <c r="BW41" s="26">
        <f t="shared" si="88"/>
        <v>142002.71119999999</v>
      </c>
      <c r="BX41" s="12">
        <f t="shared" si="89"/>
        <v>17859.466799999998</v>
      </c>
      <c r="BY41" s="26">
        <f t="shared" si="90"/>
        <v>17859.466799999998</v>
      </c>
      <c r="BZ41" s="12">
        <f t="shared" si="91"/>
        <v>34320.660000000003</v>
      </c>
      <c r="CA41" s="26">
        <f t="shared" si="92"/>
        <v>34320.660000000003</v>
      </c>
      <c r="CB41" s="12">
        <f t="shared" si="93"/>
        <v>103935.08500000001</v>
      </c>
      <c r="CC41" s="26">
        <f t="shared" si="94"/>
        <v>103935.08500000001</v>
      </c>
      <c r="CD41" s="12">
        <f t="shared" si="95"/>
        <v>87201.929399999994</v>
      </c>
      <c r="CE41" s="26">
        <f t="shared" si="96"/>
        <v>87201.929399999994</v>
      </c>
      <c r="CF41" s="12">
        <f t="shared" si="97"/>
        <v>0</v>
      </c>
      <c r="CG41" s="26">
        <f t="shared" si="98"/>
        <v>0</v>
      </c>
      <c r="CH41" s="12">
        <f t="shared" si="99"/>
        <v>661.83259999999996</v>
      </c>
      <c r="CI41" s="26">
        <f t="shared" si="100"/>
        <v>661.83259999999996</v>
      </c>
      <c r="CJ41" s="12">
        <f t="shared" si="101"/>
        <v>38402.76</v>
      </c>
      <c r="CK41" s="26">
        <f t="shared" si="102"/>
        <v>38402.76</v>
      </c>
      <c r="CL41" s="12">
        <f t="shared" si="103"/>
        <v>64778.681600000004</v>
      </c>
      <c r="CM41" s="26">
        <f t="shared" si="104"/>
        <v>64778.681600000004</v>
      </c>
      <c r="CN41" s="12">
        <f t="shared" si="105"/>
        <v>99664.109800000006</v>
      </c>
      <c r="CO41" s="26">
        <f t="shared" si="106"/>
        <v>99664.109800000006</v>
      </c>
      <c r="CP41" s="12">
        <f t="shared" si="107"/>
        <v>75268.857299999989</v>
      </c>
      <c r="CQ41" s="26">
        <f t="shared" si="108"/>
        <v>75268.857299999989</v>
      </c>
      <c r="CT41" s="19" t="s">
        <v>56</v>
      </c>
      <c r="CU41" s="19" t="s">
        <v>57</v>
      </c>
      <c r="CV41" s="12">
        <f t="shared" si="109"/>
        <v>7507480</v>
      </c>
      <c r="CW41" s="26">
        <v>5</v>
      </c>
      <c r="CX41" s="12">
        <f t="shared" si="110"/>
        <v>412100</v>
      </c>
      <c r="CY41" s="26"/>
      <c r="CZ41" s="12">
        <f t="shared" si="111"/>
        <v>7095380</v>
      </c>
      <c r="DA41" s="26"/>
      <c r="DB41" s="12">
        <f t="shared" si="112"/>
        <v>44380</v>
      </c>
      <c r="DC41" s="26"/>
      <c r="DD41" s="12">
        <f t="shared" si="113"/>
        <v>122195</v>
      </c>
      <c r="DE41" s="26"/>
      <c r="DF41" s="12">
        <f t="shared" si="114"/>
        <v>0</v>
      </c>
      <c r="DG41" s="26"/>
      <c r="DH41" s="12">
        <f t="shared" si="115"/>
        <v>13700</v>
      </c>
      <c r="DI41" s="26"/>
      <c r="DJ41" s="12">
        <f t="shared" si="116"/>
        <v>35830</v>
      </c>
      <c r="DK41" s="26"/>
      <c r="DL41" s="12">
        <f t="shared" si="117"/>
        <v>104200</v>
      </c>
      <c r="DM41" s="26"/>
      <c r="DN41" s="12">
        <f t="shared" si="118"/>
        <v>2590</v>
      </c>
      <c r="DO41" s="26"/>
      <c r="DP41" s="12">
        <f t="shared" si="119"/>
        <v>89205</v>
      </c>
      <c r="DQ41" s="26"/>
      <c r="DR41" s="12">
        <f t="shared" si="120"/>
        <v>1467880</v>
      </c>
      <c r="DS41" s="26"/>
      <c r="DT41" s="12">
        <f t="shared" si="121"/>
        <v>99540</v>
      </c>
      <c r="DU41" s="26"/>
      <c r="DV41" s="12">
        <f t="shared" si="122"/>
        <v>383900</v>
      </c>
      <c r="DW41" s="26"/>
      <c r="DX41" s="12">
        <f t="shared" si="123"/>
        <v>1230875</v>
      </c>
      <c r="DY41" s="26"/>
      <c r="DZ41" s="12">
        <f t="shared" si="124"/>
        <v>683615</v>
      </c>
      <c r="EA41" s="26"/>
      <c r="EB41" s="12">
        <f t="shared" si="125"/>
        <v>0</v>
      </c>
      <c r="EC41" s="26"/>
      <c r="ED41" s="12">
        <f t="shared" si="126"/>
        <v>4015</v>
      </c>
      <c r="EE41" s="26"/>
      <c r="EF41" s="12">
        <f t="shared" si="127"/>
        <v>282000</v>
      </c>
      <c r="EG41" s="26"/>
      <c r="EH41" s="12">
        <f t="shared" si="128"/>
        <v>727360</v>
      </c>
      <c r="EI41" s="26"/>
      <c r="EJ41" s="12">
        <f t="shared" si="129"/>
        <v>1180295</v>
      </c>
      <c r="EK41" s="26"/>
      <c r="EL41" s="12">
        <f t="shared" si="130"/>
        <v>1035905</v>
      </c>
      <c r="EM41" s="26"/>
    </row>
    <row r="42" spans="2:143" x14ac:dyDescent="0.25">
      <c r="B42" s="19" t="s">
        <v>58</v>
      </c>
      <c r="C42" s="19" t="s">
        <v>59</v>
      </c>
      <c r="D42" s="12">
        <v>1558409</v>
      </c>
      <c r="E42" s="4">
        <v>12.82</v>
      </c>
      <c r="F42" s="12">
        <v>94641</v>
      </c>
      <c r="G42" s="4">
        <v>43.74</v>
      </c>
      <c r="H42" s="12">
        <v>1463768</v>
      </c>
      <c r="I42" s="4">
        <v>14.1</v>
      </c>
      <c r="J42" s="12">
        <v>18830</v>
      </c>
      <c r="K42" s="4">
        <v>62.65</v>
      </c>
      <c r="L42" s="12">
        <v>21362</v>
      </c>
      <c r="M42" s="4">
        <v>48.33</v>
      </c>
      <c r="N42" s="12">
        <v>0</v>
      </c>
      <c r="O42" s="4">
        <v>0</v>
      </c>
      <c r="P42" s="12">
        <v>3401</v>
      </c>
      <c r="Q42" s="4">
        <v>65.33</v>
      </c>
      <c r="R42" s="12">
        <v>3832</v>
      </c>
      <c r="S42" s="4">
        <v>64.88</v>
      </c>
      <c r="T42" s="12">
        <v>24752</v>
      </c>
      <c r="U42" s="4">
        <v>64.540000000000006</v>
      </c>
      <c r="V42" s="12">
        <v>553</v>
      </c>
      <c r="W42" s="4">
        <v>0</v>
      </c>
      <c r="X42" s="12">
        <v>21911</v>
      </c>
      <c r="Y42" s="4">
        <v>62.27</v>
      </c>
      <c r="Z42" s="12">
        <v>310310</v>
      </c>
      <c r="AA42" s="4">
        <v>47.98</v>
      </c>
      <c r="AB42" s="12">
        <v>20869</v>
      </c>
      <c r="AC42" s="4">
        <v>88.62</v>
      </c>
      <c r="AD42" s="12">
        <v>78720</v>
      </c>
      <c r="AE42" s="4">
        <v>44.38</v>
      </c>
      <c r="AF42" s="12">
        <v>257134</v>
      </c>
      <c r="AG42" s="4">
        <v>42.35</v>
      </c>
      <c r="AH42" s="12">
        <v>141904</v>
      </c>
      <c r="AI42" s="4">
        <v>62.96</v>
      </c>
      <c r="AJ42" s="12">
        <v>0</v>
      </c>
      <c r="AK42" s="4">
        <v>0</v>
      </c>
      <c r="AL42" s="12">
        <v>838</v>
      </c>
      <c r="AM42" s="4">
        <v>82.76</v>
      </c>
      <c r="AN42" s="12">
        <v>60002</v>
      </c>
      <c r="AO42" s="4">
        <v>67.47</v>
      </c>
      <c r="AP42" s="12">
        <v>149298</v>
      </c>
      <c r="AQ42" s="4">
        <v>44.59</v>
      </c>
      <c r="AR42" s="12">
        <v>225430</v>
      </c>
      <c r="AS42" s="4">
        <v>45.04</v>
      </c>
      <c r="AT42" s="12">
        <v>219263</v>
      </c>
      <c r="AU42" s="4">
        <v>36.479999999999997</v>
      </c>
      <c r="AX42" s="19" t="s">
        <v>58</v>
      </c>
      <c r="AY42" s="19" t="s">
        <v>59</v>
      </c>
      <c r="AZ42" s="12">
        <f t="shared" si="65"/>
        <v>199788.03379999998</v>
      </c>
      <c r="BA42" s="26">
        <f t="shared" si="66"/>
        <v>199788.03379999998</v>
      </c>
      <c r="BB42" s="12">
        <f t="shared" si="67"/>
        <v>41395.973400000003</v>
      </c>
      <c r="BC42" s="26">
        <f t="shared" si="68"/>
        <v>41395.973400000003</v>
      </c>
      <c r="BD42" s="12">
        <f t="shared" si="69"/>
        <v>206391.288</v>
      </c>
      <c r="BE42" s="26">
        <f t="shared" si="70"/>
        <v>206391.288</v>
      </c>
      <c r="BF42" s="12">
        <f t="shared" si="71"/>
        <v>11796.995000000001</v>
      </c>
      <c r="BG42" s="26">
        <f t="shared" si="72"/>
        <v>11796.995000000001</v>
      </c>
      <c r="BH42" s="12">
        <f t="shared" si="73"/>
        <v>10324.2546</v>
      </c>
      <c r="BI42" s="26">
        <f t="shared" si="74"/>
        <v>10324.2546</v>
      </c>
      <c r="BJ42" s="12">
        <f t="shared" si="75"/>
        <v>0</v>
      </c>
      <c r="BK42" s="26">
        <f t="shared" si="76"/>
        <v>0</v>
      </c>
      <c r="BL42" s="12">
        <f t="shared" si="77"/>
        <v>2221.8732999999997</v>
      </c>
      <c r="BM42" s="26">
        <f t="shared" si="78"/>
        <v>2221.8732999999997</v>
      </c>
      <c r="BN42" s="12">
        <f t="shared" si="79"/>
        <v>2486.2015999999999</v>
      </c>
      <c r="BO42" s="26">
        <f t="shared" si="80"/>
        <v>2486.2015999999999</v>
      </c>
      <c r="BP42" s="12">
        <f t="shared" si="81"/>
        <v>15974.9408</v>
      </c>
      <c r="BQ42" s="26">
        <f t="shared" si="82"/>
        <v>15974.9408</v>
      </c>
      <c r="BR42" s="12">
        <f t="shared" si="83"/>
        <v>0</v>
      </c>
      <c r="BS42" s="26">
        <f t="shared" si="84"/>
        <v>0</v>
      </c>
      <c r="BT42" s="12">
        <f t="shared" si="85"/>
        <v>13643.9797</v>
      </c>
      <c r="BU42" s="26">
        <f t="shared" si="86"/>
        <v>13643.9797</v>
      </c>
      <c r="BV42" s="12">
        <f t="shared" si="87"/>
        <v>148886.73799999998</v>
      </c>
      <c r="BW42" s="26">
        <f t="shared" si="88"/>
        <v>148886.73799999998</v>
      </c>
      <c r="BX42" s="12">
        <f t="shared" si="89"/>
        <v>18494.107800000002</v>
      </c>
      <c r="BY42" s="26">
        <f t="shared" si="90"/>
        <v>18494.107800000002</v>
      </c>
      <c r="BZ42" s="12">
        <f t="shared" si="91"/>
        <v>34935.936000000002</v>
      </c>
      <c r="CA42" s="26">
        <f t="shared" si="92"/>
        <v>34935.936000000002</v>
      </c>
      <c r="CB42" s="12">
        <f t="shared" si="93"/>
        <v>108896.24900000001</v>
      </c>
      <c r="CC42" s="26">
        <f t="shared" si="94"/>
        <v>108896.24900000001</v>
      </c>
      <c r="CD42" s="12">
        <f t="shared" si="95"/>
        <v>89342.758399999992</v>
      </c>
      <c r="CE42" s="26">
        <f t="shared" si="96"/>
        <v>89342.758399999992</v>
      </c>
      <c r="CF42" s="12">
        <f t="shared" si="97"/>
        <v>0</v>
      </c>
      <c r="CG42" s="26">
        <f t="shared" si="98"/>
        <v>0</v>
      </c>
      <c r="CH42" s="12">
        <f t="shared" si="99"/>
        <v>693.52880000000005</v>
      </c>
      <c r="CI42" s="26">
        <f t="shared" si="100"/>
        <v>693.52880000000005</v>
      </c>
      <c r="CJ42" s="12">
        <f t="shared" si="101"/>
        <v>40483.349399999999</v>
      </c>
      <c r="CK42" s="26">
        <f t="shared" si="102"/>
        <v>40483.349399999999</v>
      </c>
      <c r="CL42" s="12">
        <f t="shared" si="103"/>
        <v>66571.978199999998</v>
      </c>
      <c r="CM42" s="26">
        <f t="shared" si="104"/>
        <v>66571.978199999998</v>
      </c>
      <c r="CN42" s="12">
        <f t="shared" si="105"/>
        <v>101533.67199999999</v>
      </c>
      <c r="CO42" s="26">
        <f t="shared" si="106"/>
        <v>101533.67199999999</v>
      </c>
      <c r="CP42" s="12">
        <f t="shared" si="107"/>
        <v>79987.142399999997</v>
      </c>
      <c r="CQ42" s="26">
        <f t="shared" si="108"/>
        <v>79987.142399999997</v>
      </c>
      <c r="CT42" s="19" t="s">
        <v>58</v>
      </c>
      <c r="CU42" s="19" t="s">
        <v>59</v>
      </c>
      <c r="CV42" s="12">
        <f t="shared" si="109"/>
        <v>7792045</v>
      </c>
      <c r="CW42" s="26">
        <v>5</v>
      </c>
      <c r="CX42" s="12">
        <f t="shared" si="110"/>
        <v>473205</v>
      </c>
      <c r="CY42" s="26"/>
      <c r="CZ42" s="12">
        <f t="shared" si="111"/>
        <v>7318840</v>
      </c>
      <c r="DA42" s="26"/>
      <c r="DB42" s="12">
        <f t="shared" si="112"/>
        <v>94150</v>
      </c>
      <c r="DC42" s="26"/>
      <c r="DD42" s="12">
        <f t="shared" si="113"/>
        <v>106810</v>
      </c>
      <c r="DE42" s="26"/>
      <c r="DF42" s="12">
        <f t="shared" si="114"/>
        <v>0</v>
      </c>
      <c r="DG42" s="26"/>
      <c r="DH42" s="12">
        <f t="shared" si="115"/>
        <v>17005</v>
      </c>
      <c r="DI42" s="26"/>
      <c r="DJ42" s="12">
        <f t="shared" si="116"/>
        <v>19160</v>
      </c>
      <c r="DK42" s="26"/>
      <c r="DL42" s="12">
        <f t="shared" si="117"/>
        <v>123760</v>
      </c>
      <c r="DM42" s="26"/>
      <c r="DN42" s="12">
        <f t="shared" si="118"/>
        <v>2765</v>
      </c>
      <c r="DO42" s="26"/>
      <c r="DP42" s="12">
        <f t="shared" si="119"/>
        <v>109555</v>
      </c>
      <c r="DQ42" s="26"/>
      <c r="DR42" s="12">
        <f t="shared" si="120"/>
        <v>1551550</v>
      </c>
      <c r="DS42" s="26"/>
      <c r="DT42" s="12">
        <f t="shared" si="121"/>
        <v>104345</v>
      </c>
      <c r="DU42" s="26"/>
      <c r="DV42" s="12">
        <f t="shared" si="122"/>
        <v>393600</v>
      </c>
      <c r="DW42" s="26"/>
      <c r="DX42" s="12">
        <f t="shared" si="123"/>
        <v>1285670</v>
      </c>
      <c r="DY42" s="26"/>
      <c r="DZ42" s="12">
        <f t="shared" si="124"/>
        <v>709520</v>
      </c>
      <c r="EA42" s="26"/>
      <c r="EB42" s="12">
        <f t="shared" si="125"/>
        <v>0</v>
      </c>
      <c r="EC42" s="26"/>
      <c r="ED42" s="12">
        <f t="shared" si="126"/>
        <v>4190</v>
      </c>
      <c r="EE42" s="26"/>
      <c r="EF42" s="12">
        <f t="shared" si="127"/>
        <v>300010</v>
      </c>
      <c r="EG42" s="26"/>
      <c r="EH42" s="12">
        <f t="shared" si="128"/>
        <v>746490</v>
      </c>
      <c r="EI42" s="26"/>
      <c r="EJ42" s="12">
        <f t="shared" si="129"/>
        <v>1127150</v>
      </c>
      <c r="EK42" s="26"/>
      <c r="EL42" s="12">
        <f t="shared" si="130"/>
        <v>1096315</v>
      </c>
      <c r="EM42" s="26"/>
    </row>
    <row r="43" spans="2:143" x14ac:dyDescent="0.25">
      <c r="B43" s="19"/>
      <c r="C43" s="19" t="s">
        <v>60</v>
      </c>
      <c r="D43" s="12">
        <v>1609215</v>
      </c>
      <c r="E43" s="4">
        <v>12.92</v>
      </c>
      <c r="F43" s="12">
        <v>100949</v>
      </c>
      <c r="G43" s="4">
        <v>41.64</v>
      </c>
      <c r="H43" s="12">
        <v>1508266</v>
      </c>
      <c r="I43" s="4">
        <v>14.28</v>
      </c>
      <c r="J43" s="12">
        <v>26397</v>
      </c>
      <c r="K43" s="4">
        <v>64.099999999999994</v>
      </c>
      <c r="L43" s="12">
        <v>13340</v>
      </c>
      <c r="M43" s="4">
        <v>32.08</v>
      </c>
      <c r="N43" s="12">
        <v>0</v>
      </c>
      <c r="O43" s="4">
        <v>0</v>
      </c>
      <c r="P43" s="12">
        <v>4038</v>
      </c>
      <c r="Q43" s="4">
        <v>64.430000000000007</v>
      </c>
      <c r="R43" s="12">
        <v>2763</v>
      </c>
      <c r="S43" s="4">
        <v>76.67</v>
      </c>
      <c r="T43" s="12">
        <v>28274</v>
      </c>
      <c r="U43" s="4">
        <v>63.78</v>
      </c>
      <c r="V43" s="12">
        <v>354</v>
      </c>
      <c r="W43" s="4">
        <v>0.28999999999999998</v>
      </c>
      <c r="X43" s="12">
        <v>25783</v>
      </c>
      <c r="Y43" s="4">
        <v>60.51</v>
      </c>
      <c r="Z43" s="12">
        <v>326350</v>
      </c>
      <c r="AA43" s="4">
        <v>47.57</v>
      </c>
      <c r="AB43" s="12">
        <v>22084</v>
      </c>
      <c r="AC43" s="4">
        <v>86.43</v>
      </c>
      <c r="AD43" s="12">
        <v>77871</v>
      </c>
      <c r="AE43" s="4">
        <v>45.66</v>
      </c>
      <c r="AF43" s="12">
        <v>267458</v>
      </c>
      <c r="AG43" s="4">
        <v>42.45</v>
      </c>
      <c r="AH43" s="12">
        <v>146410</v>
      </c>
      <c r="AI43" s="4">
        <v>62.35</v>
      </c>
      <c r="AJ43" s="12">
        <v>0</v>
      </c>
      <c r="AK43" s="4">
        <v>0</v>
      </c>
      <c r="AL43" s="12">
        <v>870</v>
      </c>
      <c r="AM43" s="4">
        <v>83.08</v>
      </c>
      <c r="AN43" s="12">
        <v>63381</v>
      </c>
      <c r="AO43" s="4">
        <v>66.959999999999994</v>
      </c>
      <c r="AP43" s="12">
        <v>152777</v>
      </c>
      <c r="AQ43" s="4">
        <v>44.64</v>
      </c>
      <c r="AR43" s="12">
        <v>220721</v>
      </c>
      <c r="AS43" s="4">
        <v>49.03</v>
      </c>
      <c r="AT43" s="12">
        <v>230345</v>
      </c>
      <c r="AU43" s="4">
        <v>36.65</v>
      </c>
      <c r="AX43" s="19"/>
      <c r="AY43" s="19" t="s">
        <v>60</v>
      </c>
      <c r="AZ43" s="12">
        <f t="shared" si="65"/>
        <v>207910.57800000001</v>
      </c>
      <c r="BA43" s="26">
        <f t="shared" si="66"/>
        <v>207910.57800000001</v>
      </c>
      <c r="BB43" s="12">
        <f t="shared" si="67"/>
        <v>42035.1636</v>
      </c>
      <c r="BC43" s="26">
        <f t="shared" si="68"/>
        <v>42035.1636</v>
      </c>
      <c r="BD43" s="12">
        <f t="shared" si="69"/>
        <v>215380.3848</v>
      </c>
      <c r="BE43" s="26">
        <f t="shared" si="70"/>
        <v>215380.3848</v>
      </c>
      <c r="BF43" s="12">
        <f t="shared" si="71"/>
        <v>16920.476999999999</v>
      </c>
      <c r="BG43" s="26">
        <f t="shared" si="72"/>
        <v>16920.476999999999</v>
      </c>
      <c r="BH43" s="12">
        <f t="shared" si="73"/>
        <v>4279.4719999999998</v>
      </c>
      <c r="BI43" s="26">
        <f t="shared" si="74"/>
        <v>4279.4719999999998</v>
      </c>
      <c r="BJ43" s="12">
        <f t="shared" si="75"/>
        <v>0</v>
      </c>
      <c r="BK43" s="26">
        <f t="shared" si="76"/>
        <v>0</v>
      </c>
      <c r="BL43" s="12">
        <f t="shared" si="77"/>
        <v>2601.6834000000003</v>
      </c>
      <c r="BM43" s="26">
        <f t="shared" si="78"/>
        <v>2601.6834000000003</v>
      </c>
      <c r="BN43" s="12">
        <f t="shared" si="79"/>
        <v>2118.3921</v>
      </c>
      <c r="BO43" s="26">
        <f t="shared" si="80"/>
        <v>2118.3921</v>
      </c>
      <c r="BP43" s="12">
        <f t="shared" si="81"/>
        <v>18033.157200000001</v>
      </c>
      <c r="BQ43" s="26">
        <f t="shared" si="82"/>
        <v>18033.157200000001</v>
      </c>
      <c r="BR43" s="12">
        <f t="shared" si="83"/>
        <v>1.0266</v>
      </c>
      <c r="BS43" s="26">
        <f t="shared" si="84"/>
        <v>1.0266</v>
      </c>
      <c r="BT43" s="12">
        <f t="shared" si="85"/>
        <v>15601.293299999998</v>
      </c>
      <c r="BU43" s="26">
        <f t="shared" si="86"/>
        <v>15601.293299999998</v>
      </c>
      <c r="BV43" s="12">
        <f t="shared" si="87"/>
        <v>155244.69500000001</v>
      </c>
      <c r="BW43" s="26">
        <f t="shared" si="88"/>
        <v>155244.69500000001</v>
      </c>
      <c r="BX43" s="12">
        <f t="shared" si="89"/>
        <v>19087.2012</v>
      </c>
      <c r="BY43" s="26">
        <f t="shared" si="90"/>
        <v>19087.2012</v>
      </c>
      <c r="BZ43" s="12">
        <f t="shared" si="91"/>
        <v>35555.8986</v>
      </c>
      <c r="CA43" s="26">
        <f t="shared" si="92"/>
        <v>35555.8986</v>
      </c>
      <c r="CB43" s="12">
        <f t="shared" si="93"/>
        <v>113535.92100000002</v>
      </c>
      <c r="CC43" s="26">
        <f t="shared" si="94"/>
        <v>113535.92100000002</v>
      </c>
      <c r="CD43" s="12">
        <f t="shared" si="95"/>
        <v>91286.634999999995</v>
      </c>
      <c r="CE43" s="26">
        <f t="shared" si="96"/>
        <v>91286.634999999995</v>
      </c>
      <c r="CF43" s="12">
        <f t="shared" si="97"/>
        <v>0</v>
      </c>
      <c r="CG43" s="26">
        <f t="shared" si="98"/>
        <v>0</v>
      </c>
      <c r="CH43" s="12">
        <f t="shared" si="99"/>
        <v>722.79599999999994</v>
      </c>
      <c r="CI43" s="26">
        <f t="shared" si="100"/>
        <v>722.79599999999994</v>
      </c>
      <c r="CJ43" s="12">
        <f t="shared" si="101"/>
        <v>42439.917600000001</v>
      </c>
      <c r="CK43" s="26">
        <f t="shared" si="102"/>
        <v>42439.917600000001</v>
      </c>
      <c r="CL43" s="12">
        <f t="shared" si="103"/>
        <v>68199.652799999996</v>
      </c>
      <c r="CM43" s="26">
        <f t="shared" si="104"/>
        <v>68199.652799999996</v>
      </c>
      <c r="CN43" s="12">
        <f t="shared" si="105"/>
        <v>108219.50630000001</v>
      </c>
      <c r="CO43" s="26">
        <f t="shared" si="106"/>
        <v>108219.50630000001</v>
      </c>
      <c r="CP43" s="12">
        <f t="shared" si="107"/>
        <v>84421.442500000005</v>
      </c>
      <c r="CQ43" s="26">
        <f t="shared" si="108"/>
        <v>84421.442500000005</v>
      </c>
      <c r="CT43" s="19"/>
      <c r="CU43" s="19" t="s">
        <v>60</v>
      </c>
      <c r="CV43" s="12">
        <f t="shared" si="109"/>
        <v>8046075</v>
      </c>
      <c r="CW43" s="26">
        <v>5</v>
      </c>
      <c r="CX43" s="12">
        <f t="shared" si="110"/>
        <v>504745</v>
      </c>
      <c r="CY43" s="26"/>
      <c r="CZ43" s="12">
        <f t="shared" si="111"/>
        <v>7541330</v>
      </c>
      <c r="DA43" s="26"/>
      <c r="DB43" s="12">
        <f t="shared" si="112"/>
        <v>131985</v>
      </c>
      <c r="DC43" s="26"/>
      <c r="DD43" s="12">
        <f t="shared" si="113"/>
        <v>66700</v>
      </c>
      <c r="DE43" s="26"/>
      <c r="DF43" s="12">
        <f t="shared" si="114"/>
        <v>0</v>
      </c>
      <c r="DG43" s="26"/>
      <c r="DH43" s="12">
        <f t="shared" si="115"/>
        <v>20190</v>
      </c>
      <c r="DI43" s="26"/>
      <c r="DJ43" s="12">
        <f t="shared" si="116"/>
        <v>13815</v>
      </c>
      <c r="DK43" s="26"/>
      <c r="DL43" s="12">
        <f t="shared" si="117"/>
        <v>141370</v>
      </c>
      <c r="DM43" s="26"/>
      <c r="DN43" s="12">
        <f t="shared" si="118"/>
        <v>1770</v>
      </c>
      <c r="DO43" s="26"/>
      <c r="DP43" s="12">
        <f t="shared" si="119"/>
        <v>128915</v>
      </c>
      <c r="DQ43" s="26"/>
      <c r="DR43" s="12">
        <f t="shared" si="120"/>
        <v>1631750</v>
      </c>
      <c r="DS43" s="26"/>
      <c r="DT43" s="12">
        <f t="shared" si="121"/>
        <v>110420</v>
      </c>
      <c r="DU43" s="26"/>
      <c r="DV43" s="12">
        <f t="shared" si="122"/>
        <v>389355</v>
      </c>
      <c r="DW43" s="26"/>
      <c r="DX43" s="12">
        <f t="shared" si="123"/>
        <v>1337290</v>
      </c>
      <c r="DY43" s="26"/>
      <c r="DZ43" s="12">
        <f t="shared" si="124"/>
        <v>732050</v>
      </c>
      <c r="EA43" s="26"/>
      <c r="EB43" s="12">
        <f t="shared" si="125"/>
        <v>0</v>
      </c>
      <c r="EC43" s="26"/>
      <c r="ED43" s="12">
        <f t="shared" si="126"/>
        <v>4350</v>
      </c>
      <c r="EE43" s="26"/>
      <c r="EF43" s="12">
        <f t="shared" si="127"/>
        <v>316905</v>
      </c>
      <c r="EG43" s="26"/>
      <c r="EH43" s="12">
        <f t="shared" si="128"/>
        <v>763885</v>
      </c>
      <c r="EI43" s="26"/>
      <c r="EJ43" s="12">
        <f t="shared" si="129"/>
        <v>1103605</v>
      </c>
      <c r="EK43" s="26"/>
      <c r="EL43" s="12">
        <f t="shared" si="130"/>
        <v>1151725</v>
      </c>
      <c r="EM43" s="26"/>
    </row>
    <row r="44" spans="2:143" x14ac:dyDescent="0.25">
      <c r="B44" s="19"/>
      <c r="C44" s="19" t="s">
        <v>61</v>
      </c>
      <c r="D44" s="12">
        <v>1673332</v>
      </c>
      <c r="E44" s="4">
        <v>12.76</v>
      </c>
      <c r="F44" s="12">
        <v>109620</v>
      </c>
      <c r="G44" s="4">
        <v>42.41</v>
      </c>
      <c r="H44" s="12">
        <v>1563713</v>
      </c>
      <c r="I44" s="4">
        <v>14.19</v>
      </c>
      <c r="J44" s="12">
        <v>35254</v>
      </c>
      <c r="K44" s="4">
        <v>64.84</v>
      </c>
      <c r="L44" s="12">
        <v>8138</v>
      </c>
      <c r="M44" s="4">
        <v>60.34</v>
      </c>
      <c r="N44" s="12">
        <v>0</v>
      </c>
      <c r="O44" s="4">
        <v>0</v>
      </c>
      <c r="P44" s="12">
        <v>4632</v>
      </c>
      <c r="Q44" s="4">
        <v>63.67</v>
      </c>
      <c r="R44" s="12">
        <v>972</v>
      </c>
      <c r="S44" s="4">
        <v>53.36</v>
      </c>
      <c r="T44" s="12">
        <v>31318</v>
      </c>
      <c r="U44" s="4">
        <v>63.18</v>
      </c>
      <c r="V44" s="12">
        <v>44</v>
      </c>
      <c r="W44" s="4">
        <v>130.12</v>
      </c>
      <c r="X44" s="12">
        <v>29262</v>
      </c>
      <c r="Y44" s="4">
        <v>59.27</v>
      </c>
      <c r="Z44" s="12">
        <v>336886</v>
      </c>
      <c r="AA44" s="4">
        <v>46.89</v>
      </c>
      <c r="AB44" s="12">
        <v>25215</v>
      </c>
      <c r="AC44" s="4">
        <v>77.959999999999994</v>
      </c>
      <c r="AD44" s="12">
        <v>76615</v>
      </c>
      <c r="AE44" s="4">
        <v>47.42</v>
      </c>
      <c r="AF44" s="12">
        <v>277740</v>
      </c>
      <c r="AG44" s="4">
        <v>42.61</v>
      </c>
      <c r="AH44" s="12">
        <v>150522</v>
      </c>
      <c r="AI44" s="4">
        <v>61.81</v>
      </c>
      <c r="AJ44" s="12">
        <v>0</v>
      </c>
      <c r="AK44" s="4">
        <v>0</v>
      </c>
      <c r="AL44" s="12">
        <v>900</v>
      </c>
      <c r="AM44" s="4">
        <v>83.39</v>
      </c>
      <c r="AN44" s="12">
        <v>66351</v>
      </c>
      <c r="AO44" s="4">
        <v>66.760000000000005</v>
      </c>
      <c r="AP44" s="12">
        <v>155769</v>
      </c>
      <c r="AQ44" s="4">
        <v>44.68</v>
      </c>
      <c r="AR44" s="12">
        <v>232360</v>
      </c>
      <c r="AS44" s="4">
        <v>49.22</v>
      </c>
      <c r="AT44" s="12">
        <v>241353</v>
      </c>
      <c r="AU44" s="4">
        <v>36.78</v>
      </c>
      <c r="AX44" s="19"/>
      <c r="AY44" s="19" t="s">
        <v>61</v>
      </c>
      <c r="AZ44" s="12">
        <f t="shared" si="65"/>
        <v>213517.16320000001</v>
      </c>
      <c r="BA44" s="26">
        <f t="shared" si="66"/>
        <v>213517.16320000001</v>
      </c>
      <c r="BB44" s="12">
        <f t="shared" si="67"/>
        <v>46489.84199999999</v>
      </c>
      <c r="BC44" s="26">
        <f t="shared" si="68"/>
        <v>46489.84199999999</v>
      </c>
      <c r="BD44" s="12">
        <f t="shared" si="69"/>
        <v>221890.87469999999</v>
      </c>
      <c r="BE44" s="26">
        <f t="shared" si="70"/>
        <v>221890.87469999999</v>
      </c>
      <c r="BF44" s="12">
        <f t="shared" si="71"/>
        <v>22858.693600000002</v>
      </c>
      <c r="BG44" s="26">
        <f t="shared" si="72"/>
        <v>22858.693600000002</v>
      </c>
      <c r="BH44" s="12">
        <f t="shared" si="73"/>
        <v>4910.4692000000005</v>
      </c>
      <c r="BI44" s="26">
        <f t="shared" si="74"/>
        <v>4910.4692000000005</v>
      </c>
      <c r="BJ44" s="12">
        <f t="shared" si="75"/>
        <v>0</v>
      </c>
      <c r="BK44" s="26">
        <f t="shared" si="76"/>
        <v>0</v>
      </c>
      <c r="BL44" s="12">
        <f t="shared" si="77"/>
        <v>2949.1943999999999</v>
      </c>
      <c r="BM44" s="26">
        <f t="shared" si="78"/>
        <v>2949.1943999999999</v>
      </c>
      <c r="BN44" s="12">
        <f t="shared" si="79"/>
        <v>518.65919999999994</v>
      </c>
      <c r="BO44" s="26">
        <f t="shared" si="80"/>
        <v>518.65919999999994</v>
      </c>
      <c r="BP44" s="12">
        <f t="shared" si="81"/>
        <v>19786.7124</v>
      </c>
      <c r="BQ44" s="26">
        <f t="shared" si="82"/>
        <v>19786.7124</v>
      </c>
      <c r="BR44" s="12">
        <f t="shared" si="83"/>
        <v>44</v>
      </c>
      <c r="BS44" s="26">
        <f t="shared" si="84"/>
        <v>57.252800000000008</v>
      </c>
      <c r="BT44" s="12">
        <f t="shared" si="85"/>
        <v>17343.5874</v>
      </c>
      <c r="BU44" s="26">
        <f t="shared" si="86"/>
        <v>17343.5874</v>
      </c>
      <c r="BV44" s="12">
        <f t="shared" si="87"/>
        <v>157965.84540000002</v>
      </c>
      <c r="BW44" s="26">
        <f t="shared" si="88"/>
        <v>157965.84540000002</v>
      </c>
      <c r="BX44" s="12">
        <f t="shared" si="89"/>
        <v>19657.613999999998</v>
      </c>
      <c r="BY44" s="26">
        <f t="shared" si="90"/>
        <v>19657.613999999998</v>
      </c>
      <c r="BZ44" s="12">
        <f t="shared" si="91"/>
        <v>36330.833000000006</v>
      </c>
      <c r="CA44" s="26">
        <f t="shared" si="92"/>
        <v>36330.833000000006</v>
      </c>
      <c r="CB44" s="12">
        <f t="shared" si="93"/>
        <v>118345.01400000001</v>
      </c>
      <c r="CC44" s="26">
        <f t="shared" si="94"/>
        <v>118345.01400000001</v>
      </c>
      <c r="CD44" s="12">
        <f t="shared" si="95"/>
        <v>93037.648199999996</v>
      </c>
      <c r="CE44" s="26">
        <f t="shared" si="96"/>
        <v>93037.648199999996</v>
      </c>
      <c r="CF44" s="12">
        <f t="shared" si="97"/>
        <v>0</v>
      </c>
      <c r="CG44" s="26">
        <f t="shared" si="98"/>
        <v>0</v>
      </c>
      <c r="CH44" s="12">
        <f t="shared" si="99"/>
        <v>750.51</v>
      </c>
      <c r="CI44" s="26">
        <f t="shared" si="100"/>
        <v>750.51</v>
      </c>
      <c r="CJ44" s="12">
        <f t="shared" si="101"/>
        <v>44295.92760000001</v>
      </c>
      <c r="CK44" s="26">
        <f t="shared" si="102"/>
        <v>44295.92760000001</v>
      </c>
      <c r="CL44" s="12">
        <f t="shared" si="103"/>
        <v>69597.589200000002</v>
      </c>
      <c r="CM44" s="26">
        <f t="shared" si="104"/>
        <v>69597.589200000002</v>
      </c>
      <c r="CN44" s="12">
        <f t="shared" si="105"/>
        <v>114367.59199999999</v>
      </c>
      <c r="CO44" s="26">
        <f t="shared" si="106"/>
        <v>114367.59199999999</v>
      </c>
      <c r="CP44" s="12">
        <f t="shared" si="107"/>
        <v>88769.633399999992</v>
      </c>
      <c r="CQ44" s="26">
        <f t="shared" si="108"/>
        <v>88769.633399999992</v>
      </c>
      <c r="CT44" s="19"/>
      <c r="CU44" s="19" t="s">
        <v>61</v>
      </c>
      <c r="CV44" s="12">
        <f t="shared" si="109"/>
        <v>8366660</v>
      </c>
      <c r="CW44" s="26">
        <v>5</v>
      </c>
      <c r="CX44" s="12">
        <f t="shared" si="110"/>
        <v>548100</v>
      </c>
      <c r="CY44" s="26"/>
      <c r="CZ44" s="12">
        <f t="shared" si="111"/>
        <v>7818565</v>
      </c>
      <c r="DA44" s="26"/>
      <c r="DB44" s="12">
        <f t="shared" si="112"/>
        <v>176270</v>
      </c>
      <c r="DC44" s="26"/>
      <c r="DD44" s="12">
        <f t="shared" si="113"/>
        <v>40690</v>
      </c>
      <c r="DE44" s="26"/>
      <c r="DF44" s="12">
        <f t="shared" si="114"/>
        <v>0</v>
      </c>
      <c r="DG44" s="26"/>
      <c r="DH44" s="12">
        <f t="shared" si="115"/>
        <v>23160</v>
      </c>
      <c r="DI44" s="26"/>
      <c r="DJ44" s="12">
        <f t="shared" si="116"/>
        <v>4860</v>
      </c>
      <c r="DK44" s="26"/>
      <c r="DL44" s="12">
        <f t="shared" si="117"/>
        <v>156590</v>
      </c>
      <c r="DM44" s="26"/>
      <c r="DN44" s="12">
        <f t="shared" si="118"/>
        <v>220</v>
      </c>
      <c r="DO44" s="26"/>
      <c r="DP44" s="12">
        <f t="shared" si="119"/>
        <v>146310</v>
      </c>
      <c r="DQ44" s="26"/>
      <c r="DR44" s="12">
        <f t="shared" si="120"/>
        <v>1684430</v>
      </c>
      <c r="DS44" s="26"/>
      <c r="DT44" s="12">
        <f t="shared" si="121"/>
        <v>126075</v>
      </c>
      <c r="DU44" s="26"/>
      <c r="DV44" s="12">
        <f t="shared" si="122"/>
        <v>383075</v>
      </c>
      <c r="DW44" s="26"/>
      <c r="DX44" s="12">
        <f t="shared" si="123"/>
        <v>1388700</v>
      </c>
      <c r="DY44" s="26"/>
      <c r="DZ44" s="12">
        <f t="shared" si="124"/>
        <v>752610</v>
      </c>
      <c r="EA44" s="26"/>
      <c r="EB44" s="12">
        <f t="shared" si="125"/>
        <v>0</v>
      </c>
      <c r="EC44" s="26"/>
      <c r="ED44" s="12">
        <f t="shared" si="126"/>
        <v>4500</v>
      </c>
      <c r="EE44" s="26"/>
      <c r="EF44" s="12">
        <f t="shared" si="127"/>
        <v>331755</v>
      </c>
      <c r="EG44" s="26"/>
      <c r="EH44" s="12">
        <f t="shared" si="128"/>
        <v>778845</v>
      </c>
      <c r="EI44" s="26"/>
      <c r="EJ44" s="12">
        <f t="shared" si="129"/>
        <v>1161800</v>
      </c>
      <c r="EK44" s="26"/>
      <c r="EL44" s="12">
        <f t="shared" si="130"/>
        <v>1206765</v>
      </c>
      <c r="EM44" s="26"/>
    </row>
    <row r="45" spans="2:143" x14ac:dyDescent="0.25">
      <c r="B45" s="19"/>
      <c r="C45" s="19" t="s">
        <v>62</v>
      </c>
      <c r="D45" s="12">
        <v>1727539</v>
      </c>
      <c r="E45" s="4">
        <v>12.58</v>
      </c>
      <c r="F45" s="12">
        <v>112281</v>
      </c>
      <c r="G45" s="4">
        <v>39.46</v>
      </c>
      <c r="H45" s="12">
        <v>1615257</v>
      </c>
      <c r="I45" s="4">
        <v>14</v>
      </c>
      <c r="J45" s="12">
        <v>44407</v>
      </c>
      <c r="K45" s="4">
        <v>67.87</v>
      </c>
      <c r="L45" s="12">
        <v>9737</v>
      </c>
      <c r="M45" s="4">
        <v>56.77</v>
      </c>
      <c r="N45" s="12">
        <v>0</v>
      </c>
      <c r="O45" s="4">
        <v>0</v>
      </c>
      <c r="P45" s="12">
        <v>5177</v>
      </c>
      <c r="Q45" s="4">
        <v>62.88</v>
      </c>
      <c r="R45" s="12">
        <v>1710</v>
      </c>
      <c r="S45" s="4">
        <v>68.069999999999993</v>
      </c>
      <c r="T45" s="12">
        <v>18697</v>
      </c>
      <c r="U45" s="4">
        <v>60.78</v>
      </c>
      <c r="V45" s="12">
        <v>110</v>
      </c>
      <c r="W45" s="4">
        <v>130.12</v>
      </c>
      <c r="X45" s="12">
        <v>32441</v>
      </c>
      <c r="Y45" s="4">
        <v>58.18</v>
      </c>
      <c r="Z45" s="12">
        <v>348954</v>
      </c>
      <c r="AA45" s="4">
        <v>46.61</v>
      </c>
      <c r="AB45" s="12">
        <v>28706</v>
      </c>
      <c r="AC45" s="4">
        <v>71.44</v>
      </c>
      <c r="AD45" s="12">
        <v>77509</v>
      </c>
      <c r="AE45" s="4">
        <v>47.51</v>
      </c>
      <c r="AF45" s="12">
        <v>286850</v>
      </c>
      <c r="AG45" s="4">
        <v>42.75</v>
      </c>
      <c r="AH45" s="12">
        <v>154055</v>
      </c>
      <c r="AI45" s="4">
        <v>61.4</v>
      </c>
      <c r="AJ45" s="12">
        <v>0</v>
      </c>
      <c r="AK45" s="4">
        <v>0</v>
      </c>
      <c r="AL45" s="12">
        <v>933</v>
      </c>
      <c r="AM45" s="4">
        <v>83.78</v>
      </c>
      <c r="AN45" s="12">
        <v>68959</v>
      </c>
      <c r="AO45" s="4">
        <v>66.73</v>
      </c>
      <c r="AP45" s="12">
        <v>158278</v>
      </c>
      <c r="AQ45" s="4">
        <v>44.71</v>
      </c>
      <c r="AR45" s="12">
        <v>240228</v>
      </c>
      <c r="AS45" s="4">
        <v>48.36</v>
      </c>
      <c r="AT45" s="12">
        <v>250785</v>
      </c>
      <c r="AU45" s="4">
        <v>36.96</v>
      </c>
      <c r="AX45" s="19"/>
      <c r="AY45" s="19" t="s">
        <v>62</v>
      </c>
      <c r="AZ45" s="12">
        <f t="shared" si="65"/>
        <v>217324.4062</v>
      </c>
      <c r="BA45" s="26">
        <f t="shared" si="66"/>
        <v>217324.4062</v>
      </c>
      <c r="BB45" s="12">
        <f t="shared" si="67"/>
        <v>44306.082599999994</v>
      </c>
      <c r="BC45" s="26">
        <f t="shared" si="68"/>
        <v>44306.082599999994</v>
      </c>
      <c r="BD45" s="12">
        <f t="shared" si="69"/>
        <v>226135.98</v>
      </c>
      <c r="BE45" s="26">
        <f t="shared" si="70"/>
        <v>226135.98</v>
      </c>
      <c r="BF45" s="12">
        <f t="shared" si="71"/>
        <v>30139.030900000002</v>
      </c>
      <c r="BG45" s="26">
        <f t="shared" si="72"/>
        <v>30139.030900000002</v>
      </c>
      <c r="BH45" s="12">
        <f t="shared" si="73"/>
        <v>5527.6948999999995</v>
      </c>
      <c r="BI45" s="26">
        <f t="shared" si="74"/>
        <v>5527.6948999999995</v>
      </c>
      <c r="BJ45" s="12">
        <f t="shared" si="75"/>
        <v>0</v>
      </c>
      <c r="BK45" s="26">
        <f t="shared" si="76"/>
        <v>0</v>
      </c>
      <c r="BL45" s="12">
        <f t="shared" si="77"/>
        <v>3255.2975999999999</v>
      </c>
      <c r="BM45" s="26">
        <f t="shared" si="78"/>
        <v>3255.2975999999999</v>
      </c>
      <c r="BN45" s="12">
        <f t="shared" si="79"/>
        <v>1163.9969999999998</v>
      </c>
      <c r="BO45" s="26">
        <f t="shared" si="80"/>
        <v>1163.9969999999998</v>
      </c>
      <c r="BP45" s="12">
        <f t="shared" si="81"/>
        <v>11364.036599999999</v>
      </c>
      <c r="BQ45" s="26">
        <f t="shared" si="82"/>
        <v>11364.036599999999</v>
      </c>
      <c r="BR45" s="12">
        <f t="shared" si="83"/>
        <v>110</v>
      </c>
      <c r="BS45" s="26">
        <f t="shared" si="84"/>
        <v>143.13200000000001</v>
      </c>
      <c r="BT45" s="12">
        <f t="shared" si="85"/>
        <v>18874.1738</v>
      </c>
      <c r="BU45" s="26">
        <f t="shared" si="86"/>
        <v>18874.1738</v>
      </c>
      <c r="BV45" s="12">
        <f t="shared" si="87"/>
        <v>162647.45939999999</v>
      </c>
      <c r="BW45" s="26">
        <f t="shared" si="88"/>
        <v>162647.45939999999</v>
      </c>
      <c r="BX45" s="12">
        <f t="shared" si="89"/>
        <v>20507.5664</v>
      </c>
      <c r="BY45" s="26">
        <f t="shared" si="90"/>
        <v>20507.5664</v>
      </c>
      <c r="BZ45" s="12">
        <f t="shared" si="91"/>
        <v>36824.525900000001</v>
      </c>
      <c r="CA45" s="26">
        <f t="shared" si="92"/>
        <v>36824.525900000001</v>
      </c>
      <c r="CB45" s="12">
        <f t="shared" si="93"/>
        <v>122628.375</v>
      </c>
      <c r="CC45" s="26">
        <f t="shared" si="94"/>
        <v>122628.375</v>
      </c>
      <c r="CD45" s="12">
        <f t="shared" si="95"/>
        <v>94589.77</v>
      </c>
      <c r="CE45" s="26">
        <f t="shared" si="96"/>
        <v>94589.77</v>
      </c>
      <c r="CF45" s="12">
        <f t="shared" si="97"/>
        <v>0</v>
      </c>
      <c r="CG45" s="26">
        <f t="shared" si="98"/>
        <v>0</v>
      </c>
      <c r="CH45" s="12">
        <f t="shared" si="99"/>
        <v>781.66740000000004</v>
      </c>
      <c r="CI45" s="26">
        <f t="shared" si="100"/>
        <v>781.66740000000004</v>
      </c>
      <c r="CJ45" s="12">
        <f t="shared" si="101"/>
        <v>46016.340700000001</v>
      </c>
      <c r="CK45" s="26">
        <f t="shared" si="102"/>
        <v>46016.340700000001</v>
      </c>
      <c r="CL45" s="12">
        <f t="shared" si="103"/>
        <v>70766.093800000002</v>
      </c>
      <c r="CM45" s="26">
        <f t="shared" si="104"/>
        <v>70766.093800000002</v>
      </c>
      <c r="CN45" s="12">
        <f t="shared" si="105"/>
        <v>116174.2608</v>
      </c>
      <c r="CO45" s="26">
        <f t="shared" si="106"/>
        <v>116174.2608</v>
      </c>
      <c r="CP45" s="12">
        <f t="shared" si="107"/>
        <v>92690.135999999999</v>
      </c>
      <c r="CQ45" s="26">
        <f t="shared" si="108"/>
        <v>92690.135999999999</v>
      </c>
      <c r="CT45" s="19"/>
      <c r="CU45" s="19" t="s">
        <v>62</v>
      </c>
      <c r="CV45" s="12">
        <f t="shared" si="109"/>
        <v>8637695</v>
      </c>
      <c r="CW45" s="26">
        <v>5</v>
      </c>
      <c r="CX45" s="12">
        <f t="shared" si="110"/>
        <v>561405</v>
      </c>
      <c r="CY45" s="26"/>
      <c r="CZ45" s="12">
        <f t="shared" si="111"/>
        <v>8076285</v>
      </c>
      <c r="DA45" s="26"/>
      <c r="DB45" s="12">
        <f t="shared" si="112"/>
        <v>222035</v>
      </c>
      <c r="DC45" s="26"/>
      <c r="DD45" s="12">
        <f t="shared" si="113"/>
        <v>48685</v>
      </c>
      <c r="DE45" s="26"/>
      <c r="DF45" s="12">
        <f t="shared" si="114"/>
        <v>0</v>
      </c>
      <c r="DG45" s="26"/>
      <c r="DH45" s="12">
        <f t="shared" si="115"/>
        <v>25885</v>
      </c>
      <c r="DI45" s="26"/>
      <c r="DJ45" s="12">
        <f t="shared" si="116"/>
        <v>8550</v>
      </c>
      <c r="DK45" s="26"/>
      <c r="DL45" s="12">
        <f t="shared" si="117"/>
        <v>93485</v>
      </c>
      <c r="DM45" s="26"/>
      <c r="DN45" s="12">
        <f t="shared" si="118"/>
        <v>550</v>
      </c>
      <c r="DO45" s="26"/>
      <c r="DP45" s="12">
        <f t="shared" si="119"/>
        <v>162205</v>
      </c>
      <c r="DQ45" s="26"/>
      <c r="DR45" s="12">
        <f t="shared" si="120"/>
        <v>1744770</v>
      </c>
      <c r="DS45" s="26"/>
      <c r="DT45" s="12">
        <f t="shared" si="121"/>
        <v>143530</v>
      </c>
      <c r="DU45" s="26"/>
      <c r="DV45" s="12">
        <f t="shared" si="122"/>
        <v>387545</v>
      </c>
      <c r="DW45" s="26"/>
      <c r="DX45" s="12">
        <f t="shared" si="123"/>
        <v>1434250</v>
      </c>
      <c r="DY45" s="26"/>
      <c r="DZ45" s="12">
        <f t="shared" si="124"/>
        <v>770275</v>
      </c>
      <c r="EA45" s="26"/>
      <c r="EB45" s="12">
        <f t="shared" si="125"/>
        <v>0</v>
      </c>
      <c r="EC45" s="26"/>
      <c r="ED45" s="12">
        <f t="shared" si="126"/>
        <v>4665</v>
      </c>
      <c r="EE45" s="26"/>
      <c r="EF45" s="12">
        <f t="shared" si="127"/>
        <v>344795</v>
      </c>
      <c r="EG45" s="26"/>
      <c r="EH45" s="12">
        <f t="shared" si="128"/>
        <v>791390</v>
      </c>
      <c r="EI45" s="26"/>
      <c r="EJ45" s="12">
        <f t="shared" si="129"/>
        <v>1201140</v>
      </c>
      <c r="EK45" s="26"/>
      <c r="EL45" s="12">
        <f t="shared" si="130"/>
        <v>1253925</v>
      </c>
      <c r="EM45" s="26"/>
    </row>
    <row r="46" spans="2:143" x14ac:dyDescent="0.25">
      <c r="B46" s="19"/>
      <c r="C46" s="19" t="s">
        <v>63</v>
      </c>
      <c r="D46" s="12">
        <v>1778168</v>
      </c>
      <c r="E46" s="4">
        <v>12.45</v>
      </c>
      <c r="F46" s="12">
        <v>114090</v>
      </c>
      <c r="G46" s="4">
        <v>40.9</v>
      </c>
      <c r="H46" s="12">
        <v>1664078</v>
      </c>
      <c r="I46" s="4">
        <v>13.83</v>
      </c>
      <c r="J46" s="12">
        <v>53630</v>
      </c>
      <c r="K46" s="4">
        <v>69.52</v>
      </c>
      <c r="L46" s="12">
        <v>11761</v>
      </c>
      <c r="M46" s="4">
        <v>53.42</v>
      </c>
      <c r="N46" s="12">
        <v>0</v>
      </c>
      <c r="O46" s="4">
        <v>0</v>
      </c>
      <c r="P46" s="12">
        <v>5683</v>
      </c>
      <c r="Q46" s="4">
        <v>62.18</v>
      </c>
      <c r="R46" s="12">
        <v>2412</v>
      </c>
      <c r="S46" s="4">
        <v>72.94</v>
      </c>
      <c r="T46" s="12">
        <v>10997</v>
      </c>
      <c r="U46" s="4">
        <v>95.61</v>
      </c>
      <c r="V46" s="12">
        <v>172</v>
      </c>
      <c r="W46" s="4">
        <v>129.97</v>
      </c>
      <c r="X46" s="12">
        <v>29435</v>
      </c>
      <c r="Y46" s="4">
        <v>52.17</v>
      </c>
      <c r="Z46" s="12">
        <v>360986</v>
      </c>
      <c r="AA46" s="4">
        <v>46.46</v>
      </c>
      <c r="AB46" s="12">
        <v>33549</v>
      </c>
      <c r="AC46" s="4">
        <v>65.8</v>
      </c>
      <c r="AD46" s="12">
        <v>78837</v>
      </c>
      <c r="AE46" s="4">
        <v>47.16</v>
      </c>
      <c r="AF46" s="12">
        <v>294866</v>
      </c>
      <c r="AG46" s="4">
        <v>42.88</v>
      </c>
      <c r="AH46" s="12">
        <v>155648</v>
      </c>
      <c r="AI46" s="4">
        <v>61.6</v>
      </c>
      <c r="AJ46" s="12">
        <v>0</v>
      </c>
      <c r="AK46" s="4">
        <v>0</v>
      </c>
      <c r="AL46" s="12">
        <v>962</v>
      </c>
      <c r="AM46" s="4">
        <v>84.12</v>
      </c>
      <c r="AN46" s="12">
        <v>71543</v>
      </c>
      <c r="AO46" s="4">
        <v>66.569999999999993</v>
      </c>
      <c r="AP46" s="12">
        <v>160179</v>
      </c>
      <c r="AQ46" s="4">
        <v>44.72</v>
      </c>
      <c r="AR46" s="12">
        <v>252656</v>
      </c>
      <c r="AS46" s="4">
        <v>47.61</v>
      </c>
      <c r="AT46" s="12">
        <v>254852</v>
      </c>
      <c r="AU46" s="4">
        <v>37.17</v>
      </c>
      <c r="AX46" s="19"/>
      <c r="AY46" s="19" t="s">
        <v>63</v>
      </c>
      <c r="AZ46" s="12">
        <f t="shared" si="65"/>
        <v>221381.91599999997</v>
      </c>
      <c r="BA46" s="26">
        <f t="shared" si="66"/>
        <v>221381.91599999997</v>
      </c>
      <c r="BB46" s="12">
        <f t="shared" si="67"/>
        <v>46662.81</v>
      </c>
      <c r="BC46" s="26">
        <f t="shared" si="68"/>
        <v>46662.81</v>
      </c>
      <c r="BD46" s="12">
        <f t="shared" si="69"/>
        <v>230141.98739999998</v>
      </c>
      <c r="BE46" s="26">
        <f t="shared" si="70"/>
        <v>230141.98739999998</v>
      </c>
      <c r="BF46" s="12">
        <f t="shared" si="71"/>
        <v>37283.575999999994</v>
      </c>
      <c r="BG46" s="26">
        <f t="shared" si="72"/>
        <v>37283.575999999994</v>
      </c>
      <c r="BH46" s="12">
        <f t="shared" si="73"/>
        <v>6282.7262000000001</v>
      </c>
      <c r="BI46" s="26">
        <f t="shared" si="74"/>
        <v>6282.7262000000001</v>
      </c>
      <c r="BJ46" s="12">
        <f t="shared" si="75"/>
        <v>0</v>
      </c>
      <c r="BK46" s="26">
        <f t="shared" si="76"/>
        <v>0</v>
      </c>
      <c r="BL46" s="12">
        <f t="shared" si="77"/>
        <v>3533.6894000000002</v>
      </c>
      <c r="BM46" s="26">
        <f t="shared" si="78"/>
        <v>3533.6894000000002</v>
      </c>
      <c r="BN46" s="12">
        <f t="shared" si="79"/>
        <v>1759.3127999999999</v>
      </c>
      <c r="BO46" s="26">
        <f t="shared" si="80"/>
        <v>1759.3127999999999</v>
      </c>
      <c r="BP46" s="12">
        <f t="shared" si="81"/>
        <v>10514.231699999998</v>
      </c>
      <c r="BQ46" s="26">
        <f t="shared" si="82"/>
        <v>10514.231699999998</v>
      </c>
      <c r="BR46" s="12">
        <f t="shared" si="83"/>
        <v>172</v>
      </c>
      <c r="BS46" s="26">
        <f t="shared" si="84"/>
        <v>223.54840000000002</v>
      </c>
      <c r="BT46" s="12">
        <f t="shared" si="85"/>
        <v>15356.2395</v>
      </c>
      <c r="BU46" s="26">
        <f t="shared" si="86"/>
        <v>15356.2395</v>
      </c>
      <c r="BV46" s="12">
        <f t="shared" si="87"/>
        <v>167714.0956</v>
      </c>
      <c r="BW46" s="26">
        <f t="shared" si="88"/>
        <v>167714.0956</v>
      </c>
      <c r="BX46" s="12">
        <f t="shared" si="89"/>
        <v>22075.241999999998</v>
      </c>
      <c r="BY46" s="26">
        <f t="shared" si="90"/>
        <v>22075.241999999998</v>
      </c>
      <c r="BZ46" s="12">
        <f t="shared" si="91"/>
        <v>37179.529199999997</v>
      </c>
      <c r="CA46" s="26">
        <f t="shared" si="92"/>
        <v>37179.529199999997</v>
      </c>
      <c r="CB46" s="12">
        <f t="shared" si="93"/>
        <v>126438.5408</v>
      </c>
      <c r="CC46" s="26">
        <f t="shared" si="94"/>
        <v>126438.5408</v>
      </c>
      <c r="CD46" s="12">
        <f t="shared" si="95"/>
        <v>95879.168000000005</v>
      </c>
      <c r="CE46" s="26">
        <f t="shared" si="96"/>
        <v>95879.168000000005</v>
      </c>
      <c r="CF46" s="12">
        <f t="shared" si="97"/>
        <v>0</v>
      </c>
      <c r="CG46" s="26">
        <f t="shared" si="98"/>
        <v>0</v>
      </c>
      <c r="CH46" s="12">
        <f t="shared" si="99"/>
        <v>809.23440000000005</v>
      </c>
      <c r="CI46" s="26">
        <f t="shared" si="100"/>
        <v>809.23440000000005</v>
      </c>
      <c r="CJ46" s="12">
        <f t="shared" si="101"/>
        <v>47626.1751</v>
      </c>
      <c r="CK46" s="26">
        <f t="shared" si="102"/>
        <v>47626.1751</v>
      </c>
      <c r="CL46" s="12">
        <f t="shared" si="103"/>
        <v>71632.048800000004</v>
      </c>
      <c r="CM46" s="26">
        <f t="shared" si="104"/>
        <v>71632.048800000004</v>
      </c>
      <c r="CN46" s="12">
        <f t="shared" si="105"/>
        <v>120289.52160000001</v>
      </c>
      <c r="CO46" s="26">
        <f t="shared" si="106"/>
        <v>120289.52160000001</v>
      </c>
      <c r="CP46" s="12">
        <f t="shared" si="107"/>
        <v>94728.488400000002</v>
      </c>
      <c r="CQ46" s="26">
        <f t="shared" si="108"/>
        <v>94728.488400000002</v>
      </c>
      <c r="CT46" s="19"/>
      <c r="CU46" s="19" t="s">
        <v>63</v>
      </c>
      <c r="CV46" s="12">
        <f t="shared" si="109"/>
        <v>8890840</v>
      </c>
      <c r="CW46" s="26">
        <v>5</v>
      </c>
      <c r="CX46" s="12">
        <f t="shared" si="110"/>
        <v>570450</v>
      </c>
      <c r="CY46" s="26"/>
      <c r="CZ46" s="12">
        <f t="shared" si="111"/>
        <v>8320390</v>
      </c>
      <c r="DA46" s="26"/>
      <c r="DB46" s="12">
        <f t="shared" si="112"/>
        <v>268150</v>
      </c>
      <c r="DC46" s="26"/>
      <c r="DD46" s="12">
        <f t="shared" si="113"/>
        <v>58805</v>
      </c>
      <c r="DE46" s="26"/>
      <c r="DF46" s="12">
        <f t="shared" si="114"/>
        <v>0</v>
      </c>
      <c r="DG46" s="26"/>
      <c r="DH46" s="12">
        <f t="shared" si="115"/>
        <v>28415</v>
      </c>
      <c r="DI46" s="26"/>
      <c r="DJ46" s="12">
        <f t="shared" si="116"/>
        <v>12060</v>
      </c>
      <c r="DK46" s="26"/>
      <c r="DL46" s="12">
        <f t="shared" si="117"/>
        <v>54985</v>
      </c>
      <c r="DM46" s="26"/>
      <c r="DN46" s="12">
        <f t="shared" si="118"/>
        <v>860</v>
      </c>
      <c r="DO46" s="26"/>
      <c r="DP46" s="12">
        <f t="shared" si="119"/>
        <v>147175</v>
      </c>
      <c r="DQ46" s="26"/>
      <c r="DR46" s="12">
        <f t="shared" si="120"/>
        <v>1804930</v>
      </c>
      <c r="DS46" s="26"/>
      <c r="DT46" s="12">
        <f t="shared" si="121"/>
        <v>167745</v>
      </c>
      <c r="DU46" s="26"/>
      <c r="DV46" s="12">
        <f t="shared" si="122"/>
        <v>394185</v>
      </c>
      <c r="DW46" s="26"/>
      <c r="DX46" s="12">
        <f t="shared" si="123"/>
        <v>1474330</v>
      </c>
      <c r="DY46" s="26"/>
      <c r="DZ46" s="12">
        <f t="shared" si="124"/>
        <v>778240</v>
      </c>
      <c r="EA46" s="26"/>
      <c r="EB46" s="12">
        <f t="shared" si="125"/>
        <v>0</v>
      </c>
      <c r="EC46" s="26"/>
      <c r="ED46" s="12">
        <f t="shared" si="126"/>
        <v>4810</v>
      </c>
      <c r="EE46" s="26"/>
      <c r="EF46" s="12">
        <f t="shared" si="127"/>
        <v>357715</v>
      </c>
      <c r="EG46" s="26"/>
      <c r="EH46" s="12">
        <f t="shared" si="128"/>
        <v>800895</v>
      </c>
      <c r="EI46" s="26"/>
      <c r="EJ46" s="12">
        <f t="shared" si="129"/>
        <v>1263280</v>
      </c>
      <c r="EK46" s="26"/>
      <c r="EL46" s="12">
        <f t="shared" si="130"/>
        <v>1274260</v>
      </c>
      <c r="EM46" s="26"/>
    </row>
    <row r="47" spans="2:143" x14ac:dyDescent="0.25">
      <c r="B47" s="19"/>
      <c r="C47" s="19" t="s">
        <v>64</v>
      </c>
      <c r="D47" s="12">
        <v>1809430</v>
      </c>
      <c r="E47" s="4">
        <v>12.48</v>
      </c>
      <c r="F47" s="12">
        <v>104585</v>
      </c>
      <c r="G47" s="4">
        <v>44.87</v>
      </c>
      <c r="H47" s="12">
        <v>1704845</v>
      </c>
      <c r="I47" s="4">
        <v>13.68</v>
      </c>
      <c r="J47" s="12">
        <v>62177</v>
      </c>
      <c r="K47" s="4">
        <v>70.56</v>
      </c>
      <c r="L47" s="12">
        <v>14028</v>
      </c>
      <c r="M47" s="4">
        <v>50.42</v>
      </c>
      <c r="N47" s="12">
        <v>0</v>
      </c>
      <c r="O47" s="4">
        <v>0</v>
      </c>
      <c r="P47" s="12">
        <v>5562</v>
      </c>
      <c r="Q47" s="4">
        <v>58.63</v>
      </c>
      <c r="R47" s="12">
        <v>3698</v>
      </c>
      <c r="S47" s="4">
        <v>69.16</v>
      </c>
      <c r="T47" s="12">
        <v>924</v>
      </c>
      <c r="U47" s="4">
        <v>0</v>
      </c>
      <c r="V47" s="12">
        <v>225</v>
      </c>
      <c r="W47" s="4">
        <v>123.87</v>
      </c>
      <c r="X47" s="12">
        <v>17972</v>
      </c>
      <c r="Y47" s="4">
        <v>59.82</v>
      </c>
      <c r="Z47" s="12">
        <v>372606</v>
      </c>
      <c r="AA47" s="4">
        <v>46.28</v>
      </c>
      <c r="AB47" s="12">
        <v>37846</v>
      </c>
      <c r="AC47" s="4">
        <v>63.39</v>
      </c>
      <c r="AD47" s="12">
        <v>80312</v>
      </c>
      <c r="AE47" s="4">
        <v>46.63</v>
      </c>
      <c r="AF47" s="12">
        <v>301794</v>
      </c>
      <c r="AG47" s="4">
        <v>43.01</v>
      </c>
      <c r="AH47" s="12">
        <v>151123</v>
      </c>
      <c r="AI47" s="4">
        <v>64.02</v>
      </c>
      <c r="AJ47" s="12">
        <v>0</v>
      </c>
      <c r="AK47" s="4">
        <v>0</v>
      </c>
      <c r="AL47" s="12">
        <v>986</v>
      </c>
      <c r="AM47" s="4">
        <v>84.38</v>
      </c>
      <c r="AN47" s="12">
        <v>74099</v>
      </c>
      <c r="AO47" s="4">
        <v>66.33</v>
      </c>
      <c r="AP47" s="12">
        <v>161440</v>
      </c>
      <c r="AQ47" s="4">
        <v>44.76</v>
      </c>
      <c r="AR47" s="12">
        <v>264756</v>
      </c>
      <c r="AS47" s="4">
        <v>47.25</v>
      </c>
      <c r="AT47" s="12">
        <v>259882</v>
      </c>
      <c r="AU47" s="4">
        <v>37.130000000000003</v>
      </c>
      <c r="AX47" s="19"/>
      <c r="AY47" s="19" t="s">
        <v>64</v>
      </c>
      <c r="AZ47" s="12">
        <f t="shared" si="65"/>
        <v>225816.86400000003</v>
      </c>
      <c r="BA47" s="26">
        <f t="shared" si="66"/>
        <v>225816.86400000003</v>
      </c>
      <c r="BB47" s="12">
        <f t="shared" si="67"/>
        <v>46927.289499999999</v>
      </c>
      <c r="BC47" s="26">
        <f t="shared" si="68"/>
        <v>46927.289499999999</v>
      </c>
      <c r="BD47" s="12">
        <f t="shared" si="69"/>
        <v>233222.79599999997</v>
      </c>
      <c r="BE47" s="26">
        <f t="shared" si="70"/>
        <v>233222.79599999997</v>
      </c>
      <c r="BF47" s="12">
        <f t="shared" si="71"/>
        <v>43872.091200000003</v>
      </c>
      <c r="BG47" s="26">
        <f t="shared" si="72"/>
        <v>43872.091200000003</v>
      </c>
      <c r="BH47" s="12">
        <f t="shared" si="73"/>
        <v>7072.9175999999998</v>
      </c>
      <c r="BI47" s="26">
        <f t="shared" si="74"/>
        <v>7072.9175999999998</v>
      </c>
      <c r="BJ47" s="12">
        <f t="shared" si="75"/>
        <v>0</v>
      </c>
      <c r="BK47" s="26">
        <f t="shared" si="76"/>
        <v>0</v>
      </c>
      <c r="BL47" s="12">
        <f t="shared" si="77"/>
        <v>3261.0005999999998</v>
      </c>
      <c r="BM47" s="26">
        <f t="shared" si="78"/>
        <v>3261.0005999999998</v>
      </c>
      <c r="BN47" s="12">
        <f t="shared" si="79"/>
        <v>2557.5367999999999</v>
      </c>
      <c r="BO47" s="26">
        <f t="shared" si="80"/>
        <v>2557.5367999999999</v>
      </c>
      <c r="BP47" s="12">
        <f t="shared" si="81"/>
        <v>0</v>
      </c>
      <c r="BQ47" s="26">
        <f t="shared" si="82"/>
        <v>0</v>
      </c>
      <c r="BR47" s="12">
        <f t="shared" si="83"/>
        <v>225</v>
      </c>
      <c r="BS47" s="26">
        <f t="shared" si="84"/>
        <v>278.70749999999998</v>
      </c>
      <c r="BT47" s="12">
        <f t="shared" si="85"/>
        <v>10750.850400000001</v>
      </c>
      <c r="BU47" s="26">
        <f t="shared" si="86"/>
        <v>10750.850400000001</v>
      </c>
      <c r="BV47" s="12">
        <f t="shared" si="87"/>
        <v>172442.05679999999</v>
      </c>
      <c r="BW47" s="26">
        <f t="shared" si="88"/>
        <v>172442.05679999999</v>
      </c>
      <c r="BX47" s="12">
        <f t="shared" si="89"/>
        <v>23990.579399999999</v>
      </c>
      <c r="BY47" s="26">
        <f t="shared" si="90"/>
        <v>23990.579399999999</v>
      </c>
      <c r="BZ47" s="12">
        <f t="shared" si="91"/>
        <v>37449.4856</v>
      </c>
      <c r="CA47" s="26">
        <f t="shared" si="92"/>
        <v>37449.4856</v>
      </c>
      <c r="CB47" s="12">
        <f t="shared" si="93"/>
        <v>129801.59939999999</v>
      </c>
      <c r="CC47" s="26">
        <f t="shared" si="94"/>
        <v>129801.59939999999</v>
      </c>
      <c r="CD47" s="12">
        <f t="shared" si="95"/>
        <v>96748.944599999988</v>
      </c>
      <c r="CE47" s="26">
        <f t="shared" si="96"/>
        <v>96748.944599999988</v>
      </c>
      <c r="CF47" s="12">
        <f t="shared" si="97"/>
        <v>0</v>
      </c>
      <c r="CG47" s="26">
        <f t="shared" si="98"/>
        <v>0</v>
      </c>
      <c r="CH47" s="12">
        <f t="shared" si="99"/>
        <v>831.9867999999999</v>
      </c>
      <c r="CI47" s="26">
        <f t="shared" si="100"/>
        <v>831.9867999999999</v>
      </c>
      <c r="CJ47" s="12">
        <f t="shared" si="101"/>
        <v>49149.866699999999</v>
      </c>
      <c r="CK47" s="26">
        <f t="shared" si="102"/>
        <v>49149.866699999999</v>
      </c>
      <c r="CL47" s="12">
        <f t="shared" si="103"/>
        <v>72260.543999999994</v>
      </c>
      <c r="CM47" s="26">
        <f t="shared" si="104"/>
        <v>72260.543999999994</v>
      </c>
      <c r="CN47" s="12">
        <f t="shared" si="105"/>
        <v>125097.21</v>
      </c>
      <c r="CO47" s="26">
        <f t="shared" si="106"/>
        <v>125097.21</v>
      </c>
      <c r="CP47" s="12">
        <f t="shared" si="107"/>
        <v>96494.186600000001</v>
      </c>
      <c r="CQ47" s="26">
        <f t="shared" si="108"/>
        <v>96494.186600000001</v>
      </c>
      <c r="CT47" s="19"/>
      <c r="CU47" s="19" t="s">
        <v>64</v>
      </c>
      <c r="CV47" s="12">
        <f t="shared" si="109"/>
        <v>9047150</v>
      </c>
      <c r="CW47" s="26">
        <v>5</v>
      </c>
      <c r="CX47" s="12">
        <f t="shared" si="110"/>
        <v>522925</v>
      </c>
      <c r="CY47" s="26"/>
      <c r="CZ47" s="12">
        <f t="shared" si="111"/>
        <v>8524225</v>
      </c>
      <c r="DA47" s="26"/>
      <c r="DB47" s="12">
        <f t="shared" si="112"/>
        <v>310885</v>
      </c>
      <c r="DC47" s="26"/>
      <c r="DD47" s="12">
        <f t="shared" si="113"/>
        <v>70140</v>
      </c>
      <c r="DE47" s="26"/>
      <c r="DF47" s="12">
        <f t="shared" si="114"/>
        <v>0</v>
      </c>
      <c r="DG47" s="26"/>
      <c r="DH47" s="12">
        <f t="shared" si="115"/>
        <v>27810</v>
      </c>
      <c r="DI47" s="26"/>
      <c r="DJ47" s="12">
        <f t="shared" si="116"/>
        <v>18490</v>
      </c>
      <c r="DK47" s="26"/>
      <c r="DL47" s="12">
        <f t="shared" si="117"/>
        <v>4620</v>
      </c>
      <c r="DM47" s="26"/>
      <c r="DN47" s="12">
        <f t="shared" si="118"/>
        <v>1125</v>
      </c>
      <c r="DO47" s="26"/>
      <c r="DP47" s="12">
        <f t="shared" si="119"/>
        <v>89860</v>
      </c>
      <c r="DQ47" s="26"/>
      <c r="DR47" s="12">
        <f t="shared" si="120"/>
        <v>1863030</v>
      </c>
      <c r="DS47" s="26"/>
      <c r="DT47" s="12">
        <f t="shared" si="121"/>
        <v>189230</v>
      </c>
      <c r="DU47" s="26"/>
      <c r="DV47" s="12">
        <f t="shared" si="122"/>
        <v>401560</v>
      </c>
      <c r="DW47" s="26"/>
      <c r="DX47" s="12">
        <f t="shared" si="123"/>
        <v>1508970</v>
      </c>
      <c r="DY47" s="26"/>
      <c r="DZ47" s="12">
        <f t="shared" si="124"/>
        <v>755615</v>
      </c>
      <c r="EA47" s="26"/>
      <c r="EB47" s="12">
        <f t="shared" si="125"/>
        <v>0</v>
      </c>
      <c r="EC47" s="26"/>
      <c r="ED47" s="12">
        <f t="shared" si="126"/>
        <v>4930</v>
      </c>
      <c r="EE47" s="26"/>
      <c r="EF47" s="12">
        <f t="shared" si="127"/>
        <v>370495</v>
      </c>
      <c r="EG47" s="26"/>
      <c r="EH47" s="12">
        <f t="shared" si="128"/>
        <v>807200</v>
      </c>
      <c r="EI47" s="26"/>
      <c r="EJ47" s="12">
        <f t="shared" si="129"/>
        <v>1323780</v>
      </c>
      <c r="EK47" s="26"/>
      <c r="EL47" s="12">
        <f t="shared" si="130"/>
        <v>1299410</v>
      </c>
      <c r="EM47" s="26"/>
    </row>
    <row r="48" spans="2:143" x14ac:dyDescent="0.25">
      <c r="B48" s="19"/>
      <c r="C48" s="19" t="s">
        <v>65</v>
      </c>
      <c r="D48" s="12">
        <v>1838763</v>
      </c>
      <c r="E48" s="4">
        <v>12.58</v>
      </c>
      <c r="F48" s="12">
        <v>89559</v>
      </c>
      <c r="G48" s="4">
        <v>55.67</v>
      </c>
      <c r="H48" s="12">
        <v>1749204</v>
      </c>
      <c r="I48" s="4">
        <v>13.52</v>
      </c>
      <c r="J48" s="12">
        <v>56826</v>
      </c>
      <c r="K48" s="4">
        <v>84.92</v>
      </c>
      <c r="L48" s="12">
        <v>9823</v>
      </c>
      <c r="M48" s="4">
        <v>55.35</v>
      </c>
      <c r="N48" s="12">
        <v>0</v>
      </c>
      <c r="O48" s="4">
        <v>0</v>
      </c>
      <c r="P48" s="12">
        <v>2628</v>
      </c>
      <c r="Q48" s="4">
        <v>76.14</v>
      </c>
      <c r="R48" s="12">
        <v>4896</v>
      </c>
      <c r="S48" s="4">
        <v>67.209999999999994</v>
      </c>
      <c r="T48" s="12">
        <v>2268</v>
      </c>
      <c r="U48" s="4">
        <v>57.8</v>
      </c>
      <c r="V48" s="12">
        <v>282</v>
      </c>
      <c r="W48" s="4">
        <v>117.53</v>
      </c>
      <c r="X48" s="12">
        <v>12835</v>
      </c>
      <c r="Y48" s="4">
        <v>47.49</v>
      </c>
      <c r="Z48" s="12">
        <v>384095</v>
      </c>
      <c r="AA48" s="4">
        <v>46.08</v>
      </c>
      <c r="AB48" s="12">
        <v>41514</v>
      </c>
      <c r="AC48" s="4">
        <v>62.37</v>
      </c>
      <c r="AD48" s="12">
        <v>81936</v>
      </c>
      <c r="AE48" s="4">
        <v>45.93</v>
      </c>
      <c r="AF48" s="12">
        <v>307442</v>
      </c>
      <c r="AG48" s="4">
        <v>43.15</v>
      </c>
      <c r="AH48" s="12">
        <v>151391</v>
      </c>
      <c r="AI48" s="4">
        <v>64.34</v>
      </c>
      <c r="AJ48" s="12">
        <v>0</v>
      </c>
      <c r="AK48" s="4">
        <v>0</v>
      </c>
      <c r="AL48" s="12">
        <v>1007</v>
      </c>
      <c r="AM48" s="4">
        <v>84.59</v>
      </c>
      <c r="AN48" s="12">
        <v>76112</v>
      </c>
      <c r="AO48" s="4">
        <v>66.44</v>
      </c>
      <c r="AP48" s="12">
        <v>163032</v>
      </c>
      <c r="AQ48" s="4">
        <v>44.77</v>
      </c>
      <c r="AR48" s="12">
        <v>276158</v>
      </c>
      <c r="AS48" s="4">
        <v>47.02</v>
      </c>
      <c r="AT48" s="12">
        <v>266516</v>
      </c>
      <c r="AU48" s="4">
        <v>37.18</v>
      </c>
      <c r="AX48" s="19"/>
      <c r="AY48" s="19" t="s">
        <v>65</v>
      </c>
      <c r="AZ48" s="12">
        <f t="shared" si="65"/>
        <v>231316.3854</v>
      </c>
      <c r="BA48" s="26">
        <f t="shared" si="66"/>
        <v>231316.3854</v>
      </c>
      <c r="BB48" s="12">
        <f t="shared" si="67"/>
        <v>49857.495300000002</v>
      </c>
      <c r="BC48" s="26">
        <f t="shared" si="68"/>
        <v>49857.495300000002</v>
      </c>
      <c r="BD48" s="12">
        <f t="shared" si="69"/>
        <v>236492.38079999998</v>
      </c>
      <c r="BE48" s="26">
        <f t="shared" si="70"/>
        <v>236492.38079999998</v>
      </c>
      <c r="BF48" s="12">
        <f t="shared" si="71"/>
        <v>48256.639199999998</v>
      </c>
      <c r="BG48" s="26">
        <f t="shared" si="72"/>
        <v>48256.639199999998</v>
      </c>
      <c r="BH48" s="12">
        <f t="shared" si="73"/>
        <v>5437.0305000000008</v>
      </c>
      <c r="BI48" s="26">
        <f t="shared" si="74"/>
        <v>5437.0305000000008</v>
      </c>
      <c r="BJ48" s="12">
        <f t="shared" si="75"/>
        <v>0</v>
      </c>
      <c r="BK48" s="26">
        <f t="shared" si="76"/>
        <v>0</v>
      </c>
      <c r="BL48" s="12">
        <f t="shared" si="77"/>
        <v>2000.9592000000002</v>
      </c>
      <c r="BM48" s="26">
        <f t="shared" si="78"/>
        <v>2000.9592000000002</v>
      </c>
      <c r="BN48" s="12">
        <f t="shared" si="79"/>
        <v>3290.6016</v>
      </c>
      <c r="BO48" s="26">
        <f t="shared" si="80"/>
        <v>3290.6016</v>
      </c>
      <c r="BP48" s="12">
        <f t="shared" si="81"/>
        <v>1310.904</v>
      </c>
      <c r="BQ48" s="26">
        <f t="shared" si="82"/>
        <v>1310.904</v>
      </c>
      <c r="BR48" s="12">
        <f t="shared" si="83"/>
        <v>282</v>
      </c>
      <c r="BS48" s="26">
        <f t="shared" si="84"/>
        <v>331.43459999999999</v>
      </c>
      <c r="BT48" s="12">
        <f t="shared" si="85"/>
        <v>6095.3415000000005</v>
      </c>
      <c r="BU48" s="26">
        <f t="shared" si="86"/>
        <v>6095.3415000000005</v>
      </c>
      <c r="BV48" s="12">
        <f t="shared" si="87"/>
        <v>176990.97599999997</v>
      </c>
      <c r="BW48" s="26">
        <f t="shared" si="88"/>
        <v>176990.97599999997</v>
      </c>
      <c r="BX48" s="12">
        <f t="shared" si="89"/>
        <v>25892.281799999997</v>
      </c>
      <c r="BY48" s="26">
        <f t="shared" si="90"/>
        <v>25892.281799999997</v>
      </c>
      <c r="BZ48" s="12">
        <f t="shared" si="91"/>
        <v>37633.2048</v>
      </c>
      <c r="CA48" s="26">
        <f t="shared" si="92"/>
        <v>37633.2048</v>
      </c>
      <c r="CB48" s="12">
        <f t="shared" si="93"/>
        <v>132661.223</v>
      </c>
      <c r="CC48" s="26">
        <f t="shared" si="94"/>
        <v>132661.223</v>
      </c>
      <c r="CD48" s="12">
        <f t="shared" si="95"/>
        <v>97404.969400000016</v>
      </c>
      <c r="CE48" s="26">
        <f t="shared" si="96"/>
        <v>97404.969400000016</v>
      </c>
      <c r="CF48" s="12">
        <f t="shared" si="97"/>
        <v>0</v>
      </c>
      <c r="CG48" s="26">
        <f t="shared" si="98"/>
        <v>0</v>
      </c>
      <c r="CH48" s="12">
        <f t="shared" si="99"/>
        <v>851.82130000000006</v>
      </c>
      <c r="CI48" s="26">
        <f t="shared" si="100"/>
        <v>851.82130000000006</v>
      </c>
      <c r="CJ48" s="12">
        <f t="shared" si="101"/>
        <v>50568.8128</v>
      </c>
      <c r="CK48" s="26">
        <f t="shared" si="102"/>
        <v>50568.8128</v>
      </c>
      <c r="CL48" s="12">
        <f t="shared" si="103"/>
        <v>72989.426400000011</v>
      </c>
      <c r="CM48" s="26">
        <f t="shared" si="104"/>
        <v>72989.426400000011</v>
      </c>
      <c r="CN48" s="12">
        <f t="shared" si="105"/>
        <v>129849.49160000001</v>
      </c>
      <c r="CO48" s="26">
        <f t="shared" si="106"/>
        <v>129849.49160000001</v>
      </c>
      <c r="CP48" s="12">
        <f t="shared" si="107"/>
        <v>99090.64880000001</v>
      </c>
      <c r="CQ48" s="26">
        <f t="shared" si="108"/>
        <v>99090.64880000001</v>
      </c>
      <c r="CT48" s="19"/>
      <c r="CU48" s="19" t="s">
        <v>65</v>
      </c>
      <c r="CV48" s="12">
        <f t="shared" si="109"/>
        <v>9193815</v>
      </c>
      <c r="CW48" s="26">
        <v>5</v>
      </c>
      <c r="CX48" s="12">
        <f t="shared" si="110"/>
        <v>447795</v>
      </c>
      <c r="CY48" s="26"/>
      <c r="CZ48" s="12">
        <f t="shared" si="111"/>
        <v>8746020</v>
      </c>
      <c r="DA48" s="26"/>
      <c r="DB48" s="12">
        <f t="shared" si="112"/>
        <v>284130</v>
      </c>
      <c r="DC48" s="26"/>
      <c r="DD48" s="12">
        <f t="shared" si="113"/>
        <v>49115</v>
      </c>
      <c r="DE48" s="26"/>
      <c r="DF48" s="12">
        <f t="shared" si="114"/>
        <v>0</v>
      </c>
      <c r="DG48" s="26"/>
      <c r="DH48" s="12">
        <f t="shared" si="115"/>
        <v>13140</v>
      </c>
      <c r="DI48" s="26"/>
      <c r="DJ48" s="12">
        <f t="shared" si="116"/>
        <v>24480</v>
      </c>
      <c r="DK48" s="26"/>
      <c r="DL48" s="12">
        <f t="shared" si="117"/>
        <v>11340</v>
      </c>
      <c r="DM48" s="26"/>
      <c r="DN48" s="12">
        <f t="shared" si="118"/>
        <v>1410</v>
      </c>
      <c r="DO48" s="26"/>
      <c r="DP48" s="12">
        <f t="shared" si="119"/>
        <v>64175</v>
      </c>
      <c r="DQ48" s="26"/>
      <c r="DR48" s="12">
        <f t="shared" si="120"/>
        <v>1920475</v>
      </c>
      <c r="DS48" s="26"/>
      <c r="DT48" s="12">
        <f t="shared" si="121"/>
        <v>207570</v>
      </c>
      <c r="DU48" s="26"/>
      <c r="DV48" s="12">
        <f t="shared" si="122"/>
        <v>409680</v>
      </c>
      <c r="DW48" s="26"/>
      <c r="DX48" s="12">
        <f t="shared" si="123"/>
        <v>1537210</v>
      </c>
      <c r="DY48" s="26"/>
      <c r="DZ48" s="12">
        <f t="shared" si="124"/>
        <v>756955</v>
      </c>
      <c r="EA48" s="26"/>
      <c r="EB48" s="12">
        <f t="shared" si="125"/>
        <v>0</v>
      </c>
      <c r="EC48" s="26"/>
      <c r="ED48" s="12">
        <f t="shared" si="126"/>
        <v>5035</v>
      </c>
      <c r="EE48" s="26"/>
      <c r="EF48" s="12">
        <f t="shared" si="127"/>
        <v>380560</v>
      </c>
      <c r="EG48" s="26"/>
      <c r="EH48" s="12">
        <f t="shared" si="128"/>
        <v>815160</v>
      </c>
      <c r="EI48" s="26"/>
      <c r="EJ48" s="12">
        <f t="shared" si="129"/>
        <v>1380790</v>
      </c>
      <c r="EK48" s="26"/>
      <c r="EL48" s="12">
        <f t="shared" si="130"/>
        <v>1332580</v>
      </c>
      <c r="EM48" s="26"/>
    </row>
    <row r="49" spans="2:143" x14ac:dyDescent="0.25">
      <c r="B49" s="19"/>
      <c r="C49" s="19" t="s">
        <v>66</v>
      </c>
      <c r="D49" s="12">
        <v>1867825</v>
      </c>
      <c r="E49" s="4">
        <v>12.47</v>
      </c>
      <c r="F49" s="12">
        <v>86458</v>
      </c>
      <c r="G49" s="4">
        <v>63.47</v>
      </c>
      <c r="H49" s="12">
        <v>1781366</v>
      </c>
      <c r="I49" s="4">
        <v>13.3</v>
      </c>
      <c r="J49" s="12">
        <v>53619</v>
      </c>
      <c r="K49" s="4">
        <v>102.76</v>
      </c>
      <c r="L49" s="12">
        <v>9645</v>
      </c>
      <c r="M49" s="4">
        <v>53.57</v>
      </c>
      <c r="N49" s="12">
        <v>0</v>
      </c>
      <c r="O49" s="4">
        <v>0</v>
      </c>
      <c r="P49" s="12">
        <v>1590</v>
      </c>
      <c r="Q49" s="4">
        <v>80.53</v>
      </c>
      <c r="R49" s="12">
        <v>6098</v>
      </c>
      <c r="S49" s="4">
        <v>65.319999999999993</v>
      </c>
      <c r="T49" s="12">
        <v>4853</v>
      </c>
      <c r="U49" s="4">
        <v>84.57</v>
      </c>
      <c r="V49" s="12">
        <v>334</v>
      </c>
      <c r="W49" s="4">
        <v>113.56</v>
      </c>
      <c r="X49" s="12">
        <v>10319</v>
      </c>
      <c r="Y49" s="4">
        <v>38.32</v>
      </c>
      <c r="Z49" s="12">
        <v>394713</v>
      </c>
      <c r="AA49" s="4">
        <v>45.91</v>
      </c>
      <c r="AB49" s="12">
        <v>45444</v>
      </c>
      <c r="AC49" s="4">
        <v>61.84</v>
      </c>
      <c r="AD49" s="12">
        <v>83483</v>
      </c>
      <c r="AE49" s="4">
        <v>45.24</v>
      </c>
      <c r="AF49" s="12">
        <v>304651</v>
      </c>
      <c r="AG49" s="4">
        <v>43.1</v>
      </c>
      <c r="AH49" s="12">
        <v>153653</v>
      </c>
      <c r="AI49" s="4">
        <v>63.96</v>
      </c>
      <c r="AJ49" s="12">
        <v>0</v>
      </c>
      <c r="AK49" s="4">
        <v>0</v>
      </c>
      <c r="AL49" s="12">
        <v>1025</v>
      </c>
      <c r="AM49" s="4">
        <v>84.74</v>
      </c>
      <c r="AN49" s="12">
        <v>77786</v>
      </c>
      <c r="AO49" s="4">
        <v>66.709999999999994</v>
      </c>
      <c r="AP49" s="12">
        <v>164368</v>
      </c>
      <c r="AQ49" s="4">
        <v>44.81</v>
      </c>
      <c r="AR49" s="12">
        <v>288502</v>
      </c>
      <c r="AS49" s="4">
        <v>46.63</v>
      </c>
      <c r="AT49" s="12">
        <v>267741</v>
      </c>
      <c r="AU49" s="4">
        <v>37.020000000000003</v>
      </c>
      <c r="AX49" s="19"/>
      <c r="AY49" s="19" t="s">
        <v>66</v>
      </c>
      <c r="AZ49" s="12">
        <f t="shared" si="65"/>
        <v>232917.7775</v>
      </c>
      <c r="BA49" s="26">
        <f t="shared" si="66"/>
        <v>232917.7775</v>
      </c>
      <c r="BB49" s="12">
        <f t="shared" si="67"/>
        <v>54874.892599999999</v>
      </c>
      <c r="BC49" s="26">
        <f t="shared" si="68"/>
        <v>54874.892599999999</v>
      </c>
      <c r="BD49" s="12">
        <f t="shared" si="69"/>
        <v>236921.67800000001</v>
      </c>
      <c r="BE49" s="26">
        <f t="shared" si="70"/>
        <v>236921.67800000001</v>
      </c>
      <c r="BF49" s="12">
        <f t="shared" si="71"/>
        <v>53619</v>
      </c>
      <c r="BG49" s="26">
        <f t="shared" si="72"/>
        <v>55098.884400000003</v>
      </c>
      <c r="BH49" s="12">
        <f t="shared" si="73"/>
        <v>5166.8265000000001</v>
      </c>
      <c r="BI49" s="26">
        <f t="shared" si="74"/>
        <v>5166.8265000000001</v>
      </c>
      <c r="BJ49" s="12">
        <f t="shared" si="75"/>
        <v>0</v>
      </c>
      <c r="BK49" s="26">
        <f t="shared" si="76"/>
        <v>0</v>
      </c>
      <c r="BL49" s="12">
        <f t="shared" si="77"/>
        <v>1280.4269999999999</v>
      </c>
      <c r="BM49" s="26">
        <f t="shared" si="78"/>
        <v>1280.4269999999999</v>
      </c>
      <c r="BN49" s="12">
        <f t="shared" si="79"/>
        <v>3983.2136</v>
      </c>
      <c r="BO49" s="26">
        <f t="shared" si="80"/>
        <v>3983.2136</v>
      </c>
      <c r="BP49" s="12">
        <f t="shared" si="81"/>
        <v>4104.1821</v>
      </c>
      <c r="BQ49" s="26">
        <f t="shared" si="82"/>
        <v>4104.1821</v>
      </c>
      <c r="BR49" s="12">
        <f t="shared" si="83"/>
        <v>334</v>
      </c>
      <c r="BS49" s="26">
        <f t="shared" si="84"/>
        <v>379.29040000000003</v>
      </c>
      <c r="BT49" s="12">
        <f t="shared" si="85"/>
        <v>3954.2408</v>
      </c>
      <c r="BU49" s="26">
        <f t="shared" si="86"/>
        <v>3954.2408</v>
      </c>
      <c r="BV49" s="12">
        <f t="shared" si="87"/>
        <v>181212.73829999997</v>
      </c>
      <c r="BW49" s="26">
        <f t="shared" si="88"/>
        <v>181212.73829999997</v>
      </c>
      <c r="BX49" s="12">
        <f t="shared" si="89"/>
        <v>28102.569599999999</v>
      </c>
      <c r="BY49" s="26">
        <f t="shared" si="90"/>
        <v>28102.569599999999</v>
      </c>
      <c r="BZ49" s="12">
        <f t="shared" si="91"/>
        <v>37767.709200000005</v>
      </c>
      <c r="CA49" s="26">
        <f t="shared" si="92"/>
        <v>37767.709200000005</v>
      </c>
      <c r="CB49" s="12">
        <f t="shared" si="93"/>
        <v>131304.58100000001</v>
      </c>
      <c r="CC49" s="26">
        <f t="shared" si="94"/>
        <v>131304.58100000001</v>
      </c>
      <c r="CD49" s="12">
        <f t="shared" si="95"/>
        <v>98276.458800000008</v>
      </c>
      <c r="CE49" s="26">
        <f t="shared" si="96"/>
        <v>98276.458800000008</v>
      </c>
      <c r="CF49" s="12">
        <f t="shared" si="97"/>
        <v>0</v>
      </c>
      <c r="CG49" s="26">
        <f t="shared" si="98"/>
        <v>0</v>
      </c>
      <c r="CH49" s="12">
        <f t="shared" si="99"/>
        <v>868.58500000000004</v>
      </c>
      <c r="CI49" s="26">
        <f t="shared" si="100"/>
        <v>868.58500000000004</v>
      </c>
      <c r="CJ49" s="12">
        <f t="shared" si="101"/>
        <v>51891.040599999993</v>
      </c>
      <c r="CK49" s="26">
        <f t="shared" si="102"/>
        <v>51891.040599999993</v>
      </c>
      <c r="CL49" s="12">
        <f t="shared" si="103"/>
        <v>73653.300799999997</v>
      </c>
      <c r="CM49" s="26">
        <f t="shared" si="104"/>
        <v>73653.300799999997</v>
      </c>
      <c r="CN49" s="12">
        <f t="shared" si="105"/>
        <v>134528.48260000002</v>
      </c>
      <c r="CO49" s="26">
        <f t="shared" si="106"/>
        <v>134528.48260000002</v>
      </c>
      <c r="CP49" s="12">
        <f t="shared" si="107"/>
        <v>99117.718200000003</v>
      </c>
      <c r="CQ49" s="26">
        <f t="shared" si="108"/>
        <v>99117.718200000003</v>
      </c>
      <c r="CT49" s="19"/>
      <c r="CU49" s="19" t="s">
        <v>66</v>
      </c>
      <c r="CV49" s="12">
        <f t="shared" si="109"/>
        <v>9339125</v>
      </c>
      <c r="CW49" s="26">
        <v>5</v>
      </c>
      <c r="CX49" s="12">
        <f t="shared" si="110"/>
        <v>432290</v>
      </c>
      <c r="CY49" s="26"/>
      <c r="CZ49" s="12">
        <f t="shared" si="111"/>
        <v>8906830</v>
      </c>
      <c r="DA49" s="26"/>
      <c r="DB49" s="12">
        <f t="shared" si="112"/>
        <v>268095</v>
      </c>
      <c r="DC49" s="26"/>
      <c r="DD49" s="12">
        <f t="shared" si="113"/>
        <v>48225</v>
      </c>
      <c r="DE49" s="26"/>
      <c r="DF49" s="12">
        <f t="shared" si="114"/>
        <v>0</v>
      </c>
      <c r="DG49" s="26"/>
      <c r="DH49" s="12">
        <f t="shared" si="115"/>
        <v>7950</v>
      </c>
      <c r="DI49" s="26"/>
      <c r="DJ49" s="12">
        <f t="shared" si="116"/>
        <v>30490</v>
      </c>
      <c r="DK49" s="26"/>
      <c r="DL49" s="12">
        <f t="shared" si="117"/>
        <v>24265</v>
      </c>
      <c r="DM49" s="26"/>
      <c r="DN49" s="12">
        <f t="shared" si="118"/>
        <v>1670</v>
      </c>
      <c r="DO49" s="26"/>
      <c r="DP49" s="12">
        <f t="shared" si="119"/>
        <v>51595</v>
      </c>
      <c r="DQ49" s="26"/>
      <c r="DR49" s="12">
        <f t="shared" si="120"/>
        <v>1973565</v>
      </c>
      <c r="DS49" s="26"/>
      <c r="DT49" s="12">
        <f t="shared" si="121"/>
        <v>227220</v>
      </c>
      <c r="DU49" s="26"/>
      <c r="DV49" s="12">
        <f t="shared" si="122"/>
        <v>417415</v>
      </c>
      <c r="DW49" s="26"/>
      <c r="DX49" s="12">
        <f t="shared" si="123"/>
        <v>1523255</v>
      </c>
      <c r="DY49" s="26"/>
      <c r="DZ49" s="12">
        <f t="shared" si="124"/>
        <v>768265</v>
      </c>
      <c r="EA49" s="26"/>
      <c r="EB49" s="12">
        <f t="shared" si="125"/>
        <v>0</v>
      </c>
      <c r="EC49" s="26"/>
      <c r="ED49" s="12">
        <f t="shared" si="126"/>
        <v>5125</v>
      </c>
      <c r="EE49" s="26"/>
      <c r="EF49" s="12">
        <f t="shared" si="127"/>
        <v>388930</v>
      </c>
      <c r="EG49" s="26"/>
      <c r="EH49" s="12">
        <f t="shared" si="128"/>
        <v>821840</v>
      </c>
      <c r="EI49" s="26"/>
      <c r="EJ49" s="12">
        <f t="shared" si="129"/>
        <v>1442510</v>
      </c>
      <c r="EK49" s="26"/>
      <c r="EL49" s="12">
        <f t="shared" si="130"/>
        <v>1338705</v>
      </c>
      <c r="EM49" s="26"/>
    </row>
    <row r="50" spans="2:143" x14ac:dyDescent="0.25">
      <c r="B50" s="19"/>
      <c r="C50" s="19" t="s">
        <v>67</v>
      </c>
      <c r="D50" s="12">
        <v>1868492</v>
      </c>
      <c r="E50" s="4">
        <v>12.5</v>
      </c>
      <c r="F50" s="12">
        <v>51616</v>
      </c>
      <c r="G50" s="4">
        <v>36.42</v>
      </c>
      <c r="H50" s="12">
        <v>1816876</v>
      </c>
      <c r="I50" s="4">
        <v>13.11</v>
      </c>
      <c r="J50" s="12">
        <v>15530</v>
      </c>
      <c r="K50" s="4">
        <v>78.3</v>
      </c>
      <c r="L50" s="12">
        <v>8555</v>
      </c>
      <c r="M50" s="4">
        <v>42.7</v>
      </c>
      <c r="N50" s="12">
        <v>0</v>
      </c>
      <c r="O50" s="4">
        <v>0</v>
      </c>
      <c r="P50" s="12">
        <v>513</v>
      </c>
      <c r="Q50" s="4">
        <v>28.55</v>
      </c>
      <c r="R50" s="12">
        <v>6443</v>
      </c>
      <c r="S50" s="4">
        <v>61.24</v>
      </c>
      <c r="T50" s="12">
        <v>8473</v>
      </c>
      <c r="U50" s="4">
        <v>73.510000000000005</v>
      </c>
      <c r="V50" s="12">
        <v>377</v>
      </c>
      <c r="W50" s="4">
        <v>111.81</v>
      </c>
      <c r="X50" s="12">
        <v>11725</v>
      </c>
      <c r="Y50" s="4">
        <v>45.96</v>
      </c>
      <c r="Z50" s="12">
        <v>404406</v>
      </c>
      <c r="AA50" s="4">
        <v>45.8</v>
      </c>
      <c r="AB50" s="12">
        <v>49229</v>
      </c>
      <c r="AC50" s="4">
        <v>62.16</v>
      </c>
      <c r="AD50" s="12">
        <v>85102</v>
      </c>
      <c r="AE50" s="4">
        <v>44.57</v>
      </c>
      <c r="AF50" s="12">
        <v>304728</v>
      </c>
      <c r="AG50" s="4">
        <v>42.87</v>
      </c>
      <c r="AH50" s="12">
        <v>155876</v>
      </c>
      <c r="AI50" s="4">
        <v>63.55</v>
      </c>
      <c r="AJ50" s="12">
        <v>0</v>
      </c>
      <c r="AK50" s="4">
        <v>0</v>
      </c>
      <c r="AL50" s="12">
        <v>997</v>
      </c>
      <c r="AM50" s="4">
        <v>84.03</v>
      </c>
      <c r="AN50" s="12">
        <v>79857</v>
      </c>
      <c r="AO50" s="4">
        <v>66.44</v>
      </c>
      <c r="AP50" s="12">
        <v>165789</v>
      </c>
      <c r="AQ50" s="4">
        <v>44.83</v>
      </c>
      <c r="AR50" s="12">
        <v>300990</v>
      </c>
      <c r="AS50" s="4">
        <v>46.18</v>
      </c>
      <c r="AT50" s="12">
        <v>269902</v>
      </c>
      <c r="AU50" s="4">
        <v>36.799999999999997</v>
      </c>
      <c r="AX50" s="19"/>
      <c r="AY50" s="19" t="s">
        <v>67</v>
      </c>
      <c r="AZ50" s="12">
        <f t="shared" si="65"/>
        <v>233561.5</v>
      </c>
      <c r="BA50" s="26">
        <f t="shared" si="66"/>
        <v>233561.5</v>
      </c>
      <c r="BB50" s="12">
        <f t="shared" si="67"/>
        <v>18798.547200000001</v>
      </c>
      <c r="BC50" s="26">
        <f t="shared" si="68"/>
        <v>18798.547200000001</v>
      </c>
      <c r="BD50" s="12">
        <f t="shared" si="69"/>
        <v>238192.4436</v>
      </c>
      <c r="BE50" s="26">
        <f t="shared" si="70"/>
        <v>238192.4436</v>
      </c>
      <c r="BF50" s="12">
        <f t="shared" si="71"/>
        <v>12159.99</v>
      </c>
      <c r="BG50" s="26">
        <f t="shared" si="72"/>
        <v>12159.99</v>
      </c>
      <c r="BH50" s="12">
        <f t="shared" si="73"/>
        <v>3652.9850000000001</v>
      </c>
      <c r="BI50" s="26">
        <f t="shared" si="74"/>
        <v>3652.9850000000001</v>
      </c>
      <c r="BJ50" s="12">
        <f t="shared" si="75"/>
        <v>0</v>
      </c>
      <c r="BK50" s="26">
        <f t="shared" si="76"/>
        <v>0</v>
      </c>
      <c r="BL50" s="12">
        <f t="shared" si="77"/>
        <v>146.4615</v>
      </c>
      <c r="BM50" s="26">
        <f t="shared" si="78"/>
        <v>146.4615</v>
      </c>
      <c r="BN50" s="12">
        <f t="shared" si="79"/>
        <v>3945.6932000000002</v>
      </c>
      <c r="BO50" s="26">
        <f t="shared" si="80"/>
        <v>3945.6932000000002</v>
      </c>
      <c r="BP50" s="12">
        <f t="shared" si="81"/>
        <v>6228.502300000001</v>
      </c>
      <c r="BQ50" s="26">
        <f t="shared" si="82"/>
        <v>6228.502300000001</v>
      </c>
      <c r="BR50" s="12">
        <f t="shared" si="83"/>
        <v>377</v>
      </c>
      <c r="BS50" s="26">
        <f t="shared" si="84"/>
        <v>421.52370000000002</v>
      </c>
      <c r="BT50" s="12">
        <f t="shared" si="85"/>
        <v>5388.81</v>
      </c>
      <c r="BU50" s="26">
        <f t="shared" si="86"/>
        <v>5388.81</v>
      </c>
      <c r="BV50" s="12">
        <f t="shared" si="87"/>
        <v>185217.94799999997</v>
      </c>
      <c r="BW50" s="26">
        <f t="shared" si="88"/>
        <v>185217.94799999997</v>
      </c>
      <c r="BX50" s="12">
        <f t="shared" si="89"/>
        <v>30600.746399999996</v>
      </c>
      <c r="BY50" s="26">
        <f t="shared" si="90"/>
        <v>30600.746399999996</v>
      </c>
      <c r="BZ50" s="12">
        <f t="shared" si="91"/>
        <v>37929.9614</v>
      </c>
      <c r="CA50" s="26">
        <f t="shared" si="92"/>
        <v>37929.9614</v>
      </c>
      <c r="CB50" s="12">
        <f t="shared" si="93"/>
        <v>130636.8936</v>
      </c>
      <c r="CC50" s="26">
        <f t="shared" si="94"/>
        <v>130636.8936</v>
      </c>
      <c r="CD50" s="12">
        <f t="shared" si="95"/>
        <v>99059.197999999989</v>
      </c>
      <c r="CE50" s="26">
        <f t="shared" si="96"/>
        <v>99059.197999999989</v>
      </c>
      <c r="CF50" s="12">
        <f t="shared" si="97"/>
        <v>0</v>
      </c>
      <c r="CG50" s="26">
        <f t="shared" si="98"/>
        <v>0</v>
      </c>
      <c r="CH50" s="12">
        <f t="shared" si="99"/>
        <v>837.77910000000008</v>
      </c>
      <c r="CI50" s="26">
        <f t="shared" si="100"/>
        <v>837.77910000000008</v>
      </c>
      <c r="CJ50" s="12">
        <f t="shared" si="101"/>
        <v>53056.9908</v>
      </c>
      <c r="CK50" s="26">
        <f t="shared" si="102"/>
        <v>53056.9908</v>
      </c>
      <c r="CL50" s="12">
        <f t="shared" si="103"/>
        <v>74323.208700000003</v>
      </c>
      <c r="CM50" s="26">
        <f t="shared" si="104"/>
        <v>74323.208700000003</v>
      </c>
      <c r="CN50" s="12">
        <f t="shared" si="105"/>
        <v>138997.182</v>
      </c>
      <c r="CO50" s="26">
        <f t="shared" si="106"/>
        <v>138997.182</v>
      </c>
      <c r="CP50" s="12">
        <f t="shared" si="107"/>
        <v>99323.936000000002</v>
      </c>
      <c r="CQ50" s="26">
        <f t="shared" si="108"/>
        <v>99323.936000000002</v>
      </c>
      <c r="CT50" s="19"/>
      <c r="CU50" s="19" t="s">
        <v>67</v>
      </c>
      <c r="CV50" s="12">
        <f t="shared" si="109"/>
        <v>9342460</v>
      </c>
      <c r="CW50" s="26">
        <v>5</v>
      </c>
      <c r="CX50" s="12">
        <f t="shared" si="110"/>
        <v>258080</v>
      </c>
      <c r="CY50" s="26"/>
      <c r="CZ50" s="12">
        <f t="shared" si="111"/>
        <v>9084380</v>
      </c>
      <c r="DA50" s="26"/>
      <c r="DB50" s="12">
        <f t="shared" si="112"/>
        <v>77650</v>
      </c>
      <c r="DC50" s="26"/>
      <c r="DD50" s="12">
        <f t="shared" si="113"/>
        <v>42775</v>
      </c>
      <c r="DE50" s="26"/>
      <c r="DF50" s="12">
        <f t="shared" si="114"/>
        <v>0</v>
      </c>
      <c r="DG50" s="26"/>
      <c r="DH50" s="12">
        <f t="shared" si="115"/>
        <v>2565</v>
      </c>
      <c r="DI50" s="26"/>
      <c r="DJ50" s="12">
        <f t="shared" si="116"/>
        <v>32215</v>
      </c>
      <c r="DK50" s="26"/>
      <c r="DL50" s="12">
        <f t="shared" si="117"/>
        <v>42365</v>
      </c>
      <c r="DM50" s="26"/>
      <c r="DN50" s="12">
        <f t="shared" si="118"/>
        <v>1885</v>
      </c>
      <c r="DO50" s="26"/>
      <c r="DP50" s="12">
        <f t="shared" si="119"/>
        <v>58625</v>
      </c>
      <c r="DQ50" s="26"/>
      <c r="DR50" s="12">
        <f t="shared" si="120"/>
        <v>2022030</v>
      </c>
      <c r="DS50" s="26"/>
      <c r="DT50" s="12">
        <f t="shared" si="121"/>
        <v>246145</v>
      </c>
      <c r="DU50" s="26"/>
      <c r="DV50" s="12">
        <f t="shared" si="122"/>
        <v>425510</v>
      </c>
      <c r="DW50" s="26"/>
      <c r="DX50" s="12">
        <f t="shared" si="123"/>
        <v>1523640</v>
      </c>
      <c r="DY50" s="26"/>
      <c r="DZ50" s="12">
        <f t="shared" si="124"/>
        <v>779380</v>
      </c>
      <c r="EA50" s="26"/>
      <c r="EB50" s="12">
        <f t="shared" si="125"/>
        <v>0</v>
      </c>
      <c r="EC50" s="26"/>
      <c r="ED50" s="12">
        <f t="shared" si="126"/>
        <v>4985</v>
      </c>
      <c r="EE50" s="26"/>
      <c r="EF50" s="12">
        <f t="shared" si="127"/>
        <v>399285</v>
      </c>
      <c r="EG50" s="26"/>
      <c r="EH50" s="12">
        <f t="shared" si="128"/>
        <v>828945</v>
      </c>
      <c r="EI50" s="26"/>
      <c r="EJ50" s="12">
        <f t="shared" si="129"/>
        <v>1504950</v>
      </c>
      <c r="EK50" s="26"/>
      <c r="EL50" s="12">
        <f t="shared" si="130"/>
        <v>1349510</v>
      </c>
      <c r="EM50" s="26"/>
    </row>
    <row r="51" spans="2:143" x14ac:dyDescent="0.25">
      <c r="B51" s="20"/>
      <c r="C51" s="20" t="s">
        <v>68</v>
      </c>
      <c r="D51" s="13">
        <v>1905180</v>
      </c>
      <c r="E51" s="6">
        <v>12.45</v>
      </c>
      <c r="F51" s="13">
        <v>47171</v>
      </c>
      <c r="G51" s="6">
        <v>43.5</v>
      </c>
      <c r="H51" s="13">
        <v>1858009</v>
      </c>
      <c r="I51" s="6">
        <v>12.94</v>
      </c>
      <c r="J51" s="13">
        <v>6082</v>
      </c>
      <c r="K51" s="6">
        <v>63.34</v>
      </c>
      <c r="L51" s="13">
        <v>10672</v>
      </c>
      <c r="M51" s="6">
        <v>40.86</v>
      </c>
      <c r="N51" s="13">
        <v>0</v>
      </c>
      <c r="O51" s="6">
        <v>0</v>
      </c>
      <c r="P51" s="13">
        <v>763</v>
      </c>
      <c r="Q51" s="6">
        <v>34.33</v>
      </c>
      <c r="R51" s="13">
        <v>3453</v>
      </c>
      <c r="S51" s="6">
        <v>68.34</v>
      </c>
      <c r="T51" s="13">
        <v>12768</v>
      </c>
      <c r="U51" s="6">
        <v>68.25</v>
      </c>
      <c r="V51" s="13">
        <v>415</v>
      </c>
      <c r="W51" s="6">
        <v>110.3</v>
      </c>
      <c r="X51" s="13">
        <v>13019</v>
      </c>
      <c r="Y51" s="6">
        <v>51.9</v>
      </c>
      <c r="Z51" s="13">
        <v>413599</v>
      </c>
      <c r="AA51" s="6">
        <v>45.68</v>
      </c>
      <c r="AB51" s="13">
        <v>52696</v>
      </c>
      <c r="AC51" s="6">
        <v>63.27</v>
      </c>
      <c r="AD51" s="13">
        <v>86560</v>
      </c>
      <c r="AE51" s="6">
        <v>44.02</v>
      </c>
      <c r="AF51" s="13">
        <v>308107</v>
      </c>
      <c r="AG51" s="6">
        <v>42.89</v>
      </c>
      <c r="AH51" s="13">
        <v>158747</v>
      </c>
      <c r="AI51" s="6">
        <v>62.89</v>
      </c>
      <c r="AJ51" s="13">
        <v>0</v>
      </c>
      <c r="AK51" s="6">
        <v>0</v>
      </c>
      <c r="AL51" s="13">
        <v>996</v>
      </c>
      <c r="AM51" s="6">
        <v>83.87</v>
      </c>
      <c r="AN51" s="13">
        <v>81778</v>
      </c>
      <c r="AO51" s="6">
        <v>66.209999999999994</v>
      </c>
      <c r="AP51" s="13">
        <v>167114</v>
      </c>
      <c r="AQ51" s="6">
        <v>44.85</v>
      </c>
      <c r="AR51" s="13">
        <v>313015</v>
      </c>
      <c r="AS51" s="6">
        <v>45.76</v>
      </c>
      <c r="AT51" s="13">
        <v>275396</v>
      </c>
      <c r="AU51" s="6">
        <v>36.799999999999997</v>
      </c>
      <c r="AX51" s="20"/>
      <c r="AY51" s="20" t="s">
        <v>68</v>
      </c>
      <c r="AZ51" s="13">
        <f t="shared" si="65"/>
        <v>237194.91</v>
      </c>
      <c r="BA51" s="27">
        <f t="shared" si="66"/>
        <v>237194.91</v>
      </c>
      <c r="BB51" s="13">
        <f t="shared" si="67"/>
        <v>20519.384999999998</v>
      </c>
      <c r="BC51" s="27">
        <f t="shared" si="68"/>
        <v>20519.384999999998</v>
      </c>
      <c r="BD51" s="13">
        <f t="shared" si="69"/>
        <v>240426.3646</v>
      </c>
      <c r="BE51" s="27">
        <f t="shared" si="70"/>
        <v>240426.3646</v>
      </c>
      <c r="BF51" s="13">
        <f t="shared" si="71"/>
        <v>3852.3388</v>
      </c>
      <c r="BG51" s="27">
        <f t="shared" si="72"/>
        <v>3852.3388</v>
      </c>
      <c r="BH51" s="13">
        <f t="shared" si="73"/>
        <v>4360.5792000000001</v>
      </c>
      <c r="BI51" s="27">
        <f t="shared" si="74"/>
        <v>4360.5792000000001</v>
      </c>
      <c r="BJ51" s="13">
        <f t="shared" si="75"/>
        <v>0</v>
      </c>
      <c r="BK51" s="27">
        <f t="shared" si="76"/>
        <v>0</v>
      </c>
      <c r="BL51" s="13">
        <f t="shared" si="77"/>
        <v>261.93789999999996</v>
      </c>
      <c r="BM51" s="27">
        <f t="shared" si="78"/>
        <v>261.93789999999996</v>
      </c>
      <c r="BN51" s="13">
        <f t="shared" si="79"/>
        <v>2359.7802000000001</v>
      </c>
      <c r="BO51" s="27">
        <f t="shared" si="80"/>
        <v>2359.7802000000001</v>
      </c>
      <c r="BP51" s="13">
        <f t="shared" si="81"/>
        <v>8714.16</v>
      </c>
      <c r="BQ51" s="27">
        <f t="shared" si="82"/>
        <v>8714.16</v>
      </c>
      <c r="BR51" s="13">
        <f t="shared" si="83"/>
        <v>415</v>
      </c>
      <c r="BS51" s="27">
        <f t="shared" si="84"/>
        <v>457.745</v>
      </c>
      <c r="BT51" s="13">
        <f t="shared" si="85"/>
        <v>6756.8609999999999</v>
      </c>
      <c r="BU51" s="27">
        <f t="shared" si="86"/>
        <v>6756.8609999999999</v>
      </c>
      <c r="BV51" s="13">
        <f t="shared" si="87"/>
        <v>188932.0232</v>
      </c>
      <c r="BW51" s="27">
        <f t="shared" si="88"/>
        <v>188932.0232</v>
      </c>
      <c r="BX51" s="13">
        <f t="shared" si="89"/>
        <v>33340.7592</v>
      </c>
      <c r="BY51" s="27">
        <f t="shared" si="90"/>
        <v>33340.7592</v>
      </c>
      <c r="BZ51" s="13">
        <f t="shared" si="91"/>
        <v>38103.712</v>
      </c>
      <c r="CA51" s="27">
        <f t="shared" si="92"/>
        <v>38103.712</v>
      </c>
      <c r="CB51" s="13">
        <f t="shared" si="93"/>
        <v>132147.09230000002</v>
      </c>
      <c r="CC51" s="27">
        <f t="shared" si="94"/>
        <v>132147.09230000002</v>
      </c>
      <c r="CD51" s="13">
        <f t="shared" si="95"/>
        <v>99835.988299999997</v>
      </c>
      <c r="CE51" s="27">
        <f t="shared" si="96"/>
        <v>99835.988299999997</v>
      </c>
      <c r="CF51" s="13">
        <f t="shared" si="97"/>
        <v>0</v>
      </c>
      <c r="CG51" s="27">
        <f t="shared" si="98"/>
        <v>0</v>
      </c>
      <c r="CH51" s="13">
        <f t="shared" si="99"/>
        <v>835.34520000000009</v>
      </c>
      <c r="CI51" s="27">
        <f t="shared" si="100"/>
        <v>835.34520000000009</v>
      </c>
      <c r="CJ51" s="13">
        <f t="shared" si="101"/>
        <v>54145.213799999998</v>
      </c>
      <c r="CK51" s="27">
        <f t="shared" si="102"/>
        <v>54145.213799999998</v>
      </c>
      <c r="CL51" s="13">
        <f t="shared" si="103"/>
        <v>74950.629000000001</v>
      </c>
      <c r="CM51" s="27">
        <f t="shared" si="104"/>
        <v>74950.629000000001</v>
      </c>
      <c r="CN51" s="13">
        <f t="shared" si="105"/>
        <v>143235.66399999999</v>
      </c>
      <c r="CO51" s="27">
        <f t="shared" si="106"/>
        <v>143235.66399999999</v>
      </c>
      <c r="CP51" s="13">
        <f t="shared" si="107"/>
        <v>101345.72799999999</v>
      </c>
      <c r="CQ51" s="27">
        <f t="shared" si="108"/>
        <v>101345.72799999999</v>
      </c>
      <c r="CT51" s="20"/>
      <c r="CU51" s="20" t="s">
        <v>68</v>
      </c>
      <c r="CV51" s="13">
        <f t="shared" si="109"/>
        <v>9525900</v>
      </c>
      <c r="CW51" s="27">
        <v>5</v>
      </c>
      <c r="CX51" s="13">
        <f t="shared" si="110"/>
        <v>235855</v>
      </c>
      <c r="CY51" s="27"/>
      <c r="CZ51" s="13">
        <f t="shared" si="111"/>
        <v>9290045</v>
      </c>
      <c r="DA51" s="27"/>
      <c r="DB51" s="13">
        <f t="shared" si="112"/>
        <v>30410</v>
      </c>
      <c r="DC51" s="27"/>
      <c r="DD51" s="13">
        <f t="shared" si="113"/>
        <v>53360</v>
      </c>
      <c r="DE51" s="27"/>
      <c r="DF51" s="13">
        <f t="shared" si="114"/>
        <v>0</v>
      </c>
      <c r="DG51" s="27"/>
      <c r="DH51" s="13">
        <f t="shared" si="115"/>
        <v>3815</v>
      </c>
      <c r="DI51" s="27"/>
      <c r="DJ51" s="13">
        <f t="shared" si="116"/>
        <v>17265</v>
      </c>
      <c r="DK51" s="27"/>
      <c r="DL51" s="13">
        <f t="shared" si="117"/>
        <v>63840</v>
      </c>
      <c r="DM51" s="27"/>
      <c r="DN51" s="13">
        <f t="shared" si="118"/>
        <v>2075</v>
      </c>
      <c r="DO51" s="27"/>
      <c r="DP51" s="13">
        <f t="shared" si="119"/>
        <v>65095</v>
      </c>
      <c r="DQ51" s="27"/>
      <c r="DR51" s="13">
        <f t="shared" si="120"/>
        <v>2067995</v>
      </c>
      <c r="DS51" s="27"/>
      <c r="DT51" s="13">
        <f t="shared" si="121"/>
        <v>263480</v>
      </c>
      <c r="DU51" s="27"/>
      <c r="DV51" s="13">
        <f t="shared" si="122"/>
        <v>432800</v>
      </c>
      <c r="DW51" s="27"/>
      <c r="DX51" s="13">
        <f t="shared" si="123"/>
        <v>1540535</v>
      </c>
      <c r="DY51" s="27"/>
      <c r="DZ51" s="13">
        <f t="shared" si="124"/>
        <v>793735</v>
      </c>
      <c r="EA51" s="27"/>
      <c r="EB51" s="13">
        <f t="shared" si="125"/>
        <v>0</v>
      </c>
      <c r="EC51" s="27"/>
      <c r="ED51" s="13">
        <f t="shared" si="126"/>
        <v>4980</v>
      </c>
      <c r="EE51" s="27"/>
      <c r="EF51" s="13">
        <f t="shared" si="127"/>
        <v>408890</v>
      </c>
      <c r="EG51" s="27"/>
      <c r="EH51" s="13">
        <f t="shared" si="128"/>
        <v>835570</v>
      </c>
      <c r="EI51" s="27"/>
      <c r="EJ51" s="13">
        <f t="shared" si="129"/>
        <v>1565075</v>
      </c>
      <c r="EK51" s="27"/>
      <c r="EL51" s="13">
        <f t="shared" si="130"/>
        <v>1376980</v>
      </c>
      <c r="EM51" s="27"/>
    </row>
    <row r="54" spans="2:143" ht="60" x14ac:dyDescent="0.25">
      <c r="B54" s="28" t="s">
        <v>100</v>
      </c>
      <c r="F54" s="61" t="s">
        <v>113</v>
      </c>
      <c r="AX54" s="28" t="s">
        <v>41</v>
      </c>
      <c r="CT54" s="28" t="s">
        <v>104</v>
      </c>
    </row>
    <row r="55" spans="2:143" x14ac:dyDescent="0.25">
      <c r="D55" s="146" t="s">
        <v>1</v>
      </c>
      <c r="E55" s="147"/>
      <c r="F55" s="146" t="s">
        <v>2</v>
      </c>
      <c r="G55" s="147"/>
      <c r="H55" s="146" t="s">
        <v>3</v>
      </c>
      <c r="I55" s="147"/>
      <c r="J55" s="146" t="s">
        <v>4</v>
      </c>
      <c r="K55" s="147"/>
      <c r="L55" s="146" t="s">
        <v>5</v>
      </c>
      <c r="M55" s="147"/>
      <c r="N55" s="146" t="s">
        <v>6</v>
      </c>
      <c r="O55" s="147"/>
      <c r="P55" s="146" t="s">
        <v>7</v>
      </c>
      <c r="Q55" s="147"/>
      <c r="R55" s="146" t="s">
        <v>8</v>
      </c>
      <c r="S55" s="147"/>
      <c r="T55" s="146" t="s">
        <v>9</v>
      </c>
      <c r="U55" s="147"/>
      <c r="V55" s="146" t="s">
        <v>10</v>
      </c>
      <c r="W55" s="147"/>
      <c r="X55" s="146" t="s">
        <v>11</v>
      </c>
      <c r="Y55" s="147"/>
      <c r="Z55" s="146" t="s">
        <v>14</v>
      </c>
      <c r="AA55" s="147"/>
      <c r="AB55" s="146" t="s">
        <v>15</v>
      </c>
      <c r="AC55" s="147"/>
      <c r="AD55" s="146" t="s">
        <v>16</v>
      </c>
      <c r="AE55" s="147"/>
      <c r="AF55" s="146" t="s">
        <v>17</v>
      </c>
      <c r="AG55" s="147"/>
      <c r="AH55" s="146" t="s">
        <v>18</v>
      </c>
      <c r="AI55" s="147"/>
      <c r="AJ55" s="146" t="s">
        <v>19</v>
      </c>
      <c r="AK55" s="147"/>
      <c r="AL55" s="146" t="s">
        <v>20</v>
      </c>
      <c r="AM55" s="147"/>
      <c r="AN55" s="146" t="s">
        <v>21</v>
      </c>
      <c r="AO55" s="147"/>
      <c r="AP55" s="146" t="s">
        <v>22</v>
      </c>
      <c r="AQ55" s="147"/>
      <c r="AR55" s="146" t="s">
        <v>23</v>
      </c>
      <c r="AS55" s="147"/>
      <c r="AT55" s="146" t="s">
        <v>24</v>
      </c>
      <c r="AU55" s="147"/>
      <c r="AZ55" s="146" t="s">
        <v>1</v>
      </c>
      <c r="BA55" s="147"/>
      <c r="BB55" s="146" t="s">
        <v>2</v>
      </c>
      <c r="BC55" s="147"/>
      <c r="BD55" s="146" t="s">
        <v>3</v>
      </c>
      <c r="BE55" s="147"/>
      <c r="BF55" s="146" t="s">
        <v>4</v>
      </c>
      <c r="BG55" s="147"/>
      <c r="BH55" s="146" t="s">
        <v>5</v>
      </c>
      <c r="BI55" s="147"/>
      <c r="BJ55" s="146" t="s">
        <v>6</v>
      </c>
      <c r="BK55" s="147"/>
      <c r="BL55" s="146" t="s">
        <v>7</v>
      </c>
      <c r="BM55" s="147"/>
      <c r="BN55" s="146" t="s">
        <v>8</v>
      </c>
      <c r="BO55" s="147"/>
      <c r="BP55" s="146" t="s">
        <v>9</v>
      </c>
      <c r="BQ55" s="147"/>
      <c r="BR55" s="146" t="s">
        <v>10</v>
      </c>
      <c r="BS55" s="147"/>
      <c r="BT55" s="146" t="s">
        <v>11</v>
      </c>
      <c r="BU55" s="147"/>
      <c r="BV55" s="146" t="s">
        <v>14</v>
      </c>
      <c r="BW55" s="147"/>
      <c r="BX55" s="146" t="s">
        <v>15</v>
      </c>
      <c r="BY55" s="147"/>
      <c r="BZ55" s="146" t="s">
        <v>16</v>
      </c>
      <c r="CA55" s="147"/>
      <c r="CB55" s="146" t="s">
        <v>17</v>
      </c>
      <c r="CC55" s="147"/>
      <c r="CD55" s="146" t="s">
        <v>18</v>
      </c>
      <c r="CE55" s="147"/>
      <c r="CF55" s="146" t="s">
        <v>19</v>
      </c>
      <c r="CG55" s="147"/>
      <c r="CH55" s="146" t="s">
        <v>20</v>
      </c>
      <c r="CI55" s="147"/>
      <c r="CJ55" s="146" t="s">
        <v>21</v>
      </c>
      <c r="CK55" s="147"/>
      <c r="CL55" s="146" t="s">
        <v>22</v>
      </c>
      <c r="CM55" s="147"/>
      <c r="CN55" s="146" t="s">
        <v>23</v>
      </c>
      <c r="CO55" s="147"/>
      <c r="CP55" s="146" t="s">
        <v>24</v>
      </c>
      <c r="CQ55" s="147"/>
      <c r="CV55" s="146" t="s">
        <v>1</v>
      </c>
      <c r="CW55" s="147"/>
      <c r="CX55" s="146" t="s">
        <v>2</v>
      </c>
      <c r="CY55" s="147"/>
      <c r="CZ55" s="146" t="s">
        <v>3</v>
      </c>
      <c r="DA55" s="147"/>
      <c r="DB55" s="146" t="s">
        <v>4</v>
      </c>
      <c r="DC55" s="147"/>
      <c r="DD55" s="146" t="s">
        <v>5</v>
      </c>
      <c r="DE55" s="147"/>
      <c r="DF55" s="146" t="s">
        <v>6</v>
      </c>
      <c r="DG55" s="147"/>
      <c r="DH55" s="146" t="s">
        <v>7</v>
      </c>
      <c r="DI55" s="147"/>
      <c r="DJ55" s="146" t="s">
        <v>8</v>
      </c>
      <c r="DK55" s="147"/>
      <c r="DL55" s="146" t="s">
        <v>9</v>
      </c>
      <c r="DM55" s="147"/>
      <c r="DN55" s="146" t="s">
        <v>10</v>
      </c>
      <c r="DO55" s="147"/>
      <c r="DP55" s="146" t="s">
        <v>11</v>
      </c>
      <c r="DQ55" s="147"/>
      <c r="DR55" s="146" t="s">
        <v>14</v>
      </c>
      <c r="DS55" s="147"/>
      <c r="DT55" s="146" t="s">
        <v>15</v>
      </c>
      <c r="DU55" s="147"/>
      <c r="DV55" s="146" t="s">
        <v>16</v>
      </c>
      <c r="DW55" s="147"/>
      <c r="DX55" s="146" t="s">
        <v>17</v>
      </c>
      <c r="DY55" s="147"/>
      <c r="DZ55" s="146" t="s">
        <v>18</v>
      </c>
      <c r="EA55" s="147"/>
      <c r="EB55" s="146" t="s">
        <v>19</v>
      </c>
      <c r="EC55" s="147"/>
      <c r="ED55" s="146" t="s">
        <v>20</v>
      </c>
      <c r="EE55" s="147"/>
      <c r="EF55" s="146" t="s">
        <v>21</v>
      </c>
      <c r="EG55" s="147"/>
      <c r="EH55" s="146" t="s">
        <v>22</v>
      </c>
      <c r="EI55" s="147"/>
      <c r="EJ55" s="146" t="s">
        <v>23</v>
      </c>
      <c r="EK55" s="147"/>
      <c r="EL55" s="146" t="s">
        <v>24</v>
      </c>
      <c r="EM55" s="147"/>
    </row>
    <row r="56" spans="2:143" ht="30" x14ac:dyDescent="0.25">
      <c r="B56" s="18"/>
      <c r="C56" s="29" t="s">
        <v>44</v>
      </c>
      <c r="D56" s="42" t="s">
        <v>69</v>
      </c>
      <c r="E56" s="43" t="s">
        <v>45</v>
      </c>
      <c r="F56" s="42" t="s">
        <v>69</v>
      </c>
      <c r="G56" s="43" t="s">
        <v>45</v>
      </c>
      <c r="H56" s="42" t="s">
        <v>69</v>
      </c>
      <c r="I56" s="43" t="s">
        <v>45</v>
      </c>
      <c r="J56" s="42" t="s">
        <v>69</v>
      </c>
      <c r="K56" s="43" t="s">
        <v>45</v>
      </c>
      <c r="L56" s="42" t="s">
        <v>69</v>
      </c>
      <c r="M56" s="43" t="s">
        <v>45</v>
      </c>
      <c r="N56" s="42" t="s">
        <v>69</v>
      </c>
      <c r="O56" s="43" t="s">
        <v>45</v>
      </c>
      <c r="P56" s="42" t="s">
        <v>69</v>
      </c>
      <c r="Q56" s="43" t="s">
        <v>45</v>
      </c>
      <c r="R56" s="42" t="s">
        <v>69</v>
      </c>
      <c r="S56" s="43" t="s">
        <v>45</v>
      </c>
      <c r="T56" s="42" t="s">
        <v>69</v>
      </c>
      <c r="U56" s="43" t="s">
        <v>45</v>
      </c>
      <c r="V56" s="42" t="s">
        <v>69</v>
      </c>
      <c r="W56" s="43" t="s">
        <v>45</v>
      </c>
      <c r="X56" s="42" t="s">
        <v>69</v>
      </c>
      <c r="Y56" s="43" t="s">
        <v>45</v>
      </c>
      <c r="Z56" s="42" t="s">
        <v>69</v>
      </c>
      <c r="AA56" s="43" t="s">
        <v>45</v>
      </c>
      <c r="AB56" s="42" t="s">
        <v>69</v>
      </c>
      <c r="AC56" s="43" t="s">
        <v>45</v>
      </c>
      <c r="AD56" s="42" t="s">
        <v>69</v>
      </c>
      <c r="AE56" s="43" t="s">
        <v>45</v>
      </c>
      <c r="AF56" s="42" t="s">
        <v>69</v>
      </c>
      <c r="AG56" s="43" t="s">
        <v>45</v>
      </c>
      <c r="AH56" s="42" t="s">
        <v>69</v>
      </c>
      <c r="AI56" s="43" t="s">
        <v>45</v>
      </c>
      <c r="AJ56" s="42" t="s">
        <v>69</v>
      </c>
      <c r="AK56" s="43" t="s">
        <v>45</v>
      </c>
      <c r="AL56" s="42" t="s">
        <v>69</v>
      </c>
      <c r="AM56" s="43" t="s">
        <v>45</v>
      </c>
      <c r="AN56" s="42" t="s">
        <v>69</v>
      </c>
      <c r="AO56" s="43" t="s">
        <v>45</v>
      </c>
      <c r="AP56" s="42" t="s">
        <v>69</v>
      </c>
      <c r="AQ56" s="43" t="s">
        <v>45</v>
      </c>
      <c r="AR56" s="42" t="s">
        <v>69</v>
      </c>
      <c r="AS56" s="43" t="s">
        <v>45</v>
      </c>
      <c r="AT56" s="42" t="s">
        <v>69</v>
      </c>
      <c r="AU56" s="43" t="s">
        <v>45</v>
      </c>
      <c r="AX56" s="18"/>
      <c r="AY56" s="29" t="s">
        <v>44</v>
      </c>
      <c r="AZ56" s="23" t="s">
        <v>40</v>
      </c>
      <c r="BA56" s="24" t="s">
        <v>39</v>
      </c>
      <c r="BB56" s="23" t="s">
        <v>40</v>
      </c>
      <c r="BC56" s="24" t="s">
        <v>39</v>
      </c>
      <c r="BD56" s="23" t="s">
        <v>40</v>
      </c>
      <c r="BE56" s="24" t="s">
        <v>39</v>
      </c>
      <c r="BF56" s="23" t="s">
        <v>40</v>
      </c>
      <c r="BG56" s="24" t="s">
        <v>39</v>
      </c>
      <c r="BH56" s="23" t="s">
        <v>40</v>
      </c>
      <c r="BI56" s="24" t="s">
        <v>39</v>
      </c>
      <c r="BJ56" s="23" t="s">
        <v>40</v>
      </c>
      <c r="BK56" s="24" t="s">
        <v>39</v>
      </c>
      <c r="BL56" s="23" t="s">
        <v>40</v>
      </c>
      <c r="BM56" s="24" t="s">
        <v>39</v>
      </c>
      <c r="BN56" s="23" t="s">
        <v>40</v>
      </c>
      <c r="BO56" s="24" t="s">
        <v>39</v>
      </c>
      <c r="BP56" s="23" t="s">
        <v>40</v>
      </c>
      <c r="BQ56" s="24" t="s">
        <v>39</v>
      </c>
      <c r="BR56" s="23" t="s">
        <v>40</v>
      </c>
      <c r="BS56" s="24" t="s">
        <v>39</v>
      </c>
      <c r="BT56" s="23" t="s">
        <v>40</v>
      </c>
      <c r="BU56" s="24" t="s">
        <v>39</v>
      </c>
      <c r="BV56" s="23" t="s">
        <v>40</v>
      </c>
      <c r="BW56" s="24" t="s">
        <v>39</v>
      </c>
      <c r="BX56" s="23" t="s">
        <v>40</v>
      </c>
      <c r="BY56" s="24" t="s">
        <v>39</v>
      </c>
      <c r="BZ56" s="23" t="s">
        <v>40</v>
      </c>
      <c r="CA56" s="24" t="s">
        <v>39</v>
      </c>
      <c r="CB56" s="23" t="s">
        <v>40</v>
      </c>
      <c r="CC56" s="24" t="s">
        <v>39</v>
      </c>
      <c r="CD56" s="23" t="s">
        <v>40</v>
      </c>
      <c r="CE56" s="24" t="s">
        <v>39</v>
      </c>
      <c r="CF56" s="23" t="s">
        <v>40</v>
      </c>
      <c r="CG56" s="24" t="s">
        <v>39</v>
      </c>
      <c r="CH56" s="23" t="s">
        <v>40</v>
      </c>
      <c r="CI56" s="24" t="s">
        <v>39</v>
      </c>
      <c r="CJ56" s="23" t="s">
        <v>40</v>
      </c>
      <c r="CK56" s="24" t="s">
        <v>39</v>
      </c>
      <c r="CL56" s="23" t="s">
        <v>40</v>
      </c>
      <c r="CM56" s="24" t="s">
        <v>39</v>
      </c>
      <c r="CN56" s="23" t="s">
        <v>40</v>
      </c>
      <c r="CO56" s="24" t="s">
        <v>39</v>
      </c>
      <c r="CP56" s="23" t="s">
        <v>40</v>
      </c>
      <c r="CQ56" s="24" t="s">
        <v>39</v>
      </c>
      <c r="CT56" s="18"/>
      <c r="CU56" s="29" t="s">
        <v>44</v>
      </c>
      <c r="CV56" s="23"/>
      <c r="CW56" s="24"/>
      <c r="CX56" s="23"/>
      <c r="CY56" s="24"/>
      <c r="CZ56" s="23"/>
      <c r="DA56" s="24"/>
      <c r="DB56" s="23"/>
      <c r="DC56" s="24"/>
      <c r="DD56" s="23"/>
      <c r="DE56" s="24"/>
      <c r="DF56" s="23"/>
      <c r="DG56" s="24"/>
      <c r="DH56" s="23"/>
      <c r="DI56" s="24"/>
      <c r="DJ56" s="23"/>
      <c r="DK56" s="24"/>
      <c r="DL56" s="23"/>
      <c r="DM56" s="24"/>
      <c r="DN56" s="23"/>
      <c r="DO56" s="24"/>
      <c r="DP56" s="23"/>
      <c r="DQ56" s="24"/>
      <c r="DR56" s="23"/>
      <c r="DS56" s="24"/>
      <c r="DT56" s="23"/>
      <c r="DU56" s="24"/>
      <c r="DV56" s="23"/>
      <c r="DW56" s="24"/>
      <c r="DX56" s="23"/>
      <c r="DY56" s="24"/>
      <c r="DZ56" s="23"/>
      <c r="EA56" s="24"/>
      <c r="EB56" s="23"/>
      <c r="EC56" s="24"/>
      <c r="ED56" s="23"/>
      <c r="EE56" s="24"/>
      <c r="EF56" s="23"/>
      <c r="EG56" s="24"/>
      <c r="EH56" s="23"/>
      <c r="EI56" s="24"/>
      <c r="EJ56" s="23"/>
      <c r="EK56" s="24"/>
      <c r="EL56" s="23"/>
      <c r="EM56" s="24"/>
    </row>
    <row r="57" spans="2:143" x14ac:dyDescent="0.25">
      <c r="B57" s="19"/>
      <c r="C57" s="19">
        <v>2012</v>
      </c>
      <c r="D57" s="12">
        <v>549992</v>
      </c>
      <c r="E57" s="4">
        <v>14.11</v>
      </c>
      <c r="F57" s="12">
        <v>111760</v>
      </c>
      <c r="G57" s="4">
        <v>50.85</v>
      </c>
      <c r="H57" s="12">
        <v>438233</v>
      </c>
      <c r="I57" s="4">
        <v>16.66</v>
      </c>
      <c r="J57" s="12">
        <v>33991</v>
      </c>
      <c r="K57" s="4">
        <v>82.25</v>
      </c>
      <c r="L57" s="12">
        <v>6657</v>
      </c>
      <c r="M57" s="4">
        <v>57.33</v>
      </c>
      <c r="N57" s="12">
        <v>0</v>
      </c>
      <c r="O57" s="4">
        <v>0</v>
      </c>
      <c r="P57" s="12">
        <v>0</v>
      </c>
      <c r="Q57" s="4">
        <v>0</v>
      </c>
      <c r="R57" s="12">
        <v>70009</v>
      </c>
      <c r="S57" s="4">
        <v>59.54</v>
      </c>
      <c r="T57" s="12">
        <v>0</v>
      </c>
      <c r="U57" s="4">
        <v>0</v>
      </c>
      <c r="V57" s="12">
        <v>1103</v>
      </c>
      <c r="W57" s="4">
        <v>130.12</v>
      </c>
      <c r="X57" s="12">
        <v>0</v>
      </c>
      <c r="Y57" s="4">
        <v>0</v>
      </c>
      <c r="Z57" s="12">
        <v>101005</v>
      </c>
      <c r="AA57" s="4">
        <v>46.33</v>
      </c>
      <c r="AB57" s="12">
        <v>44969</v>
      </c>
      <c r="AC57" s="4">
        <v>78.53</v>
      </c>
      <c r="AD57" s="12">
        <v>44304</v>
      </c>
      <c r="AE57" s="4">
        <v>52.26</v>
      </c>
      <c r="AF57" s="12">
        <v>38308</v>
      </c>
      <c r="AG57" s="4">
        <v>51.08</v>
      </c>
      <c r="AH57" s="12">
        <v>55436</v>
      </c>
      <c r="AI57" s="4">
        <v>67.53</v>
      </c>
      <c r="AJ57" s="12">
        <v>0</v>
      </c>
      <c r="AK57" s="4">
        <v>0</v>
      </c>
      <c r="AL57" s="12">
        <v>88</v>
      </c>
      <c r="AM57" s="4">
        <v>100.97</v>
      </c>
      <c r="AN57" s="12">
        <v>11948</v>
      </c>
      <c r="AO57" s="4">
        <v>71.03</v>
      </c>
      <c r="AP57" s="12">
        <v>64431</v>
      </c>
      <c r="AQ57" s="4">
        <v>43.21</v>
      </c>
      <c r="AR57" s="12">
        <v>50761</v>
      </c>
      <c r="AS57" s="4">
        <v>39.69</v>
      </c>
      <c r="AT57" s="12">
        <v>26982</v>
      </c>
      <c r="AU57" s="4">
        <v>42.34</v>
      </c>
      <c r="AX57" s="19"/>
      <c r="AY57" s="19" t="s">
        <v>46</v>
      </c>
      <c r="AZ57" s="12">
        <f t="shared" ref="AZ57:AZ76" si="131">D57*MIN(E57,100)/100</f>
        <v>77603.871199999994</v>
      </c>
      <c r="BA57" s="26">
        <f t="shared" ref="BA57:BA76" si="132">D57*E57/100</f>
        <v>77603.871199999994</v>
      </c>
      <c r="BB57" s="12">
        <f t="shared" ref="BB57:BB76" si="133">F57*MIN(G57,100)/100</f>
        <v>56829.96</v>
      </c>
      <c r="BC57" s="26">
        <f t="shared" ref="BC57:BC76" si="134">F57*G57/100</f>
        <v>56829.96</v>
      </c>
      <c r="BD57" s="12">
        <f t="shared" ref="BD57:BD76" si="135">H57*MIN(I57,100)/100</f>
        <v>73009.617800000007</v>
      </c>
      <c r="BE57" s="26">
        <f t="shared" ref="BE57:BE76" si="136">H57*I57/100</f>
        <v>73009.617800000007</v>
      </c>
      <c r="BF57" s="12">
        <f t="shared" ref="BF57:BF76" si="137">J57*MIN(K57,100)/100</f>
        <v>27957.5975</v>
      </c>
      <c r="BG57" s="26">
        <f t="shared" ref="BG57:BG76" si="138">J57*K57/100</f>
        <v>27957.5975</v>
      </c>
      <c r="BH57" s="12">
        <f t="shared" ref="BH57:BH76" si="139">L57*MIN(M57,100)/100</f>
        <v>3816.4580999999998</v>
      </c>
      <c r="BI57" s="26">
        <f t="shared" ref="BI57:BI76" si="140">L57*M57/100</f>
        <v>3816.4580999999998</v>
      </c>
      <c r="BJ57" s="12">
        <f t="shared" ref="BJ57:BJ76" si="141">N57*MIN(O57,100)/100</f>
        <v>0</v>
      </c>
      <c r="BK57" s="26">
        <f t="shared" ref="BK57:BK76" si="142">N57*O57/100</f>
        <v>0</v>
      </c>
      <c r="BL57" s="12">
        <f t="shared" ref="BL57:BL76" si="143">P57*MIN(Q57,100)/100</f>
        <v>0</v>
      </c>
      <c r="BM57" s="26">
        <f t="shared" ref="BM57:BM76" si="144">P57*Q57/100</f>
        <v>0</v>
      </c>
      <c r="BN57" s="12">
        <f t="shared" ref="BN57:BN76" si="145">R57*MIN(S57,100)/100</f>
        <v>41683.3586</v>
      </c>
      <c r="BO57" s="26">
        <f t="shared" ref="BO57:BO76" si="146">R57*S57/100</f>
        <v>41683.3586</v>
      </c>
      <c r="BP57" s="12">
        <f t="shared" ref="BP57:BP76" si="147">T57*MIN(U57,100)/100</f>
        <v>0</v>
      </c>
      <c r="BQ57" s="26">
        <f t="shared" ref="BQ57:BQ76" si="148">T57*U57/100</f>
        <v>0</v>
      </c>
      <c r="BR57" s="12">
        <f t="shared" ref="BR57:BR76" si="149">V57*MIN(W57,100)/100</f>
        <v>1103</v>
      </c>
      <c r="BS57" s="26">
        <f t="shared" ref="BS57:BS76" si="150">V57*W57/100</f>
        <v>1435.2236000000003</v>
      </c>
      <c r="BT57" s="12">
        <f t="shared" ref="BT57:BT76" si="151">X57*MIN(Y57,100)/100</f>
        <v>0</v>
      </c>
      <c r="BU57" s="26">
        <f t="shared" ref="BU57:BU76" si="152">X57*Y57/100</f>
        <v>0</v>
      </c>
      <c r="BV57" s="12">
        <f t="shared" ref="BV57:BV76" si="153">Z57*MIN(AA57,100)/100</f>
        <v>46795.616499999996</v>
      </c>
      <c r="BW57" s="26">
        <f t="shared" ref="BW57:BW76" si="154">Z57*AA57/100</f>
        <v>46795.616499999996</v>
      </c>
      <c r="BX57" s="12">
        <f t="shared" ref="BX57:BX76" si="155">AB57*MIN(AC57,100)/100</f>
        <v>35314.155699999996</v>
      </c>
      <c r="BY57" s="26">
        <f t="shared" ref="BY57:BY76" si="156">AB57*AC57/100</f>
        <v>35314.155699999996</v>
      </c>
      <c r="BZ57" s="12">
        <f t="shared" ref="BZ57:BZ76" si="157">AD57*MIN(AE57,100)/100</f>
        <v>23153.270400000001</v>
      </c>
      <c r="CA57" s="26">
        <f t="shared" ref="CA57:CA76" si="158">AD57*AE57/100</f>
        <v>23153.270400000001</v>
      </c>
      <c r="CB57" s="12">
        <f t="shared" ref="CB57:CB76" si="159">AF57*MIN(AG57,100)/100</f>
        <v>19567.7264</v>
      </c>
      <c r="CC57" s="26">
        <f t="shared" ref="CC57:CC76" si="160">AF57*AG57/100</f>
        <v>19567.7264</v>
      </c>
      <c r="CD57" s="12">
        <f t="shared" ref="CD57:CD76" si="161">AH57*MIN(AI57,100)/100</f>
        <v>37435.930800000002</v>
      </c>
      <c r="CE57" s="26">
        <f t="shared" ref="CE57:CE76" si="162">AH57*AI57/100</f>
        <v>37435.930800000002</v>
      </c>
      <c r="CF57" s="12">
        <f t="shared" ref="CF57:CF76" si="163">AJ57*MIN(AK57,100)/100</f>
        <v>0</v>
      </c>
      <c r="CG57" s="26">
        <f t="shared" ref="CG57:CG76" si="164">AJ57*AK57/100</f>
        <v>0</v>
      </c>
      <c r="CH57" s="12">
        <f t="shared" ref="CH57:CH76" si="165">AL57*MIN(AM57,100)/100</f>
        <v>88</v>
      </c>
      <c r="CI57" s="26">
        <f t="shared" ref="CI57:CI76" si="166">AL57*AM57/100</f>
        <v>88.8536</v>
      </c>
      <c r="CJ57" s="12">
        <f t="shared" ref="CJ57:CJ76" si="167">AN57*MIN(AO57,100)/100</f>
        <v>8486.6644000000015</v>
      </c>
      <c r="CK57" s="26">
        <f t="shared" ref="CK57:CK76" si="168">AN57*AO57/100</f>
        <v>8486.6644000000015</v>
      </c>
      <c r="CL57" s="12">
        <f t="shared" ref="CL57:CL76" si="169">AP57*MIN(AQ57,100)/100</f>
        <v>27840.635100000003</v>
      </c>
      <c r="CM57" s="26">
        <f t="shared" ref="CM57:CM76" si="170">AP57*AQ57/100</f>
        <v>27840.635100000003</v>
      </c>
      <c r="CN57" s="12">
        <f t="shared" ref="CN57:CN76" si="171">AR57*MIN(AS57,100)/100</f>
        <v>20147.0409</v>
      </c>
      <c r="CO57" s="26">
        <f t="shared" ref="CO57:CO76" si="172">AR57*AS57/100</f>
        <v>20147.0409</v>
      </c>
      <c r="CP57" s="12">
        <f t="shared" ref="CP57:CP76" si="173">AT57*MIN(AU57,100)/100</f>
        <v>11424.178800000002</v>
      </c>
      <c r="CQ57" s="26">
        <f t="shared" ref="CQ57:CQ76" si="174">AT57*AU57/100</f>
        <v>11424.178800000002</v>
      </c>
      <c r="CT57" s="19"/>
      <c r="CU57" s="19">
        <v>2012</v>
      </c>
      <c r="CV57" s="12"/>
      <c r="CW57" s="26"/>
      <c r="CX57" s="12"/>
      <c r="CY57" s="26"/>
      <c r="CZ57" s="12"/>
      <c r="DA57" s="26"/>
      <c r="DB57" s="12"/>
      <c r="DC57" s="26"/>
      <c r="DD57" s="12"/>
      <c r="DE57" s="26"/>
      <c r="DF57" s="12"/>
      <c r="DG57" s="26"/>
      <c r="DH57" s="12"/>
      <c r="DI57" s="26"/>
      <c r="DJ57" s="12"/>
      <c r="DK57" s="26"/>
      <c r="DL57" s="12"/>
      <c r="DM57" s="26"/>
      <c r="DN57" s="12"/>
      <c r="DO57" s="26"/>
      <c r="DP57" s="12"/>
      <c r="DQ57" s="26"/>
      <c r="DR57" s="12"/>
      <c r="DS57" s="26"/>
      <c r="DT57" s="12"/>
      <c r="DU57" s="26"/>
      <c r="DV57" s="12"/>
      <c r="DW57" s="26"/>
      <c r="DX57" s="12"/>
      <c r="DY57" s="26"/>
      <c r="DZ57" s="12"/>
      <c r="EA57" s="26"/>
      <c r="EB57" s="12"/>
      <c r="EC57" s="26"/>
      <c r="ED57" s="12"/>
      <c r="EE57" s="26"/>
      <c r="EF57" s="12"/>
      <c r="EG57" s="26"/>
      <c r="EH57" s="12"/>
      <c r="EI57" s="26"/>
      <c r="EJ57" s="12"/>
      <c r="EK57" s="26"/>
      <c r="EL57" s="12"/>
      <c r="EM57" s="26"/>
    </row>
    <row r="58" spans="2:143" x14ac:dyDescent="0.25">
      <c r="B58" s="19"/>
      <c r="C58" s="19">
        <v>2016</v>
      </c>
      <c r="D58" s="12">
        <v>649655</v>
      </c>
      <c r="E58" s="4">
        <v>13.39</v>
      </c>
      <c r="F58" s="12">
        <v>121966</v>
      </c>
      <c r="G58" s="4">
        <v>51.04</v>
      </c>
      <c r="H58" s="12">
        <v>527689</v>
      </c>
      <c r="I58" s="4">
        <v>15.85</v>
      </c>
      <c r="J58" s="12">
        <v>34776</v>
      </c>
      <c r="K58" s="4">
        <v>87.4</v>
      </c>
      <c r="L58" s="12">
        <v>8097</v>
      </c>
      <c r="M58" s="4">
        <v>53.37</v>
      </c>
      <c r="N58" s="12">
        <v>0</v>
      </c>
      <c r="O58" s="4">
        <v>0</v>
      </c>
      <c r="P58" s="12">
        <v>0</v>
      </c>
      <c r="Q58" s="4">
        <v>0</v>
      </c>
      <c r="R58" s="12">
        <v>77848</v>
      </c>
      <c r="S58" s="4">
        <v>60.07</v>
      </c>
      <c r="T58" s="12">
        <v>0</v>
      </c>
      <c r="U58" s="4">
        <v>0</v>
      </c>
      <c r="V58" s="12">
        <v>1246</v>
      </c>
      <c r="W58" s="4">
        <v>129.55000000000001</v>
      </c>
      <c r="X58" s="12">
        <v>0</v>
      </c>
      <c r="Y58" s="4">
        <v>0</v>
      </c>
      <c r="Z58" s="12">
        <v>119110</v>
      </c>
      <c r="AA58" s="4">
        <v>46.29</v>
      </c>
      <c r="AB58" s="12">
        <v>47779</v>
      </c>
      <c r="AC58" s="4">
        <v>78.41</v>
      </c>
      <c r="AD58" s="12">
        <v>46041</v>
      </c>
      <c r="AE58" s="4">
        <v>53.3</v>
      </c>
      <c r="AF58" s="12">
        <v>50884</v>
      </c>
      <c r="AG58" s="4">
        <v>51.78</v>
      </c>
      <c r="AH58" s="12">
        <v>69901</v>
      </c>
      <c r="AI58" s="4">
        <v>66.58</v>
      </c>
      <c r="AJ58" s="12">
        <v>0</v>
      </c>
      <c r="AK58" s="4">
        <v>0</v>
      </c>
      <c r="AL58" s="12">
        <v>140</v>
      </c>
      <c r="AM58" s="4">
        <v>85.74</v>
      </c>
      <c r="AN58" s="12">
        <v>15168</v>
      </c>
      <c r="AO58" s="4">
        <v>73.27</v>
      </c>
      <c r="AP58" s="12">
        <v>76190</v>
      </c>
      <c r="AQ58" s="4">
        <v>43.22</v>
      </c>
      <c r="AR58" s="12">
        <v>64832</v>
      </c>
      <c r="AS58" s="4">
        <v>39.6</v>
      </c>
      <c r="AT58" s="12">
        <v>37645</v>
      </c>
      <c r="AU58" s="4">
        <v>38.56</v>
      </c>
      <c r="AX58" s="19"/>
      <c r="AY58" s="19" t="s">
        <v>47</v>
      </c>
      <c r="AZ58" s="12">
        <f t="shared" si="131"/>
        <v>86988.804500000013</v>
      </c>
      <c r="BA58" s="26">
        <f t="shared" si="132"/>
        <v>86988.804500000013</v>
      </c>
      <c r="BB58" s="12">
        <f t="shared" si="133"/>
        <v>62251.446399999993</v>
      </c>
      <c r="BC58" s="26">
        <f t="shared" si="134"/>
        <v>62251.446399999993</v>
      </c>
      <c r="BD58" s="12">
        <f t="shared" si="135"/>
        <v>83638.7065</v>
      </c>
      <c r="BE58" s="26">
        <f t="shared" si="136"/>
        <v>83638.7065</v>
      </c>
      <c r="BF58" s="12">
        <f t="shared" si="137"/>
        <v>30394.224000000002</v>
      </c>
      <c r="BG58" s="26">
        <f t="shared" si="138"/>
        <v>30394.224000000002</v>
      </c>
      <c r="BH58" s="12">
        <f t="shared" si="139"/>
        <v>4321.3688999999995</v>
      </c>
      <c r="BI58" s="26">
        <f t="shared" si="140"/>
        <v>4321.3688999999995</v>
      </c>
      <c r="BJ58" s="12">
        <f t="shared" si="141"/>
        <v>0</v>
      </c>
      <c r="BK58" s="26">
        <f t="shared" si="142"/>
        <v>0</v>
      </c>
      <c r="BL58" s="12">
        <f t="shared" si="143"/>
        <v>0</v>
      </c>
      <c r="BM58" s="26">
        <f t="shared" si="144"/>
        <v>0</v>
      </c>
      <c r="BN58" s="12">
        <f t="shared" si="145"/>
        <v>46763.293600000005</v>
      </c>
      <c r="BO58" s="26">
        <f t="shared" si="146"/>
        <v>46763.293600000005</v>
      </c>
      <c r="BP58" s="12">
        <f t="shared" si="147"/>
        <v>0</v>
      </c>
      <c r="BQ58" s="26">
        <f t="shared" si="148"/>
        <v>0</v>
      </c>
      <c r="BR58" s="12">
        <f t="shared" si="149"/>
        <v>1246</v>
      </c>
      <c r="BS58" s="26">
        <f t="shared" si="150"/>
        <v>1614.1930000000002</v>
      </c>
      <c r="BT58" s="12">
        <f t="shared" si="151"/>
        <v>0</v>
      </c>
      <c r="BU58" s="26">
        <f t="shared" si="152"/>
        <v>0</v>
      </c>
      <c r="BV58" s="12">
        <f t="shared" si="153"/>
        <v>55136.018999999993</v>
      </c>
      <c r="BW58" s="26">
        <f t="shared" si="154"/>
        <v>55136.018999999993</v>
      </c>
      <c r="BX58" s="12">
        <f t="shared" si="155"/>
        <v>37463.513899999998</v>
      </c>
      <c r="BY58" s="26">
        <f t="shared" si="156"/>
        <v>37463.513899999998</v>
      </c>
      <c r="BZ58" s="12">
        <f t="shared" si="157"/>
        <v>24539.852999999999</v>
      </c>
      <c r="CA58" s="26">
        <f t="shared" si="158"/>
        <v>24539.852999999999</v>
      </c>
      <c r="CB58" s="12">
        <f t="shared" si="159"/>
        <v>26347.735199999999</v>
      </c>
      <c r="CC58" s="26">
        <f t="shared" si="160"/>
        <v>26347.735199999999</v>
      </c>
      <c r="CD58" s="12">
        <f t="shared" si="161"/>
        <v>46540.085800000001</v>
      </c>
      <c r="CE58" s="26">
        <f t="shared" si="162"/>
        <v>46540.085800000001</v>
      </c>
      <c r="CF58" s="12">
        <f t="shared" si="163"/>
        <v>0</v>
      </c>
      <c r="CG58" s="26">
        <f t="shared" si="164"/>
        <v>0</v>
      </c>
      <c r="CH58" s="12">
        <f t="shared" si="165"/>
        <v>120.03599999999999</v>
      </c>
      <c r="CI58" s="26">
        <f t="shared" si="166"/>
        <v>120.03599999999999</v>
      </c>
      <c r="CJ58" s="12">
        <f t="shared" si="167"/>
        <v>11113.593599999998</v>
      </c>
      <c r="CK58" s="26">
        <f t="shared" si="168"/>
        <v>11113.593599999998</v>
      </c>
      <c r="CL58" s="12">
        <f t="shared" si="169"/>
        <v>32929.317999999999</v>
      </c>
      <c r="CM58" s="26">
        <f t="shared" si="170"/>
        <v>32929.317999999999</v>
      </c>
      <c r="CN58" s="12">
        <f t="shared" si="171"/>
        <v>25673.472000000002</v>
      </c>
      <c r="CO58" s="26">
        <f t="shared" si="172"/>
        <v>25673.472000000002</v>
      </c>
      <c r="CP58" s="12">
        <f t="shared" si="173"/>
        <v>14515.912000000002</v>
      </c>
      <c r="CQ58" s="26">
        <f t="shared" si="174"/>
        <v>14515.912000000002</v>
      </c>
      <c r="CT58" s="19"/>
      <c r="CU58" s="19">
        <v>2016</v>
      </c>
      <c r="CV58" s="12"/>
      <c r="CW58" s="26"/>
      <c r="CX58" s="12"/>
      <c r="CY58" s="26"/>
      <c r="CZ58" s="12"/>
      <c r="DA58" s="26"/>
      <c r="DB58" s="12"/>
      <c r="DC58" s="26"/>
      <c r="DD58" s="12"/>
      <c r="DE58" s="26"/>
      <c r="DF58" s="12"/>
      <c r="DG58" s="26"/>
      <c r="DH58" s="12"/>
      <c r="DI58" s="26"/>
      <c r="DJ58" s="12"/>
      <c r="DK58" s="26"/>
      <c r="DL58" s="12"/>
      <c r="DM58" s="26"/>
      <c r="DN58" s="12"/>
      <c r="DO58" s="26"/>
      <c r="DP58" s="12"/>
      <c r="DQ58" s="26"/>
      <c r="DR58" s="12"/>
      <c r="DS58" s="26"/>
      <c r="DT58" s="12"/>
      <c r="DU58" s="26"/>
      <c r="DV58" s="12"/>
      <c r="DW58" s="26"/>
      <c r="DX58" s="12"/>
      <c r="DY58" s="26"/>
      <c r="DZ58" s="12"/>
      <c r="EA58" s="26"/>
      <c r="EB58" s="12"/>
      <c r="EC58" s="26"/>
      <c r="ED58" s="12"/>
      <c r="EE58" s="26"/>
      <c r="EF58" s="12"/>
      <c r="EG58" s="26"/>
      <c r="EH58" s="12"/>
      <c r="EI58" s="26"/>
      <c r="EJ58" s="12"/>
      <c r="EK58" s="26"/>
      <c r="EL58" s="12"/>
      <c r="EM58" s="26"/>
    </row>
    <row r="59" spans="2:143" x14ac:dyDescent="0.25">
      <c r="B59" s="19"/>
      <c r="C59" s="19">
        <v>2021</v>
      </c>
      <c r="D59" s="12">
        <v>712501</v>
      </c>
      <c r="E59" s="4">
        <v>13.49</v>
      </c>
      <c r="F59" s="12">
        <v>69025</v>
      </c>
      <c r="G59" s="4">
        <v>64.14</v>
      </c>
      <c r="H59" s="12">
        <v>643475</v>
      </c>
      <c r="I59" s="4">
        <v>15.12</v>
      </c>
      <c r="J59" s="12">
        <v>36146</v>
      </c>
      <c r="K59" s="4">
        <v>94.15</v>
      </c>
      <c r="L59" s="12">
        <v>10634</v>
      </c>
      <c r="M59" s="4">
        <v>49.95</v>
      </c>
      <c r="N59" s="12">
        <v>0</v>
      </c>
      <c r="O59" s="4">
        <v>0</v>
      </c>
      <c r="P59" s="12">
        <v>0</v>
      </c>
      <c r="Q59" s="4">
        <v>0</v>
      </c>
      <c r="R59" s="12">
        <v>20672</v>
      </c>
      <c r="S59" s="4">
        <v>103.41</v>
      </c>
      <c r="T59" s="12">
        <v>0</v>
      </c>
      <c r="U59" s="4">
        <v>0</v>
      </c>
      <c r="V59" s="12">
        <v>1573</v>
      </c>
      <c r="W59" s="4">
        <v>122.15</v>
      </c>
      <c r="X59" s="12">
        <v>0</v>
      </c>
      <c r="Y59" s="4">
        <v>0</v>
      </c>
      <c r="Z59" s="12">
        <v>143261</v>
      </c>
      <c r="AA59" s="4">
        <v>46.04</v>
      </c>
      <c r="AB59" s="12">
        <v>51992</v>
      </c>
      <c r="AC59" s="4">
        <v>78.48</v>
      </c>
      <c r="AD59" s="12">
        <v>47702</v>
      </c>
      <c r="AE59" s="4">
        <v>55.33</v>
      </c>
      <c r="AF59" s="12">
        <v>69264</v>
      </c>
      <c r="AG59" s="4">
        <v>49.9</v>
      </c>
      <c r="AH59" s="12">
        <v>87074</v>
      </c>
      <c r="AI59" s="4">
        <v>64.59</v>
      </c>
      <c r="AJ59" s="12">
        <v>0</v>
      </c>
      <c r="AK59" s="4">
        <v>0</v>
      </c>
      <c r="AL59" s="12">
        <v>199</v>
      </c>
      <c r="AM59" s="4">
        <v>79.900000000000006</v>
      </c>
      <c r="AN59" s="12">
        <v>19837</v>
      </c>
      <c r="AO59" s="4">
        <v>74.37</v>
      </c>
      <c r="AP59" s="12">
        <v>89518</v>
      </c>
      <c r="AQ59" s="4">
        <v>43.41</v>
      </c>
      <c r="AR59" s="12">
        <v>82255</v>
      </c>
      <c r="AS59" s="4">
        <v>39.950000000000003</v>
      </c>
      <c r="AT59" s="12">
        <v>52373</v>
      </c>
      <c r="AU59" s="4">
        <v>36.65</v>
      </c>
      <c r="AX59" s="19"/>
      <c r="AY59" s="19" t="s">
        <v>48</v>
      </c>
      <c r="AZ59" s="12">
        <f t="shared" si="131"/>
        <v>96116.384900000005</v>
      </c>
      <c r="BA59" s="26">
        <f t="shared" si="132"/>
        <v>96116.384900000005</v>
      </c>
      <c r="BB59" s="12">
        <f t="shared" si="133"/>
        <v>44272.635000000002</v>
      </c>
      <c r="BC59" s="26">
        <f t="shared" si="134"/>
        <v>44272.635000000002</v>
      </c>
      <c r="BD59" s="12">
        <f t="shared" si="135"/>
        <v>97293.42</v>
      </c>
      <c r="BE59" s="26">
        <f t="shared" si="136"/>
        <v>97293.42</v>
      </c>
      <c r="BF59" s="12">
        <f t="shared" si="137"/>
        <v>34031.459000000003</v>
      </c>
      <c r="BG59" s="26">
        <f t="shared" si="138"/>
        <v>34031.459000000003</v>
      </c>
      <c r="BH59" s="12">
        <f t="shared" si="139"/>
        <v>5311.6830000000009</v>
      </c>
      <c r="BI59" s="26">
        <f t="shared" si="140"/>
        <v>5311.6830000000009</v>
      </c>
      <c r="BJ59" s="12">
        <f t="shared" si="141"/>
        <v>0</v>
      </c>
      <c r="BK59" s="26">
        <f t="shared" si="142"/>
        <v>0</v>
      </c>
      <c r="BL59" s="12">
        <f t="shared" si="143"/>
        <v>0</v>
      </c>
      <c r="BM59" s="26">
        <f t="shared" si="144"/>
        <v>0</v>
      </c>
      <c r="BN59" s="12">
        <f t="shared" si="145"/>
        <v>20672</v>
      </c>
      <c r="BO59" s="26">
        <f t="shared" si="146"/>
        <v>21376.915199999999</v>
      </c>
      <c r="BP59" s="12">
        <f t="shared" si="147"/>
        <v>0</v>
      </c>
      <c r="BQ59" s="26">
        <f t="shared" si="148"/>
        <v>0</v>
      </c>
      <c r="BR59" s="12">
        <f t="shared" si="149"/>
        <v>1573</v>
      </c>
      <c r="BS59" s="26">
        <f t="shared" si="150"/>
        <v>1921.4195000000002</v>
      </c>
      <c r="BT59" s="12">
        <f t="shared" si="151"/>
        <v>0</v>
      </c>
      <c r="BU59" s="26">
        <f t="shared" si="152"/>
        <v>0</v>
      </c>
      <c r="BV59" s="12">
        <f t="shared" si="153"/>
        <v>65957.364399999991</v>
      </c>
      <c r="BW59" s="26">
        <f t="shared" si="154"/>
        <v>65957.364399999991</v>
      </c>
      <c r="BX59" s="12">
        <f t="shared" si="155"/>
        <v>40803.321600000003</v>
      </c>
      <c r="BY59" s="26">
        <f t="shared" si="156"/>
        <v>40803.321600000003</v>
      </c>
      <c r="BZ59" s="12">
        <f t="shared" si="157"/>
        <v>26393.516600000003</v>
      </c>
      <c r="CA59" s="26">
        <f t="shared" si="158"/>
        <v>26393.516600000003</v>
      </c>
      <c r="CB59" s="12">
        <f t="shared" si="159"/>
        <v>34562.736000000004</v>
      </c>
      <c r="CC59" s="26">
        <f t="shared" si="160"/>
        <v>34562.736000000004</v>
      </c>
      <c r="CD59" s="12">
        <f t="shared" si="161"/>
        <v>56241.096600000004</v>
      </c>
      <c r="CE59" s="26">
        <f t="shared" si="162"/>
        <v>56241.096600000004</v>
      </c>
      <c r="CF59" s="12">
        <f t="shared" si="163"/>
        <v>0</v>
      </c>
      <c r="CG59" s="26">
        <f t="shared" si="164"/>
        <v>0</v>
      </c>
      <c r="CH59" s="12">
        <f t="shared" si="165"/>
        <v>159.001</v>
      </c>
      <c r="CI59" s="26">
        <f t="shared" si="166"/>
        <v>159.001</v>
      </c>
      <c r="CJ59" s="12">
        <f t="shared" si="167"/>
        <v>14752.776900000003</v>
      </c>
      <c r="CK59" s="26">
        <f t="shared" si="168"/>
        <v>14752.776900000003</v>
      </c>
      <c r="CL59" s="12">
        <f t="shared" si="169"/>
        <v>38859.763800000001</v>
      </c>
      <c r="CM59" s="26">
        <f t="shared" si="170"/>
        <v>38859.763800000001</v>
      </c>
      <c r="CN59" s="12">
        <f t="shared" si="171"/>
        <v>32860.872500000005</v>
      </c>
      <c r="CO59" s="26">
        <f t="shared" si="172"/>
        <v>32860.872500000005</v>
      </c>
      <c r="CP59" s="12">
        <f t="shared" si="173"/>
        <v>19194.7045</v>
      </c>
      <c r="CQ59" s="26">
        <f t="shared" si="174"/>
        <v>19194.7045</v>
      </c>
      <c r="CT59" s="19"/>
      <c r="CU59" s="19">
        <v>2021</v>
      </c>
      <c r="CV59" s="12"/>
      <c r="CW59" s="26"/>
      <c r="CX59" s="12"/>
      <c r="CY59" s="26"/>
      <c r="CZ59" s="12"/>
      <c r="DA59" s="26"/>
      <c r="DB59" s="12"/>
      <c r="DC59" s="26"/>
      <c r="DD59" s="12"/>
      <c r="DE59" s="26"/>
      <c r="DF59" s="12"/>
      <c r="DG59" s="26"/>
      <c r="DH59" s="12"/>
      <c r="DI59" s="26"/>
      <c r="DJ59" s="12"/>
      <c r="DK59" s="26"/>
      <c r="DL59" s="12"/>
      <c r="DM59" s="26"/>
      <c r="DN59" s="12"/>
      <c r="DO59" s="26"/>
      <c r="DP59" s="12"/>
      <c r="DQ59" s="26"/>
      <c r="DR59" s="12"/>
      <c r="DS59" s="26"/>
      <c r="DT59" s="12"/>
      <c r="DU59" s="26"/>
      <c r="DV59" s="12"/>
      <c r="DW59" s="26"/>
      <c r="DX59" s="12"/>
      <c r="DY59" s="26"/>
      <c r="DZ59" s="12"/>
      <c r="EA59" s="26"/>
      <c r="EB59" s="12"/>
      <c r="EC59" s="26"/>
      <c r="ED59" s="12"/>
      <c r="EE59" s="26"/>
      <c r="EF59" s="12"/>
      <c r="EG59" s="26"/>
      <c r="EH59" s="12"/>
      <c r="EI59" s="26"/>
      <c r="EJ59" s="12"/>
      <c r="EK59" s="26"/>
      <c r="EL59" s="12"/>
      <c r="EM59" s="26"/>
    </row>
    <row r="60" spans="2:143" x14ac:dyDescent="0.25">
      <c r="B60" s="19"/>
      <c r="C60" s="19">
        <v>2026</v>
      </c>
      <c r="D60" s="12">
        <v>859236</v>
      </c>
      <c r="E60" s="4">
        <v>12.62</v>
      </c>
      <c r="F60" s="12">
        <v>71456</v>
      </c>
      <c r="G60" s="4">
        <v>67.31</v>
      </c>
      <c r="H60" s="12">
        <v>787779</v>
      </c>
      <c r="I60" s="4">
        <v>13.85</v>
      </c>
      <c r="J60" s="12">
        <v>35596</v>
      </c>
      <c r="K60" s="4">
        <v>105.02</v>
      </c>
      <c r="L60" s="12">
        <v>12365</v>
      </c>
      <c r="M60" s="4">
        <v>49.03</v>
      </c>
      <c r="N60" s="12">
        <v>0</v>
      </c>
      <c r="O60" s="4">
        <v>0</v>
      </c>
      <c r="P60" s="12">
        <v>0</v>
      </c>
      <c r="Q60" s="4">
        <v>0</v>
      </c>
      <c r="R60" s="12">
        <v>21609</v>
      </c>
      <c r="S60" s="4">
        <v>103.41</v>
      </c>
      <c r="T60" s="12">
        <v>0</v>
      </c>
      <c r="U60" s="4">
        <v>0</v>
      </c>
      <c r="V60" s="12">
        <v>1887</v>
      </c>
      <c r="W60" s="4">
        <v>116.91</v>
      </c>
      <c r="X60" s="12">
        <v>0</v>
      </c>
      <c r="Y60" s="4">
        <v>0</v>
      </c>
      <c r="Z60" s="12">
        <v>167996</v>
      </c>
      <c r="AA60" s="4">
        <v>45.94</v>
      </c>
      <c r="AB60" s="12">
        <v>55983</v>
      </c>
      <c r="AC60" s="4">
        <v>78.42</v>
      </c>
      <c r="AD60" s="12">
        <v>51984</v>
      </c>
      <c r="AE60" s="4">
        <v>53.85</v>
      </c>
      <c r="AF60" s="12">
        <v>102850</v>
      </c>
      <c r="AG60" s="4">
        <v>43.1</v>
      </c>
      <c r="AH60" s="12">
        <v>100790</v>
      </c>
      <c r="AI60" s="4">
        <v>62.64</v>
      </c>
      <c r="AJ60" s="12">
        <v>0</v>
      </c>
      <c r="AK60" s="4">
        <v>0</v>
      </c>
      <c r="AL60" s="12">
        <v>333</v>
      </c>
      <c r="AM60" s="4">
        <v>74.91</v>
      </c>
      <c r="AN60" s="12">
        <v>25143</v>
      </c>
      <c r="AO60" s="4">
        <v>73.67</v>
      </c>
      <c r="AP60" s="12">
        <v>101422</v>
      </c>
      <c r="AQ60" s="4">
        <v>43.6</v>
      </c>
      <c r="AR60" s="12">
        <v>102855</v>
      </c>
      <c r="AS60" s="4">
        <v>40.61</v>
      </c>
      <c r="AT60" s="12">
        <v>78422</v>
      </c>
      <c r="AU60" s="4">
        <v>32.97</v>
      </c>
      <c r="AX60" s="19"/>
      <c r="AY60" s="19" t="s">
        <v>49</v>
      </c>
      <c r="AZ60" s="12">
        <f t="shared" si="131"/>
        <v>108435.58319999998</v>
      </c>
      <c r="BA60" s="26">
        <f t="shared" si="132"/>
        <v>108435.58319999998</v>
      </c>
      <c r="BB60" s="12">
        <f t="shared" si="133"/>
        <v>48097.033600000002</v>
      </c>
      <c r="BC60" s="26">
        <f t="shared" si="134"/>
        <v>48097.033600000002</v>
      </c>
      <c r="BD60" s="12">
        <f t="shared" si="135"/>
        <v>109107.3915</v>
      </c>
      <c r="BE60" s="26">
        <f t="shared" si="136"/>
        <v>109107.3915</v>
      </c>
      <c r="BF60" s="12">
        <f t="shared" si="137"/>
        <v>35596</v>
      </c>
      <c r="BG60" s="26">
        <f t="shared" si="138"/>
        <v>37382.919199999997</v>
      </c>
      <c r="BH60" s="12">
        <f t="shared" si="139"/>
        <v>6062.5595000000003</v>
      </c>
      <c r="BI60" s="26">
        <f t="shared" si="140"/>
        <v>6062.5595000000003</v>
      </c>
      <c r="BJ60" s="12">
        <f t="shared" si="141"/>
        <v>0</v>
      </c>
      <c r="BK60" s="26">
        <f t="shared" si="142"/>
        <v>0</v>
      </c>
      <c r="BL60" s="12">
        <f t="shared" si="143"/>
        <v>0</v>
      </c>
      <c r="BM60" s="26">
        <f t="shared" si="144"/>
        <v>0</v>
      </c>
      <c r="BN60" s="12">
        <f t="shared" si="145"/>
        <v>21609</v>
      </c>
      <c r="BO60" s="26">
        <f t="shared" si="146"/>
        <v>22345.866900000001</v>
      </c>
      <c r="BP60" s="12">
        <f t="shared" si="147"/>
        <v>0</v>
      </c>
      <c r="BQ60" s="26">
        <f t="shared" si="148"/>
        <v>0</v>
      </c>
      <c r="BR60" s="12">
        <f t="shared" si="149"/>
        <v>1887</v>
      </c>
      <c r="BS60" s="26">
        <f t="shared" si="150"/>
        <v>2206.0916999999999</v>
      </c>
      <c r="BT60" s="12">
        <f t="shared" si="151"/>
        <v>0</v>
      </c>
      <c r="BU60" s="26">
        <f t="shared" si="152"/>
        <v>0</v>
      </c>
      <c r="BV60" s="12">
        <f t="shared" si="153"/>
        <v>77177.362399999998</v>
      </c>
      <c r="BW60" s="26">
        <f t="shared" si="154"/>
        <v>77177.362399999998</v>
      </c>
      <c r="BX60" s="12">
        <f t="shared" si="155"/>
        <v>43901.868600000002</v>
      </c>
      <c r="BY60" s="26">
        <f t="shared" si="156"/>
        <v>43901.868600000002</v>
      </c>
      <c r="BZ60" s="12">
        <f t="shared" si="157"/>
        <v>27993.383999999998</v>
      </c>
      <c r="CA60" s="26">
        <f t="shared" si="158"/>
        <v>27993.383999999998</v>
      </c>
      <c r="CB60" s="12">
        <f t="shared" si="159"/>
        <v>44328.35</v>
      </c>
      <c r="CC60" s="26">
        <f t="shared" si="160"/>
        <v>44328.35</v>
      </c>
      <c r="CD60" s="12">
        <f t="shared" si="161"/>
        <v>63134.856</v>
      </c>
      <c r="CE60" s="26">
        <f t="shared" si="162"/>
        <v>63134.856</v>
      </c>
      <c r="CF60" s="12">
        <f t="shared" si="163"/>
        <v>0</v>
      </c>
      <c r="CG60" s="26">
        <f t="shared" si="164"/>
        <v>0</v>
      </c>
      <c r="CH60" s="12">
        <f t="shared" si="165"/>
        <v>249.4503</v>
      </c>
      <c r="CI60" s="26">
        <f t="shared" si="166"/>
        <v>249.4503</v>
      </c>
      <c r="CJ60" s="12">
        <f t="shared" si="167"/>
        <v>18522.848099999999</v>
      </c>
      <c r="CK60" s="26">
        <f t="shared" si="168"/>
        <v>18522.848099999999</v>
      </c>
      <c r="CL60" s="12">
        <f t="shared" si="169"/>
        <v>44219.991999999998</v>
      </c>
      <c r="CM60" s="26">
        <f t="shared" si="170"/>
        <v>44219.991999999998</v>
      </c>
      <c r="CN60" s="12">
        <f t="shared" si="171"/>
        <v>41769.415499999996</v>
      </c>
      <c r="CO60" s="26">
        <f t="shared" si="172"/>
        <v>41769.415499999996</v>
      </c>
      <c r="CP60" s="12">
        <f t="shared" si="173"/>
        <v>25855.733399999997</v>
      </c>
      <c r="CQ60" s="26">
        <f t="shared" si="174"/>
        <v>25855.733399999997</v>
      </c>
      <c r="CT60" s="19"/>
      <c r="CU60" s="19">
        <v>2026</v>
      </c>
      <c r="CV60" s="12"/>
      <c r="CW60" s="26"/>
      <c r="CX60" s="12"/>
      <c r="CY60" s="26"/>
      <c r="CZ60" s="12"/>
      <c r="DA60" s="26"/>
      <c r="DB60" s="12"/>
      <c r="DC60" s="26"/>
      <c r="DD60" s="12"/>
      <c r="DE60" s="26"/>
      <c r="DF60" s="12"/>
      <c r="DG60" s="26"/>
      <c r="DH60" s="12"/>
      <c r="DI60" s="26"/>
      <c r="DJ60" s="12"/>
      <c r="DK60" s="26"/>
      <c r="DL60" s="12"/>
      <c r="DM60" s="26"/>
      <c r="DN60" s="12"/>
      <c r="DO60" s="26"/>
      <c r="DP60" s="12"/>
      <c r="DQ60" s="26"/>
      <c r="DR60" s="12"/>
      <c r="DS60" s="26"/>
      <c r="DT60" s="12"/>
      <c r="DU60" s="26"/>
      <c r="DV60" s="12"/>
      <c r="DW60" s="26"/>
      <c r="DX60" s="12"/>
      <c r="DY60" s="26"/>
      <c r="DZ60" s="12"/>
      <c r="EA60" s="26"/>
      <c r="EB60" s="12"/>
      <c r="EC60" s="26"/>
      <c r="ED60" s="12"/>
      <c r="EE60" s="26"/>
      <c r="EF60" s="12"/>
      <c r="EG60" s="26"/>
      <c r="EH60" s="12"/>
      <c r="EI60" s="26"/>
      <c r="EJ60" s="12"/>
      <c r="EK60" s="26"/>
      <c r="EL60" s="12"/>
      <c r="EM60" s="26"/>
    </row>
    <row r="61" spans="2:143" x14ac:dyDescent="0.25">
      <c r="B61" s="19"/>
      <c r="C61" s="19">
        <v>2031</v>
      </c>
      <c r="D61" s="12">
        <v>987459</v>
      </c>
      <c r="E61" s="4">
        <v>12.5</v>
      </c>
      <c r="F61" s="12">
        <v>53981</v>
      </c>
      <c r="G61" s="4">
        <v>80.430000000000007</v>
      </c>
      <c r="H61" s="12">
        <v>933478</v>
      </c>
      <c r="I61" s="4">
        <v>13.13</v>
      </c>
      <c r="J61" s="12">
        <v>36644</v>
      </c>
      <c r="K61" s="4">
        <v>110.15</v>
      </c>
      <c r="L61" s="12">
        <v>14557</v>
      </c>
      <c r="M61" s="4">
        <v>47.5</v>
      </c>
      <c r="N61" s="12">
        <v>0</v>
      </c>
      <c r="O61" s="4">
        <v>0</v>
      </c>
      <c r="P61" s="12">
        <v>0</v>
      </c>
      <c r="Q61" s="4">
        <v>0</v>
      </c>
      <c r="R61" s="12">
        <v>587</v>
      </c>
      <c r="S61" s="4">
        <v>103.96</v>
      </c>
      <c r="T61" s="12">
        <v>0</v>
      </c>
      <c r="U61" s="4">
        <v>0</v>
      </c>
      <c r="V61" s="12">
        <v>2137</v>
      </c>
      <c r="W61" s="4">
        <v>115.02</v>
      </c>
      <c r="X61" s="12">
        <v>56</v>
      </c>
      <c r="Y61" s="4">
        <v>111.29</v>
      </c>
      <c r="Z61" s="12">
        <v>192466</v>
      </c>
      <c r="AA61" s="4">
        <v>45.9</v>
      </c>
      <c r="AB61" s="12">
        <v>59693</v>
      </c>
      <c r="AC61" s="4">
        <v>78.260000000000005</v>
      </c>
      <c r="AD61" s="12">
        <v>56662</v>
      </c>
      <c r="AE61" s="4">
        <v>51.82</v>
      </c>
      <c r="AF61" s="12">
        <v>137784</v>
      </c>
      <c r="AG61" s="4">
        <v>41.18</v>
      </c>
      <c r="AH61" s="12">
        <v>112054</v>
      </c>
      <c r="AI61" s="4">
        <v>61.51</v>
      </c>
      <c r="AJ61" s="12">
        <v>0</v>
      </c>
      <c r="AK61" s="4">
        <v>0</v>
      </c>
      <c r="AL61" s="12">
        <v>455</v>
      </c>
      <c r="AM61" s="4">
        <v>77.05</v>
      </c>
      <c r="AN61" s="12">
        <v>30576</v>
      </c>
      <c r="AO61" s="4">
        <v>73</v>
      </c>
      <c r="AP61" s="12">
        <v>111755</v>
      </c>
      <c r="AQ61" s="4">
        <v>43.79</v>
      </c>
      <c r="AR61" s="12">
        <v>124738</v>
      </c>
      <c r="AS61" s="4">
        <v>41.06</v>
      </c>
      <c r="AT61" s="12">
        <v>107295</v>
      </c>
      <c r="AU61" s="4">
        <v>33.89</v>
      </c>
      <c r="AX61" s="19"/>
      <c r="AY61" s="19" t="s">
        <v>50</v>
      </c>
      <c r="AZ61" s="12">
        <f t="shared" si="131"/>
        <v>123432.375</v>
      </c>
      <c r="BA61" s="26">
        <f t="shared" si="132"/>
        <v>123432.375</v>
      </c>
      <c r="BB61" s="12">
        <f t="shared" si="133"/>
        <v>43416.918299999998</v>
      </c>
      <c r="BC61" s="26">
        <f t="shared" si="134"/>
        <v>43416.918299999998</v>
      </c>
      <c r="BD61" s="12">
        <f t="shared" si="135"/>
        <v>122565.66140000001</v>
      </c>
      <c r="BE61" s="26">
        <f t="shared" si="136"/>
        <v>122565.66140000001</v>
      </c>
      <c r="BF61" s="12">
        <f t="shared" si="137"/>
        <v>36644</v>
      </c>
      <c r="BG61" s="26">
        <f t="shared" si="138"/>
        <v>40363.366000000002</v>
      </c>
      <c r="BH61" s="12">
        <f t="shared" si="139"/>
        <v>6914.5749999999998</v>
      </c>
      <c r="BI61" s="26">
        <f t="shared" si="140"/>
        <v>6914.5749999999998</v>
      </c>
      <c r="BJ61" s="12">
        <f t="shared" si="141"/>
        <v>0</v>
      </c>
      <c r="BK61" s="26">
        <f t="shared" si="142"/>
        <v>0</v>
      </c>
      <c r="BL61" s="12">
        <f t="shared" si="143"/>
        <v>0</v>
      </c>
      <c r="BM61" s="26">
        <f t="shared" si="144"/>
        <v>0</v>
      </c>
      <c r="BN61" s="12">
        <f t="shared" si="145"/>
        <v>587</v>
      </c>
      <c r="BO61" s="26">
        <f t="shared" si="146"/>
        <v>610.24519999999995</v>
      </c>
      <c r="BP61" s="12">
        <f t="shared" si="147"/>
        <v>0</v>
      </c>
      <c r="BQ61" s="26">
        <f t="shared" si="148"/>
        <v>0</v>
      </c>
      <c r="BR61" s="12">
        <f t="shared" si="149"/>
        <v>2137</v>
      </c>
      <c r="BS61" s="26">
        <f t="shared" si="150"/>
        <v>2457.9773999999998</v>
      </c>
      <c r="BT61" s="12">
        <f t="shared" si="151"/>
        <v>56</v>
      </c>
      <c r="BU61" s="26">
        <f t="shared" si="152"/>
        <v>62.322400000000009</v>
      </c>
      <c r="BV61" s="12">
        <f t="shared" si="153"/>
        <v>88341.894</v>
      </c>
      <c r="BW61" s="26">
        <f t="shared" si="154"/>
        <v>88341.894</v>
      </c>
      <c r="BX61" s="12">
        <f t="shared" si="155"/>
        <v>46715.741800000003</v>
      </c>
      <c r="BY61" s="26">
        <f t="shared" si="156"/>
        <v>46715.741800000003</v>
      </c>
      <c r="BZ61" s="12">
        <f t="shared" si="157"/>
        <v>29362.248399999997</v>
      </c>
      <c r="CA61" s="26">
        <f t="shared" si="158"/>
        <v>29362.248399999997</v>
      </c>
      <c r="CB61" s="12">
        <f t="shared" si="159"/>
        <v>56739.451200000003</v>
      </c>
      <c r="CC61" s="26">
        <f t="shared" si="160"/>
        <v>56739.451200000003</v>
      </c>
      <c r="CD61" s="12">
        <f t="shared" si="161"/>
        <v>68924.415399999998</v>
      </c>
      <c r="CE61" s="26">
        <f t="shared" si="162"/>
        <v>68924.415399999998</v>
      </c>
      <c r="CF61" s="12">
        <f t="shared" si="163"/>
        <v>0</v>
      </c>
      <c r="CG61" s="26">
        <f t="shared" si="164"/>
        <v>0</v>
      </c>
      <c r="CH61" s="12">
        <f t="shared" si="165"/>
        <v>350.57749999999999</v>
      </c>
      <c r="CI61" s="26">
        <f t="shared" si="166"/>
        <v>350.57749999999999</v>
      </c>
      <c r="CJ61" s="12">
        <f t="shared" si="167"/>
        <v>22320.48</v>
      </c>
      <c r="CK61" s="26">
        <f t="shared" si="168"/>
        <v>22320.48</v>
      </c>
      <c r="CL61" s="12">
        <f t="shared" si="169"/>
        <v>48937.514500000005</v>
      </c>
      <c r="CM61" s="26">
        <f t="shared" si="170"/>
        <v>48937.514500000005</v>
      </c>
      <c r="CN61" s="12">
        <f t="shared" si="171"/>
        <v>51217.4228</v>
      </c>
      <c r="CO61" s="26">
        <f t="shared" si="172"/>
        <v>51217.4228</v>
      </c>
      <c r="CP61" s="12">
        <f t="shared" si="173"/>
        <v>36362.275500000003</v>
      </c>
      <c r="CQ61" s="26">
        <f t="shared" si="174"/>
        <v>36362.275500000003</v>
      </c>
      <c r="CT61" s="19"/>
      <c r="CU61" s="19">
        <v>2031</v>
      </c>
      <c r="CV61" s="12"/>
      <c r="CW61" s="26"/>
      <c r="CX61" s="12"/>
      <c r="CY61" s="26"/>
      <c r="CZ61" s="12"/>
      <c r="DA61" s="26"/>
      <c r="DB61" s="12"/>
      <c r="DC61" s="26"/>
      <c r="DD61" s="12"/>
      <c r="DE61" s="26"/>
      <c r="DF61" s="12"/>
      <c r="DG61" s="26"/>
      <c r="DH61" s="12"/>
      <c r="DI61" s="26"/>
      <c r="DJ61" s="12"/>
      <c r="DK61" s="26"/>
      <c r="DL61" s="12"/>
      <c r="DM61" s="26"/>
      <c r="DN61" s="12"/>
      <c r="DO61" s="26"/>
      <c r="DP61" s="12"/>
      <c r="DQ61" s="26"/>
      <c r="DR61" s="12"/>
      <c r="DS61" s="26"/>
      <c r="DT61" s="12"/>
      <c r="DU61" s="26"/>
      <c r="DV61" s="12"/>
      <c r="DW61" s="26"/>
      <c r="DX61" s="12"/>
      <c r="DY61" s="26"/>
      <c r="DZ61" s="12"/>
      <c r="EA61" s="26"/>
      <c r="EB61" s="12"/>
      <c r="EC61" s="26"/>
      <c r="ED61" s="12"/>
      <c r="EE61" s="26"/>
      <c r="EF61" s="12"/>
      <c r="EG61" s="26"/>
      <c r="EH61" s="12"/>
      <c r="EI61" s="26"/>
      <c r="EJ61" s="12"/>
      <c r="EK61" s="26"/>
      <c r="EL61" s="12"/>
      <c r="EM61" s="26"/>
    </row>
    <row r="62" spans="2:143" x14ac:dyDescent="0.25">
      <c r="B62" s="19"/>
      <c r="C62" s="19">
        <v>2036</v>
      </c>
      <c r="D62" s="12">
        <v>1096984</v>
      </c>
      <c r="E62" s="4">
        <v>12.27</v>
      </c>
      <c r="F62" s="12">
        <v>26113</v>
      </c>
      <c r="G62" s="4">
        <v>42.11</v>
      </c>
      <c r="H62" s="12">
        <v>1070871</v>
      </c>
      <c r="I62" s="4">
        <v>12.77</v>
      </c>
      <c r="J62" s="12">
        <v>91</v>
      </c>
      <c r="K62" s="4">
        <v>105.57</v>
      </c>
      <c r="L62" s="12">
        <v>17441</v>
      </c>
      <c r="M62" s="4">
        <v>44.74</v>
      </c>
      <c r="N62" s="12">
        <v>0</v>
      </c>
      <c r="O62" s="4">
        <v>0</v>
      </c>
      <c r="P62" s="12">
        <v>207</v>
      </c>
      <c r="Q62" s="4">
        <v>102.41</v>
      </c>
      <c r="R62" s="12">
        <v>1853</v>
      </c>
      <c r="S62" s="4">
        <v>88.03</v>
      </c>
      <c r="T62" s="12">
        <v>2413</v>
      </c>
      <c r="U62" s="4">
        <v>96.68</v>
      </c>
      <c r="V62" s="12">
        <v>2364</v>
      </c>
      <c r="W62" s="4">
        <v>113.25</v>
      </c>
      <c r="X62" s="12">
        <v>1745</v>
      </c>
      <c r="Y62" s="4">
        <v>94.21</v>
      </c>
      <c r="Z62" s="12">
        <v>216290</v>
      </c>
      <c r="AA62" s="4">
        <v>45.89</v>
      </c>
      <c r="AB62" s="12">
        <v>63100</v>
      </c>
      <c r="AC62" s="4">
        <v>78.010000000000005</v>
      </c>
      <c r="AD62" s="12">
        <v>61047</v>
      </c>
      <c r="AE62" s="4">
        <v>50.01</v>
      </c>
      <c r="AF62" s="12">
        <v>170278</v>
      </c>
      <c r="AG62" s="4">
        <v>41.08</v>
      </c>
      <c r="AH62" s="12">
        <v>121459</v>
      </c>
      <c r="AI62" s="4">
        <v>60.8</v>
      </c>
      <c r="AJ62" s="12">
        <v>0</v>
      </c>
      <c r="AK62" s="4">
        <v>0</v>
      </c>
      <c r="AL62" s="12">
        <v>562</v>
      </c>
      <c r="AM62" s="4">
        <v>79.31</v>
      </c>
      <c r="AN62" s="12">
        <v>36121</v>
      </c>
      <c r="AO62" s="4">
        <v>72.02</v>
      </c>
      <c r="AP62" s="12">
        <v>120506</v>
      </c>
      <c r="AQ62" s="4">
        <v>43.96</v>
      </c>
      <c r="AR62" s="12">
        <v>146969</v>
      </c>
      <c r="AS62" s="4">
        <v>41.37</v>
      </c>
      <c r="AT62" s="12">
        <v>134538</v>
      </c>
      <c r="AU62" s="4">
        <v>35.08</v>
      </c>
      <c r="AX62" s="19"/>
      <c r="AY62" s="19" t="s">
        <v>51</v>
      </c>
      <c r="AZ62" s="12">
        <f t="shared" si="131"/>
        <v>134599.9368</v>
      </c>
      <c r="BA62" s="26">
        <f t="shared" si="132"/>
        <v>134599.9368</v>
      </c>
      <c r="BB62" s="12">
        <f t="shared" si="133"/>
        <v>10996.184299999999</v>
      </c>
      <c r="BC62" s="26">
        <f t="shared" si="134"/>
        <v>10996.184299999999</v>
      </c>
      <c r="BD62" s="12">
        <f t="shared" si="135"/>
        <v>136750.2267</v>
      </c>
      <c r="BE62" s="26">
        <f t="shared" si="136"/>
        <v>136750.2267</v>
      </c>
      <c r="BF62" s="12">
        <f t="shared" si="137"/>
        <v>91</v>
      </c>
      <c r="BG62" s="26">
        <f t="shared" si="138"/>
        <v>96.068699999999993</v>
      </c>
      <c r="BH62" s="12">
        <f t="shared" si="139"/>
        <v>7803.1034000000009</v>
      </c>
      <c r="BI62" s="26">
        <f t="shared" si="140"/>
        <v>7803.1034000000009</v>
      </c>
      <c r="BJ62" s="12">
        <f t="shared" si="141"/>
        <v>0</v>
      </c>
      <c r="BK62" s="26">
        <f t="shared" si="142"/>
        <v>0</v>
      </c>
      <c r="BL62" s="12">
        <f t="shared" si="143"/>
        <v>207</v>
      </c>
      <c r="BM62" s="26">
        <f t="shared" si="144"/>
        <v>211.98869999999999</v>
      </c>
      <c r="BN62" s="12">
        <f t="shared" si="145"/>
        <v>1631.1958999999999</v>
      </c>
      <c r="BO62" s="26">
        <f t="shared" si="146"/>
        <v>1631.1958999999999</v>
      </c>
      <c r="BP62" s="12">
        <f t="shared" si="147"/>
        <v>2332.8884000000003</v>
      </c>
      <c r="BQ62" s="26">
        <f t="shared" si="148"/>
        <v>2332.8884000000003</v>
      </c>
      <c r="BR62" s="12">
        <f t="shared" si="149"/>
        <v>2364</v>
      </c>
      <c r="BS62" s="26">
        <f t="shared" si="150"/>
        <v>2677.23</v>
      </c>
      <c r="BT62" s="12">
        <f t="shared" si="151"/>
        <v>1643.9644999999998</v>
      </c>
      <c r="BU62" s="26">
        <f t="shared" si="152"/>
        <v>1643.9644999999998</v>
      </c>
      <c r="BV62" s="12">
        <f t="shared" si="153"/>
        <v>99255.481</v>
      </c>
      <c r="BW62" s="26">
        <f t="shared" si="154"/>
        <v>99255.481</v>
      </c>
      <c r="BX62" s="12">
        <f t="shared" si="155"/>
        <v>49224.31</v>
      </c>
      <c r="BY62" s="26">
        <f t="shared" si="156"/>
        <v>49224.31</v>
      </c>
      <c r="BZ62" s="12">
        <f t="shared" si="157"/>
        <v>30529.604699999996</v>
      </c>
      <c r="CA62" s="26">
        <f t="shared" si="158"/>
        <v>30529.604699999996</v>
      </c>
      <c r="CB62" s="12">
        <f t="shared" si="159"/>
        <v>69950.202399999995</v>
      </c>
      <c r="CC62" s="26">
        <f t="shared" si="160"/>
        <v>69950.202399999995</v>
      </c>
      <c r="CD62" s="12">
        <f t="shared" si="161"/>
        <v>73847.071999999986</v>
      </c>
      <c r="CE62" s="26">
        <f t="shared" si="162"/>
        <v>73847.071999999986</v>
      </c>
      <c r="CF62" s="12">
        <f t="shared" si="163"/>
        <v>0</v>
      </c>
      <c r="CG62" s="26">
        <f t="shared" si="164"/>
        <v>0</v>
      </c>
      <c r="CH62" s="12">
        <f t="shared" si="165"/>
        <v>445.72219999999999</v>
      </c>
      <c r="CI62" s="26">
        <f t="shared" si="166"/>
        <v>445.72219999999999</v>
      </c>
      <c r="CJ62" s="12">
        <f t="shared" si="167"/>
        <v>26014.3442</v>
      </c>
      <c r="CK62" s="26">
        <f t="shared" si="168"/>
        <v>26014.3442</v>
      </c>
      <c r="CL62" s="12">
        <f t="shared" si="169"/>
        <v>52974.437599999997</v>
      </c>
      <c r="CM62" s="26">
        <f t="shared" si="170"/>
        <v>52974.437599999997</v>
      </c>
      <c r="CN62" s="12">
        <f t="shared" si="171"/>
        <v>60801.075299999997</v>
      </c>
      <c r="CO62" s="26">
        <f t="shared" si="172"/>
        <v>60801.075299999997</v>
      </c>
      <c r="CP62" s="12">
        <f t="shared" si="173"/>
        <v>47195.930399999997</v>
      </c>
      <c r="CQ62" s="26">
        <f t="shared" si="174"/>
        <v>47195.930399999997</v>
      </c>
      <c r="CT62" s="19"/>
      <c r="CU62" s="19">
        <v>2036</v>
      </c>
      <c r="CV62" s="12"/>
      <c r="CW62" s="26"/>
      <c r="CX62" s="12"/>
      <c r="CY62" s="26"/>
      <c r="CZ62" s="12"/>
      <c r="DA62" s="26"/>
      <c r="DB62" s="12"/>
      <c r="DC62" s="26"/>
      <c r="DD62" s="12"/>
      <c r="DE62" s="26"/>
      <c r="DF62" s="12"/>
      <c r="DG62" s="26"/>
      <c r="DH62" s="12"/>
      <c r="DI62" s="26"/>
      <c r="DJ62" s="12"/>
      <c r="DK62" s="26"/>
      <c r="DL62" s="12"/>
      <c r="DM62" s="26"/>
      <c r="DN62" s="12"/>
      <c r="DO62" s="26"/>
      <c r="DP62" s="12"/>
      <c r="DQ62" s="26"/>
      <c r="DR62" s="12"/>
      <c r="DS62" s="26"/>
      <c r="DT62" s="12"/>
      <c r="DU62" s="26"/>
      <c r="DV62" s="12"/>
      <c r="DW62" s="26"/>
      <c r="DX62" s="12"/>
      <c r="DY62" s="26"/>
      <c r="DZ62" s="12"/>
      <c r="EA62" s="26"/>
      <c r="EB62" s="12"/>
      <c r="EC62" s="26"/>
      <c r="ED62" s="12"/>
      <c r="EE62" s="26"/>
      <c r="EF62" s="12"/>
      <c r="EG62" s="26"/>
      <c r="EH62" s="12"/>
      <c r="EI62" s="26"/>
      <c r="EJ62" s="12"/>
      <c r="EK62" s="26"/>
      <c r="EL62" s="12"/>
      <c r="EM62" s="26"/>
    </row>
    <row r="63" spans="2:143" x14ac:dyDescent="0.25">
      <c r="B63" s="19"/>
      <c r="C63" s="19">
        <v>2041</v>
      </c>
      <c r="D63" s="12">
        <v>1206350</v>
      </c>
      <c r="E63" s="4">
        <v>12.11</v>
      </c>
      <c r="F63" s="12">
        <v>37695</v>
      </c>
      <c r="G63" s="4">
        <v>43.88</v>
      </c>
      <c r="H63" s="12">
        <v>1168656</v>
      </c>
      <c r="I63" s="4">
        <v>12.77</v>
      </c>
      <c r="J63" s="12">
        <v>281</v>
      </c>
      <c r="K63" s="4">
        <v>88.05</v>
      </c>
      <c r="L63" s="12">
        <v>20546</v>
      </c>
      <c r="M63" s="4">
        <v>42.84</v>
      </c>
      <c r="N63" s="12">
        <v>0</v>
      </c>
      <c r="O63" s="4">
        <v>0</v>
      </c>
      <c r="P63" s="12">
        <v>566</v>
      </c>
      <c r="Q63" s="4">
        <v>86.55</v>
      </c>
      <c r="R63" s="12">
        <v>3032</v>
      </c>
      <c r="S63" s="4">
        <v>75.09</v>
      </c>
      <c r="T63" s="12">
        <v>6408</v>
      </c>
      <c r="U63" s="4">
        <v>85.92</v>
      </c>
      <c r="V63" s="12">
        <v>2563</v>
      </c>
      <c r="W63" s="4">
        <v>111.81</v>
      </c>
      <c r="X63" s="12">
        <v>4299</v>
      </c>
      <c r="Y63" s="4">
        <v>83.32</v>
      </c>
      <c r="Z63" s="12">
        <v>226170</v>
      </c>
      <c r="AA63" s="4">
        <v>49.18</v>
      </c>
      <c r="AB63" s="12">
        <v>66172</v>
      </c>
      <c r="AC63" s="4">
        <v>77.709999999999994</v>
      </c>
      <c r="AD63" s="12">
        <v>65304</v>
      </c>
      <c r="AE63" s="4">
        <v>48.27</v>
      </c>
      <c r="AF63" s="12">
        <v>198173</v>
      </c>
      <c r="AG63" s="4">
        <v>41.55</v>
      </c>
      <c r="AH63" s="12">
        <v>119411</v>
      </c>
      <c r="AI63" s="4">
        <v>65.010000000000005</v>
      </c>
      <c r="AJ63" s="12">
        <v>0</v>
      </c>
      <c r="AK63" s="4">
        <v>0</v>
      </c>
      <c r="AL63" s="12">
        <v>654</v>
      </c>
      <c r="AM63" s="4">
        <v>81.03</v>
      </c>
      <c r="AN63" s="12">
        <v>41508</v>
      </c>
      <c r="AO63" s="4">
        <v>71.23</v>
      </c>
      <c r="AP63" s="12">
        <v>126836</v>
      </c>
      <c r="AQ63" s="4">
        <v>44.13</v>
      </c>
      <c r="AR63" s="12">
        <v>168716</v>
      </c>
      <c r="AS63" s="4">
        <v>41.59</v>
      </c>
      <c r="AT63" s="12">
        <v>155712</v>
      </c>
      <c r="AU63" s="4">
        <v>35.83</v>
      </c>
      <c r="AX63" s="19"/>
      <c r="AY63" s="19" t="s">
        <v>52</v>
      </c>
      <c r="AZ63" s="12">
        <f t="shared" si="131"/>
        <v>146088.98499999999</v>
      </c>
      <c r="BA63" s="26">
        <f t="shared" si="132"/>
        <v>146088.98499999999</v>
      </c>
      <c r="BB63" s="12">
        <f t="shared" si="133"/>
        <v>16540.566000000003</v>
      </c>
      <c r="BC63" s="26">
        <f t="shared" si="134"/>
        <v>16540.566000000003</v>
      </c>
      <c r="BD63" s="12">
        <f t="shared" si="135"/>
        <v>149237.37119999999</v>
      </c>
      <c r="BE63" s="26">
        <f t="shared" si="136"/>
        <v>149237.37119999999</v>
      </c>
      <c r="BF63" s="12">
        <f t="shared" si="137"/>
        <v>247.4205</v>
      </c>
      <c r="BG63" s="26">
        <f t="shared" si="138"/>
        <v>247.4205</v>
      </c>
      <c r="BH63" s="12">
        <f t="shared" si="139"/>
        <v>8801.9063999999998</v>
      </c>
      <c r="BI63" s="26">
        <f t="shared" si="140"/>
        <v>8801.9063999999998</v>
      </c>
      <c r="BJ63" s="12">
        <f t="shared" si="141"/>
        <v>0</v>
      </c>
      <c r="BK63" s="26">
        <f t="shared" si="142"/>
        <v>0</v>
      </c>
      <c r="BL63" s="12">
        <f t="shared" si="143"/>
        <v>489.87299999999993</v>
      </c>
      <c r="BM63" s="26">
        <f t="shared" si="144"/>
        <v>489.87299999999993</v>
      </c>
      <c r="BN63" s="12">
        <f t="shared" si="145"/>
        <v>2276.7287999999999</v>
      </c>
      <c r="BO63" s="26">
        <f t="shared" si="146"/>
        <v>2276.7287999999999</v>
      </c>
      <c r="BP63" s="12">
        <f t="shared" si="147"/>
        <v>5505.7536</v>
      </c>
      <c r="BQ63" s="26">
        <f t="shared" si="148"/>
        <v>5505.7536</v>
      </c>
      <c r="BR63" s="12">
        <f t="shared" si="149"/>
        <v>2563</v>
      </c>
      <c r="BS63" s="26">
        <f t="shared" si="150"/>
        <v>2865.6903000000002</v>
      </c>
      <c r="BT63" s="12">
        <f t="shared" si="151"/>
        <v>3581.9267999999997</v>
      </c>
      <c r="BU63" s="26">
        <f t="shared" si="152"/>
        <v>3581.9267999999997</v>
      </c>
      <c r="BV63" s="12">
        <f t="shared" si="153"/>
        <v>111230.406</v>
      </c>
      <c r="BW63" s="26">
        <f t="shared" si="154"/>
        <v>111230.406</v>
      </c>
      <c r="BX63" s="12">
        <f t="shared" si="155"/>
        <v>51422.261199999994</v>
      </c>
      <c r="BY63" s="26">
        <f t="shared" si="156"/>
        <v>51422.261199999994</v>
      </c>
      <c r="BZ63" s="12">
        <f t="shared" si="157"/>
        <v>31522.2408</v>
      </c>
      <c r="CA63" s="26">
        <f t="shared" si="158"/>
        <v>31522.2408</v>
      </c>
      <c r="CB63" s="12">
        <f t="shared" si="159"/>
        <v>82340.881499999989</v>
      </c>
      <c r="CC63" s="26">
        <f t="shared" si="160"/>
        <v>82340.881499999989</v>
      </c>
      <c r="CD63" s="12">
        <f t="shared" si="161"/>
        <v>77629.091100000005</v>
      </c>
      <c r="CE63" s="26">
        <f t="shared" si="162"/>
        <v>77629.091100000005</v>
      </c>
      <c r="CF63" s="12">
        <f t="shared" si="163"/>
        <v>0</v>
      </c>
      <c r="CG63" s="26">
        <f t="shared" si="164"/>
        <v>0</v>
      </c>
      <c r="CH63" s="12">
        <f t="shared" si="165"/>
        <v>529.93619999999999</v>
      </c>
      <c r="CI63" s="26">
        <f t="shared" si="166"/>
        <v>529.93619999999999</v>
      </c>
      <c r="CJ63" s="12">
        <f t="shared" si="167"/>
        <v>29566.148400000002</v>
      </c>
      <c r="CK63" s="26">
        <f t="shared" si="168"/>
        <v>29566.148400000002</v>
      </c>
      <c r="CL63" s="12">
        <f t="shared" si="169"/>
        <v>55972.726800000004</v>
      </c>
      <c r="CM63" s="26">
        <f t="shared" si="170"/>
        <v>55972.726800000004</v>
      </c>
      <c r="CN63" s="12">
        <f t="shared" si="171"/>
        <v>70168.984400000001</v>
      </c>
      <c r="CO63" s="26">
        <f t="shared" si="172"/>
        <v>70168.984400000001</v>
      </c>
      <c r="CP63" s="12">
        <f t="shared" si="173"/>
        <v>55791.609599999996</v>
      </c>
      <c r="CQ63" s="26">
        <f t="shared" si="174"/>
        <v>55791.609599999996</v>
      </c>
      <c r="CT63" s="19"/>
      <c r="CU63" s="19">
        <v>2041</v>
      </c>
      <c r="CV63" s="12"/>
      <c r="CW63" s="26"/>
      <c r="CX63" s="12"/>
      <c r="CY63" s="26"/>
      <c r="CZ63" s="12"/>
      <c r="DA63" s="26"/>
      <c r="DB63" s="12"/>
      <c r="DC63" s="26"/>
      <c r="DD63" s="12"/>
      <c r="DE63" s="26"/>
      <c r="DF63" s="12"/>
      <c r="DG63" s="26"/>
      <c r="DH63" s="12"/>
      <c r="DI63" s="26"/>
      <c r="DJ63" s="12"/>
      <c r="DK63" s="26"/>
      <c r="DL63" s="12"/>
      <c r="DM63" s="26"/>
      <c r="DN63" s="12"/>
      <c r="DO63" s="26"/>
      <c r="DP63" s="12"/>
      <c r="DQ63" s="26"/>
      <c r="DR63" s="12"/>
      <c r="DS63" s="26"/>
      <c r="DT63" s="12"/>
      <c r="DU63" s="26"/>
      <c r="DV63" s="12"/>
      <c r="DW63" s="26"/>
      <c r="DX63" s="12"/>
      <c r="DY63" s="26"/>
      <c r="DZ63" s="12"/>
      <c r="EA63" s="26"/>
      <c r="EB63" s="12"/>
      <c r="EC63" s="26"/>
      <c r="ED63" s="12"/>
      <c r="EE63" s="26"/>
      <c r="EF63" s="12"/>
      <c r="EG63" s="26"/>
      <c r="EH63" s="12"/>
      <c r="EI63" s="26"/>
      <c r="EJ63" s="12"/>
      <c r="EK63" s="26"/>
      <c r="EL63" s="12"/>
      <c r="EM63" s="26"/>
    </row>
    <row r="64" spans="2:143" x14ac:dyDescent="0.25">
      <c r="B64" s="19"/>
      <c r="C64" s="19">
        <v>2046</v>
      </c>
      <c r="D64" s="12">
        <v>1318135</v>
      </c>
      <c r="E64" s="4">
        <v>11.94</v>
      </c>
      <c r="F64" s="12">
        <v>47081</v>
      </c>
      <c r="G64" s="4">
        <v>47.52</v>
      </c>
      <c r="H64" s="12">
        <v>1271055</v>
      </c>
      <c r="I64" s="4">
        <v>12.67</v>
      </c>
      <c r="J64" s="12">
        <v>442</v>
      </c>
      <c r="K64" s="4">
        <v>75.680000000000007</v>
      </c>
      <c r="L64" s="12">
        <v>21063</v>
      </c>
      <c r="M64" s="4">
        <v>44.92</v>
      </c>
      <c r="N64" s="12">
        <v>0</v>
      </c>
      <c r="O64" s="4">
        <v>0</v>
      </c>
      <c r="P64" s="12">
        <v>1031</v>
      </c>
      <c r="Q64" s="4">
        <v>68.790000000000006</v>
      </c>
      <c r="R64" s="12">
        <v>4182</v>
      </c>
      <c r="S64" s="4">
        <v>72.180000000000007</v>
      </c>
      <c r="T64" s="12">
        <v>10125</v>
      </c>
      <c r="U64" s="4">
        <v>74.56</v>
      </c>
      <c r="V64" s="12">
        <v>2753</v>
      </c>
      <c r="W64" s="4">
        <v>110.8</v>
      </c>
      <c r="X64" s="12">
        <v>7485</v>
      </c>
      <c r="Y64" s="4">
        <v>69.8</v>
      </c>
      <c r="Z64" s="12">
        <v>247532</v>
      </c>
      <c r="AA64" s="4">
        <v>48.93</v>
      </c>
      <c r="AB64" s="12">
        <v>68965</v>
      </c>
      <c r="AC64" s="4">
        <v>77.3</v>
      </c>
      <c r="AD64" s="12">
        <v>69082</v>
      </c>
      <c r="AE64" s="4">
        <v>46.9</v>
      </c>
      <c r="AF64" s="12">
        <v>219182</v>
      </c>
      <c r="AG64" s="4">
        <v>42.04</v>
      </c>
      <c r="AH64" s="12">
        <v>122501</v>
      </c>
      <c r="AI64" s="4">
        <v>65.61</v>
      </c>
      <c r="AJ64" s="12">
        <v>0</v>
      </c>
      <c r="AK64" s="4">
        <v>0</v>
      </c>
      <c r="AL64" s="12">
        <v>729</v>
      </c>
      <c r="AM64" s="4">
        <v>82.2</v>
      </c>
      <c r="AN64" s="12">
        <v>46018</v>
      </c>
      <c r="AO64" s="4">
        <v>70.209999999999994</v>
      </c>
      <c r="AP64" s="12">
        <v>132923</v>
      </c>
      <c r="AQ64" s="4">
        <v>44.26</v>
      </c>
      <c r="AR64" s="12">
        <v>189356</v>
      </c>
      <c r="AS64" s="4">
        <v>41.77</v>
      </c>
      <c r="AT64" s="12">
        <v>174767</v>
      </c>
      <c r="AU64" s="4">
        <v>36.58</v>
      </c>
      <c r="AX64" s="19"/>
      <c r="AY64" s="19" t="s">
        <v>53</v>
      </c>
      <c r="AZ64" s="12">
        <f t="shared" si="131"/>
        <v>157385.31899999999</v>
      </c>
      <c r="BA64" s="26">
        <f t="shared" si="132"/>
        <v>157385.31899999999</v>
      </c>
      <c r="BB64" s="12">
        <f t="shared" si="133"/>
        <v>22372.891200000002</v>
      </c>
      <c r="BC64" s="26">
        <f t="shared" si="134"/>
        <v>22372.891200000002</v>
      </c>
      <c r="BD64" s="12">
        <f t="shared" si="135"/>
        <v>161042.6685</v>
      </c>
      <c r="BE64" s="26">
        <f t="shared" si="136"/>
        <v>161042.6685</v>
      </c>
      <c r="BF64" s="12">
        <f t="shared" si="137"/>
        <v>334.50560000000007</v>
      </c>
      <c r="BG64" s="26">
        <f t="shared" si="138"/>
        <v>334.50560000000007</v>
      </c>
      <c r="BH64" s="12">
        <f t="shared" si="139"/>
        <v>9461.499600000001</v>
      </c>
      <c r="BI64" s="26">
        <f t="shared" si="140"/>
        <v>9461.499600000001</v>
      </c>
      <c r="BJ64" s="12">
        <f t="shared" si="141"/>
        <v>0</v>
      </c>
      <c r="BK64" s="26">
        <f t="shared" si="142"/>
        <v>0</v>
      </c>
      <c r="BL64" s="12">
        <f t="shared" si="143"/>
        <v>709.22490000000005</v>
      </c>
      <c r="BM64" s="26">
        <f t="shared" si="144"/>
        <v>709.22490000000005</v>
      </c>
      <c r="BN64" s="12">
        <f t="shared" si="145"/>
        <v>3018.5676000000003</v>
      </c>
      <c r="BO64" s="26">
        <f t="shared" si="146"/>
        <v>3018.5676000000003</v>
      </c>
      <c r="BP64" s="12">
        <f t="shared" si="147"/>
        <v>7549.2</v>
      </c>
      <c r="BQ64" s="26">
        <f t="shared" si="148"/>
        <v>7549.2</v>
      </c>
      <c r="BR64" s="12">
        <f t="shared" si="149"/>
        <v>2753</v>
      </c>
      <c r="BS64" s="26">
        <f t="shared" si="150"/>
        <v>3050.3239999999996</v>
      </c>
      <c r="BT64" s="12">
        <f t="shared" si="151"/>
        <v>5224.53</v>
      </c>
      <c r="BU64" s="26">
        <f t="shared" si="152"/>
        <v>5224.53</v>
      </c>
      <c r="BV64" s="12">
        <f t="shared" si="153"/>
        <v>121117.40759999999</v>
      </c>
      <c r="BW64" s="26">
        <f t="shared" si="154"/>
        <v>121117.40759999999</v>
      </c>
      <c r="BX64" s="12">
        <f t="shared" si="155"/>
        <v>53309.945</v>
      </c>
      <c r="BY64" s="26">
        <f t="shared" si="156"/>
        <v>53309.945</v>
      </c>
      <c r="BZ64" s="12">
        <f t="shared" si="157"/>
        <v>32399.457999999999</v>
      </c>
      <c r="CA64" s="26">
        <f t="shared" si="158"/>
        <v>32399.457999999999</v>
      </c>
      <c r="CB64" s="12">
        <f t="shared" si="159"/>
        <v>92144.112799999988</v>
      </c>
      <c r="CC64" s="26">
        <f t="shared" si="160"/>
        <v>92144.112799999988</v>
      </c>
      <c r="CD64" s="12">
        <f t="shared" si="161"/>
        <v>80372.906100000007</v>
      </c>
      <c r="CE64" s="26">
        <f t="shared" si="162"/>
        <v>80372.906100000007</v>
      </c>
      <c r="CF64" s="12">
        <f t="shared" si="163"/>
        <v>0</v>
      </c>
      <c r="CG64" s="26">
        <f t="shared" si="164"/>
        <v>0</v>
      </c>
      <c r="CH64" s="12">
        <f t="shared" si="165"/>
        <v>599.23800000000006</v>
      </c>
      <c r="CI64" s="26">
        <f t="shared" si="166"/>
        <v>599.23800000000006</v>
      </c>
      <c r="CJ64" s="12">
        <f t="shared" si="167"/>
        <v>32309.237799999999</v>
      </c>
      <c r="CK64" s="26">
        <f t="shared" si="168"/>
        <v>32309.237799999999</v>
      </c>
      <c r="CL64" s="12">
        <f t="shared" si="169"/>
        <v>58831.719799999992</v>
      </c>
      <c r="CM64" s="26">
        <f t="shared" si="170"/>
        <v>58831.719799999992</v>
      </c>
      <c r="CN64" s="12">
        <f t="shared" si="171"/>
        <v>79094.001200000013</v>
      </c>
      <c r="CO64" s="26">
        <f t="shared" si="172"/>
        <v>79094.001200000013</v>
      </c>
      <c r="CP64" s="12">
        <f t="shared" si="173"/>
        <v>63929.768599999996</v>
      </c>
      <c r="CQ64" s="26">
        <f t="shared" si="174"/>
        <v>63929.768599999996</v>
      </c>
      <c r="CT64" s="19"/>
      <c r="CU64" s="19">
        <v>2046</v>
      </c>
      <c r="CV64" s="12"/>
      <c r="CW64" s="26"/>
      <c r="CX64" s="12"/>
      <c r="CY64" s="26"/>
      <c r="CZ64" s="12"/>
      <c r="DA64" s="26"/>
      <c r="DB64" s="12"/>
      <c r="DC64" s="26"/>
      <c r="DD64" s="12"/>
      <c r="DE64" s="26"/>
      <c r="DF64" s="12"/>
      <c r="DG64" s="26"/>
      <c r="DH64" s="12"/>
      <c r="DI64" s="26"/>
      <c r="DJ64" s="12"/>
      <c r="DK64" s="26"/>
      <c r="DL64" s="12"/>
      <c r="DM64" s="26"/>
      <c r="DN64" s="12"/>
      <c r="DO64" s="26"/>
      <c r="DP64" s="12"/>
      <c r="DQ64" s="26"/>
      <c r="DR64" s="12"/>
      <c r="DS64" s="26"/>
      <c r="DT64" s="12"/>
      <c r="DU64" s="26"/>
      <c r="DV64" s="12"/>
      <c r="DW64" s="26"/>
      <c r="DX64" s="12"/>
      <c r="DY64" s="26"/>
      <c r="DZ64" s="12"/>
      <c r="EA64" s="26"/>
      <c r="EB64" s="12"/>
      <c r="EC64" s="26"/>
      <c r="ED64" s="12"/>
      <c r="EE64" s="26"/>
      <c r="EF64" s="12"/>
      <c r="EG64" s="26"/>
      <c r="EH64" s="12"/>
      <c r="EI64" s="26"/>
      <c r="EJ64" s="12"/>
      <c r="EK64" s="26"/>
      <c r="EL64" s="12"/>
      <c r="EM64" s="26"/>
    </row>
    <row r="65" spans="2:143" x14ac:dyDescent="0.25">
      <c r="B65" s="19" t="s">
        <v>54</v>
      </c>
      <c r="C65" s="19">
        <v>2051</v>
      </c>
      <c r="D65" s="12">
        <v>1364821</v>
      </c>
      <c r="E65" s="4">
        <v>13.32</v>
      </c>
      <c r="F65" s="12">
        <v>62050</v>
      </c>
      <c r="G65" s="4">
        <v>47.64</v>
      </c>
      <c r="H65" s="12">
        <v>1302770</v>
      </c>
      <c r="I65" s="4">
        <v>14.25</v>
      </c>
      <c r="J65" s="12">
        <v>2142</v>
      </c>
      <c r="K65" s="4">
        <v>78.41</v>
      </c>
      <c r="L65" s="12">
        <v>23815</v>
      </c>
      <c r="M65" s="4">
        <v>44.08</v>
      </c>
      <c r="N65" s="12">
        <v>0</v>
      </c>
      <c r="O65" s="4">
        <v>0</v>
      </c>
      <c r="P65" s="12">
        <v>1607</v>
      </c>
      <c r="Q65" s="4">
        <v>66.88</v>
      </c>
      <c r="R65" s="12">
        <v>5433</v>
      </c>
      <c r="S65" s="4">
        <v>69.11</v>
      </c>
      <c r="T65" s="12">
        <v>14815</v>
      </c>
      <c r="U65" s="4">
        <v>69.069999999999993</v>
      </c>
      <c r="V65" s="12">
        <v>2937</v>
      </c>
      <c r="W65" s="4">
        <v>110.17</v>
      </c>
      <c r="X65" s="12">
        <v>11302</v>
      </c>
      <c r="Y65" s="4">
        <v>66.7</v>
      </c>
      <c r="Z65" s="12">
        <v>266401</v>
      </c>
      <c r="AA65" s="4">
        <v>48.73</v>
      </c>
      <c r="AB65" s="12">
        <v>18353</v>
      </c>
      <c r="AC65" s="4">
        <v>91.54</v>
      </c>
      <c r="AD65" s="12">
        <v>72184</v>
      </c>
      <c r="AE65" s="4">
        <v>45.97</v>
      </c>
      <c r="AF65" s="12">
        <v>232942</v>
      </c>
      <c r="AG65" s="4">
        <v>42.78</v>
      </c>
      <c r="AH65" s="12">
        <v>128184</v>
      </c>
      <c r="AI65" s="4">
        <v>64.92</v>
      </c>
      <c r="AJ65" s="12">
        <v>0</v>
      </c>
      <c r="AK65" s="4">
        <v>0</v>
      </c>
      <c r="AL65" s="12">
        <v>736</v>
      </c>
      <c r="AM65" s="4">
        <v>81.62</v>
      </c>
      <c r="AN65" s="12">
        <v>50190</v>
      </c>
      <c r="AO65" s="4">
        <v>69.31</v>
      </c>
      <c r="AP65" s="12">
        <v>138240</v>
      </c>
      <c r="AQ65" s="4">
        <v>44.4</v>
      </c>
      <c r="AR65" s="12">
        <v>208592</v>
      </c>
      <c r="AS65" s="4">
        <v>41.94</v>
      </c>
      <c r="AT65" s="12">
        <v>186947</v>
      </c>
      <c r="AU65" s="4">
        <v>36.31</v>
      </c>
      <c r="AX65" s="19" t="s">
        <v>54</v>
      </c>
      <c r="AY65" s="19" t="s">
        <v>55</v>
      </c>
      <c r="AZ65" s="12">
        <f t="shared" si="131"/>
        <v>181794.15719999999</v>
      </c>
      <c r="BA65" s="26">
        <f t="shared" si="132"/>
        <v>181794.15719999999</v>
      </c>
      <c r="BB65" s="12">
        <f t="shared" si="133"/>
        <v>29560.62</v>
      </c>
      <c r="BC65" s="26">
        <f t="shared" si="134"/>
        <v>29560.62</v>
      </c>
      <c r="BD65" s="12">
        <f t="shared" si="135"/>
        <v>185644.72500000001</v>
      </c>
      <c r="BE65" s="26">
        <f t="shared" si="136"/>
        <v>185644.72500000001</v>
      </c>
      <c r="BF65" s="12">
        <f t="shared" si="137"/>
        <v>1679.5422000000001</v>
      </c>
      <c r="BG65" s="26">
        <f t="shared" si="138"/>
        <v>1679.5422000000001</v>
      </c>
      <c r="BH65" s="12">
        <f t="shared" si="139"/>
        <v>10497.652</v>
      </c>
      <c r="BI65" s="26">
        <f t="shared" si="140"/>
        <v>10497.652</v>
      </c>
      <c r="BJ65" s="12">
        <f t="shared" si="141"/>
        <v>0</v>
      </c>
      <c r="BK65" s="26">
        <f t="shared" si="142"/>
        <v>0</v>
      </c>
      <c r="BL65" s="12">
        <f t="shared" si="143"/>
        <v>1074.7615999999998</v>
      </c>
      <c r="BM65" s="26">
        <f t="shared" si="144"/>
        <v>1074.7615999999998</v>
      </c>
      <c r="BN65" s="12">
        <f t="shared" si="145"/>
        <v>3754.7463000000002</v>
      </c>
      <c r="BO65" s="26">
        <f t="shared" si="146"/>
        <v>3754.7463000000002</v>
      </c>
      <c r="BP65" s="12">
        <f t="shared" si="147"/>
        <v>10232.720499999999</v>
      </c>
      <c r="BQ65" s="26">
        <f t="shared" si="148"/>
        <v>10232.720499999999</v>
      </c>
      <c r="BR65" s="12">
        <f t="shared" si="149"/>
        <v>2937</v>
      </c>
      <c r="BS65" s="26">
        <f t="shared" si="150"/>
        <v>3235.6929</v>
      </c>
      <c r="BT65" s="12">
        <f t="shared" si="151"/>
        <v>7538.4340000000002</v>
      </c>
      <c r="BU65" s="26">
        <f t="shared" si="152"/>
        <v>7538.4340000000002</v>
      </c>
      <c r="BV65" s="12">
        <f t="shared" si="153"/>
        <v>129817.20729999998</v>
      </c>
      <c r="BW65" s="26">
        <f t="shared" si="154"/>
        <v>129817.20729999998</v>
      </c>
      <c r="BX65" s="12">
        <f t="shared" si="155"/>
        <v>16800.336200000002</v>
      </c>
      <c r="BY65" s="26">
        <f t="shared" si="156"/>
        <v>16800.336200000002</v>
      </c>
      <c r="BZ65" s="12">
        <f t="shared" si="157"/>
        <v>33182.984799999998</v>
      </c>
      <c r="CA65" s="26">
        <f t="shared" si="158"/>
        <v>33182.984799999998</v>
      </c>
      <c r="CB65" s="12">
        <f t="shared" si="159"/>
        <v>99652.587599999999</v>
      </c>
      <c r="CC65" s="26">
        <f t="shared" si="160"/>
        <v>99652.587599999999</v>
      </c>
      <c r="CD65" s="12">
        <f t="shared" si="161"/>
        <v>83217.052800000005</v>
      </c>
      <c r="CE65" s="26">
        <f t="shared" si="162"/>
        <v>83217.052800000005</v>
      </c>
      <c r="CF65" s="12">
        <f t="shared" si="163"/>
        <v>0</v>
      </c>
      <c r="CG65" s="26">
        <f t="shared" si="164"/>
        <v>0</v>
      </c>
      <c r="CH65" s="12">
        <f t="shared" si="165"/>
        <v>600.72320000000002</v>
      </c>
      <c r="CI65" s="26">
        <f t="shared" si="166"/>
        <v>600.72320000000002</v>
      </c>
      <c r="CJ65" s="12">
        <f t="shared" si="167"/>
        <v>34786.688999999998</v>
      </c>
      <c r="CK65" s="26">
        <f t="shared" si="168"/>
        <v>34786.688999999998</v>
      </c>
      <c r="CL65" s="12">
        <f t="shared" si="169"/>
        <v>61378.559999999998</v>
      </c>
      <c r="CM65" s="26">
        <f t="shared" si="170"/>
        <v>61378.559999999998</v>
      </c>
      <c r="CN65" s="12">
        <f t="shared" si="171"/>
        <v>87483.484800000006</v>
      </c>
      <c r="CO65" s="26">
        <f t="shared" si="172"/>
        <v>87483.484800000006</v>
      </c>
      <c r="CP65" s="12">
        <f t="shared" si="173"/>
        <v>67880.455700000006</v>
      </c>
      <c r="CQ65" s="26">
        <f t="shared" si="174"/>
        <v>67880.455700000006</v>
      </c>
      <c r="CT65" s="19" t="s">
        <v>54</v>
      </c>
      <c r="CU65" s="19">
        <v>2051</v>
      </c>
      <c r="CV65" s="12"/>
      <c r="CW65" s="26"/>
      <c r="CX65" s="12"/>
      <c r="CY65" s="26"/>
      <c r="CZ65" s="12"/>
      <c r="DA65" s="26"/>
      <c r="DB65" s="12"/>
      <c r="DC65" s="26"/>
      <c r="DD65" s="12"/>
      <c r="DE65" s="26"/>
      <c r="DF65" s="12"/>
      <c r="DG65" s="26"/>
      <c r="DH65" s="12"/>
      <c r="DI65" s="26"/>
      <c r="DJ65" s="12"/>
      <c r="DK65" s="26"/>
      <c r="DL65" s="12"/>
      <c r="DM65" s="26"/>
      <c r="DN65" s="12"/>
      <c r="DO65" s="26"/>
      <c r="DP65" s="12"/>
      <c r="DQ65" s="26"/>
      <c r="DR65" s="12"/>
      <c r="DS65" s="26"/>
      <c r="DT65" s="12"/>
      <c r="DU65" s="26"/>
      <c r="DV65" s="12"/>
      <c r="DW65" s="26"/>
      <c r="DX65" s="12"/>
      <c r="DY65" s="26"/>
      <c r="DZ65" s="12"/>
      <c r="EA65" s="26"/>
      <c r="EB65" s="12"/>
      <c r="EC65" s="26"/>
      <c r="ED65" s="12"/>
      <c r="EE65" s="26"/>
      <c r="EF65" s="12"/>
      <c r="EG65" s="26"/>
      <c r="EH65" s="12"/>
      <c r="EI65" s="26"/>
      <c r="EJ65" s="12"/>
      <c r="EK65" s="26"/>
      <c r="EL65" s="12"/>
      <c r="EM65" s="26"/>
    </row>
    <row r="66" spans="2:143" x14ac:dyDescent="0.25">
      <c r="B66" s="19" t="s">
        <v>56</v>
      </c>
      <c r="C66" s="19">
        <v>2056</v>
      </c>
      <c r="D66" s="12">
        <v>1448733</v>
      </c>
      <c r="E66" s="4">
        <v>13.16</v>
      </c>
      <c r="F66" s="12">
        <v>75409</v>
      </c>
      <c r="G66" s="4">
        <v>47.94</v>
      </c>
      <c r="H66" s="12">
        <v>1373324</v>
      </c>
      <c r="I66" s="4">
        <v>14.2</v>
      </c>
      <c r="J66" s="12">
        <v>5669</v>
      </c>
      <c r="K66" s="4">
        <v>93.59</v>
      </c>
      <c r="L66" s="12">
        <v>26442</v>
      </c>
      <c r="M66" s="4">
        <v>43.05</v>
      </c>
      <c r="N66" s="12">
        <v>0</v>
      </c>
      <c r="O66" s="4">
        <v>0</v>
      </c>
      <c r="P66" s="12">
        <v>2187</v>
      </c>
      <c r="Q66" s="4">
        <v>66.31</v>
      </c>
      <c r="R66" s="12">
        <v>6619</v>
      </c>
      <c r="S66" s="4">
        <v>66.69</v>
      </c>
      <c r="T66" s="12">
        <v>18922</v>
      </c>
      <c r="U66" s="4">
        <v>67.31</v>
      </c>
      <c r="V66" s="12">
        <v>486</v>
      </c>
      <c r="W66" s="4">
        <v>0</v>
      </c>
      <c r="X66" s="12">
        <v>15084</v>
      </c>
      <c r="Y66" s="4">
        <v>65.33</v>
      </c>
      <c r="Z66" s="12">
        <v>283439</v>
      </c>
      <c r="AA66" s="4">
        <v>48.58</v>
      </c>
      <c r="AB66" s="12">
        <v>19318</v>
      </c>
      <c r="AC66" s="4">
        <v>90.43</v>
      </c>
      <c r="AD66" s="12">
        <v>75218</v>
      </c>
      <c r="AE66" s="4">
        <v>45.09</v>
      </c>
      <c r="AF66" s="12">
        <v>238953</v>
      </c>
      <c r="AG66" s="4">
        <v>42.13</v>
      </c>
      <c r="AH66" s="12">
        <v>133057</v>
      </c>
      <c r="AI66" s="4">
        <v>64.47</v>
      </c>
      <c r="AJ66" s="12">
        <v>0</v>
      </c>
      <c r="AK66" s="4">
        <v>0</v>
      </c>
      <c r="AL66" s="12">
        <v>780</v>
      </c>
      <c r="AM66" s="4">
        <v>82.17</v>
      </c>
      <c r="AN66" s="12">
        <v>54137</v>
      </c>
      <c r="AO66" s="4">
        <v>68.52</v>
      </c>
      <c r="AP66" s="12">
        <v>142918</v>
      </c>
      <c r="AQ66" s="4">
        <v>44.49</v>
      </c>
      <c r="AR66" s="12">
        <v>226313</v>
      </c>
      <c r="AS66" s="4">
        <v>42.12</v>
      </c>
      <c r="AT66" s="12">
        <v>199190</v>
      </c>
      <c r="AU66" s="4">
        <v>36.26</v>
      </c>
      <c r="AX66" s="19" t="s">
        <v>56</v>
      </c>
      <c r="AY66" s="19" t="s">
        <v>57</v>
      </c>
      <c r="AZ66" s="12">
        <f t="shared" si="131"/>
        <v>190653.26280000003</v>
      </c>
      <c r="BA66" s="26">
        <f t="shared" si="132"/>
        <v>190653.26280000003</v>
      </c>
      <c r="BB66" s="12">
        <f t="shared" si="133"/>
        <v>36151.0746</v>
      </c>
      <c r="BC66" s="26">
        <f t="shared" si="134"/>
        <v>36151.0746</v>
      </c>
      <c r="BD66" s="12">
        <f t="shared" si="135"/>
        <v>195012.008</v>
      </c>
      <c r="BE66" s="26">
        <f t="shared" si="136"/>
        <v>195012.008</v>
      </c>
      <c r="BF66" s="12">
        <f t="shared" si="137"/>
        <v>5305.6170999999995</v>
      </c>
      <c r="BG66" s="26">
        <f t="shared" si="138"/>
        <v>5305.6170999999995</v>
      </c>
      <c r="BH66" s="12">
        <f t="shared" si="139"/>
        <v>11383.280999999999</v>
      </c>
      <c r="BI66" s="26">
        <f t="shared" si="140"/>
        <v>11383.280999999999</v>
      </c>
      <c r="BJ66" s="12">
        <f t="shared" si="141"/>
        <v>0</v>
      </c>
      <c r="BK66" s="26">
        <f t="shared" si="142"/>
        <v>0</v>
      </c>
      <c r="BL66" s="12">
        <f t="shared" si="143"/>
        <v>1450.1997000000001</v>
      </c>
      <c r="BM66" s="26">
        <f t="shared" si="144"/>
        <v>1450.1997000000001</v>
      </c>
      <c r="BN66" s="12">
        <f t="shared" si="145"/>
        <v>4414.2110999999995</v>
      </c>
      <c r="BO66" s="26">
        <f t="shared" si="146"/>
        <v>4414.2110999999995</v>
      </c>
      <c r="BP66" s="12">
        <f t="shared" si="147"/>
        <v>12736.398200000001</v>
      </c>
      <c r="BQ66" s="26">
        <f t="shared" si="148"/>
        <v>12736.398200000001</v>
      </c>
      <c r="BR66" s="12">
        <f t="shared" si="149"/>
        <v>0</v>
      </c>
      <c r="BS66" s="26">
        <f t="shared" si="150"/>
        <v>0</v>
      </c>
      <c r="BT66" s="12">
        <f t="shared" si="151"/>
        <v>9854.377199999999</v>
      </c>
      <c r="BU66" s="26">
        <f t="shared" si="152"/>
        <v>9854.377199999999</v>
      </c>
      <c r="BV66" s="12">
        <f t="shared" si="153"/>
        <v>137694.66619999998</v>
      </c>
      <c r="BW66" s="26">
        <f t="shared" si="154"/>
        <v>137694.66619999998</v>
      </c>
      <c r="BX66" s="12">
        <f t="shared" si="155"/>
        <v>17469.267400000001</v>
      </c>
      <c r="BY66" s="26">
        <f t="shared" si="156"/>
        <v>17469.267400000001</v>
      </c>
      <c r="BZ66" s="12">
        <f t="shared" si="157"/>
        <v>33915.796200000004</v>
      </c>
      <c r="CA66" s="26">
        <f t="shared" si="158"/>
        <v>33915.796200000004</v>
      </c>
      <c r="CB66" s="12">
        <f t="shared" si="159"/>
        <v>100670.8989</v>
      </c>
      <c r="CC66" s="26">
        <f t="shared" si="160"/>
        <v>100670.8989</v>
      </c>
      <c r="CD66" s="12">
        <f t="shared" si="161"/>
        <v>85781.847899999993</v>
      </c>
      <c r="CE66" s="26">
        <f t="shared" si="162"/>
        <v>85781.847899999993</v>
      </c>
      <c r="CF66" s="12">
        <f t="shared" si="163"/>
        <v>0</v>
      </c>
      <c r="CG66" s="26">
        <f t="shared" si="164"/>
        <v>0</v>
      </c>
      <c r="CH66" s="12">
        <f t="shared" si="165"/>
        <v>640.92599999999993</v>
      </c>
      <c r="CI66" s="26">
        <f t="shared" si="166"/>
        <v>640.92599999999993</v>
      </c>
      <c r="CJ66" s="12">
        <f t="shared" si="167"/>
        <v>37094.672399999996</v>
      </c>
      <c r="CK66" s="26">
        <f t="shared" si="168"/>
        <v>37094.672399999996</v>
      </c>
      <c r="CL66" s="12">
        <f t="shared" si="169"/>
        <v>63584.218200000003</v>
      </c>
      <c r="CM66" s="26">
        <f t="shared" si="170"/>
        <v>63584.218200000003</v>
      </c>
      <c r="CN66" s="12">
        <f t="shared" si="171"/>
        <v>95323.035599999988</v>
      </c>
      <c r="CO66" s="26">
        <f t="shared" si="172"/>
        <v>95323.035599999988</v>
      </c>
      <c r="CP66" s="12">
        <f t="shared" si="173"/>
        <v>72226.293999999994</v>
      </c>
      <c r="CQ66" s="26">
        <f t="shared" si="174"/>
        <v>72226.293999999994</v>
      </c>
      <c r="CT66" s="19" t="s">
        <v>56</v>
      </c>
      <c r="CU66" s="19">
        <v>2056</v>
      </c>
      <c r="CV66" s="12"/>
      <c r="CW66" s="26"/>
      <c r="CX66" s="12"/>
      <c r="CY66" s="26"/>
      <c r="CZ66" s="12"/>
      <c r="DA66" s="26"/>
      <c r="DB66" s="12"/>
      <c r="DC66" s="26"/>
      <c r="DD66" s="12"/>
      <c r="DE66" s="26"/>
      <c r="DF66" s="12"/>
      <c r="DG66" s="26"/>
      <c r="DH66" s="12"/>
      <c r="DI66" s="26"/>
      <c r="DJ66" s="12"/>
      <c r="DK66" s="26"/>
      <c r="DL66" s="12"/>
      <c r="DM66" s="26"/>
      <c r="DN66" s="12"/>
      <c r="DO66" s="26"/>
      <c r="DP66" s="12"/>
      <c r="DQ66" s="26"/>
      <c r="DR66" s="12"/>
      <c r="DS66" s="26"/>
      <c r="DT66" s="12"/>
      <c r="DU66" s="26"/>
      <c r="DV66" s="12"/>
      <c r="DW66" s="26"/>
      <c r="DX66" s="12"/>
      <c r="DY66" s="26"/>
      <c r="DZ66" s="12"/>
      <c r="EA66" s="26"/>
      <c r="EB66" s="12"/>
      <c r="EC66" s="26"/>
      <c r="ED66" s="12"/>
      <c r="EE66" s="26"/>
      <c r="EF66" s="12"/>
      <c r="EG66" s="26"/>
      <c r="EH66" s="12"/>
      <c r="EI66" s="26"/>
      <c r="EJ66" s="12"/>
      <c r="EK66" s="26"/>
      <c r="EL66" s="12"/>
      <c r="EM66" s="26"/>
    </row>
    <row r="67" spans="2:143" x14ac:dyDescent="0.25">
      <c r="B67" s="19" t="s">
        <v>58</v>
      </c>
      <c r="C67" s="19">
        <v>2061</v>
      </c>
      <c r="D67" s="12">
        <v>1534343</v>
      </c>
      <c r="E67" s="4">
        <v>12.9</v>
      </c>
      <c r="F67" s="12">
        <v>85848</v>
      </c>
      <c r="G67" s="4">
        <v>48.33</v>
      </c>
      <c r="H67" s="12">
        <v>1448494</v>
      </c>
      <c r="I67" s="4">
        <v>14.05</v>
      </c>
      <c r="J67" s="12">
        <v>12545</v>
      </c>
      <c r="K67" s="4">
        <v>60.82</v>
      </c>
      <c r="L67" s="12">
        <v>20035</v>
      </c>
      <c r="M67" s="4">
        <v>49.79</v>
      </c>
      <c r="N67" s="12">
        <v>0</v>
      </c>
      <c r="O67" s="4">
        <v>0</v>
      </c>
      <c r="P67" s="12">
        <v>2843</v>
      </c>
      <c r="Q67" s="4">
        <v>65.12</v>
      </c>
      <c r="R67" s="12">
        <v>7593</v>
      </c>
      <c r="S67" s="4">
        <v>65.28</v>
      </c>
      <c r="T67" s="12">
        <v>23063</v>
      </c>
      <c r="U67" s="4">
        <v>65.77</v>
      </c>
      <c r="V67" s="12">
        <v>521</v>
      </c>
      <c r="W67" s="4">
        <v>0</v>
      </c>
      <c r="X67" s="12">
        <v>19248</v>
      </c>
      <c r="Y67" s="4">
        <v>62.58</v>
      </c>
      <c r="Z67" s="12">
        <v>300516</v>
      </c>
      <c r="AA67" s="4">
        <v>48.21</v>
      </c>
      <c r="AB67" s="12">
        <v>20288</v>
      </c>
      <c r="AC67" s="4">
        <v>89.29</v>
      </c>
      <c r="AD67" s="12">
        <v>77766</v>
      </c>
      <c r="AE67" s="4">
        <v>44.46</v>
      </c>
      <c r="AF67" s="12">
        <v>250737</v>
      </c>
      <c r="AG67" s="4">
        <v>42.28</v>
      </c>
      <c r="AH67" s="12">
        <v>138387</v>
      </c>
      <c r="AI67" s="4">
        <v>63.65</v>
      </c>
      <c r="AJ67" s="12">
        <v>0</v>
      </c>
      <c r="AK67" s="4">
        <v>0</v>
      </c>
      <c r="AL67" s="12">
        <v>818</v>
      </c>
      <c r="AM67" s="4">
        <v>82.58</v>
      </c>
      <c r="AN67" s="12">
        <v>57865</v>
      </c>
      <c r="AO67" s="4">
        <v>67.84</v>
      </c>
      <c r="AP67" s="12">
        <v>147018</v>
      </c>
      <c r="AQ67" s="4">
        <v>44.56</v>
      </c>
      <c r="AR67" s="12">
        <v>242548</v>
      </c>
      <c r="AS67" s="4">
        <v>42.29</v>
      </c>
      <c r="AT67" s="12">
        <v>212549</v>
      </c>
      <c r="AU67" s="4">
        <v>36.39</v>
      </c>
      <c r="AX67" s="19" t="s">
        <v>58</v>
      </c>
      <c r="AY67" s="19" t="s">
        <v>59</v>
      </c>
      <c r="AZ67" s="12">
        <f t="shared" si="131"/>
        <v>197930.247</v>
      </c>
      <c r="BA67" s="26">
        <f t="shared" si="132"/>
        <v>197930.247</v>
      </c>
      <c r="BB67" s="12">
        <f t="shared" si="133"/>
        <v>41490.338400000001</v>
      </c>
      <c r="BC67" s="26">
        <f t="shared" si="134"/>
        <v>41490.338400000001</v>
      </c>
      <c r="BD67" s="12">
        <f t="shared" si="135"/>
        <v>203513.40700000001</v>
      </c>
      <c r="BE67" s="26">
        <f t="shared" si="136"/>
        <v>203513.40700000001</v>
      </c>
      <c r="BF67" s="12">
        <f t="shared" si="137"/>
        <v>7629.8690000000006</v>
      </c>
      <c r="BG67" s="26">
        <f t="shared" si="138"/>
        <v>7629.8690000000006</v>
      </c>
      <c r="BH67" s="12">
        <f t="shared" si="139"/>
        <v>9975.4264999999996</v>
      </c>
      <c r="BI67" s="26">
        <f t="shared" si="140"/>
        <v>9975.4264999999996</v>
      </c>
      <c r="BJ67" s="12">
        <f t="shared" si="141"/>
        <v>0</v>
      </c>
      <c r="BK67" s="26">
        <f t="shared" si="142"/>
        <v>0</v>
      </c>
      <c r="BL67" s="12">
        <f t="shared" si="143"/>
        <v>1851.3616</v>
      </c>
      <c r="BM67" s="26">
        <f t="shared" si="144"/>
        <v>1851.3616</v>
      </c>
      <c r="BN67" s="12">
        <f t="shared" si="145"/>
        <v>4956.7103999999999</v>
      </c>
      <c r="BO67" s="26">
        <f t="shared" si="146"/>
        <v>4956.7103999999999</v>
      </c>
      <c r="BP67" s="12">
        <f t="shared" si="147"/>
        <v>15168.535100000001</v>
      </c>
      <c r="BQ67" s="26">
        <f t="shared" si="148"/>
        <v>15168.535100000001</v>
      </c>
      <c r="BR67" s="12">
        <f t="shared" si="149"/>
        <v>0</v>
      </c>
      <c r="BS67" s="26">
        <f t="shared" si="150"/>
        <v>0</v>
      </c>
      <c r="BT67" s="12">
        <f t="shared" si="151"/>
        <v>12045.398399999998</v>
      </c>
      <c r="BU67" s="26">
        <f t="shared" si="152"/>
        <v>12045.398399999998</v>
      </c>
      <c r="BV67" s="12">
        <f t="shared" si="153"/>
        <v>144878.76360000001</v>
      </c>
      <c r="BW67" s="26">
        <f t="shared" si="154"/>
        <v>144878.76360000001</v>
      </c>
      <c r="BX67" s="12">
        <f t="shared" si="155"/>
        <v>18115.155200000001</v>
      </c>
      <c r="BY67" s="26">
        <f t="shared" si="156"/>
        <v>18115.155200000001</v>
      </c>
      <c r="BZ67" s="12">
        <f t="shared" si="157"/>
        <v>34574.763599999998</v>
      </c>
      <c r="CA67" s="26">
        <f t="shared" si="158"/>
        <v>34574.763599999998</v>
      </c>
      <c r="CB67" s="12">
        <f t="shared" si="159"/>
        <v>106011.60359999999</v>
      </c>
      <c r="CC67" s="26">
        <f t="shared" si="160"/>
        <v>106011.60359999999</v>
      </c>
      <c r="CD67" s="12">
        <f t="shared" si="161"/>
        <v>88083.325499999992</v>
      </c>
      <c r="CE67" s="26">
        <f t="shared" si="162"/>
        <v>88083.325499999992</v>
      </c>
      <c r="CF67" s="12">
        <f t="shared" si="163"/>
        <v>0</v>
      </c>
      <c r="CG67" s="26">
        <f t="shared" si="164"/>
        <v>0</v>
      </c>
      <c r="CH67" s="12">
        <f t="shared" si="165"/>
        <v>675.50440000000003</v>
      </c>
      <c r="CI67" s="26">
        <f t="shared" si="166"/>
        <v>675.50440000000003</v>
      </c>
      <c r="CJ67" s="12">
        <f t="shared" si="167"/>
        <v>39255.616000000002</v>
      </c>
      <c r="CK67" s="26">
        <f t="shared" si="168"/>
        <v>39255.616000000002</v>
      </c>
      <c r="CL67" s="12">
        <f t="shared" si="169"/>
        <v>65511.220800000003</v>
      </c>
      <c r="CM67" s="26">
        <f t="shared" si="170"/>
        <v>65511.220800000003</v>
      </c>
      <c r="CN67" s="12">
        <f t="shared" si="171"/>
        <v>102573.54919999999</v>
      </c>
      <c r="CO67" s="26">
        <f t="shared" si="172"/>
        <v>102573.54919999999</v>
      </c>
      <c r="CP67" s="12">
        <f t="shared" si="173"/>
        <v>77346.58110000001</v>
      </c>
      <c r="CQ67" s="26">
        <f t="shared" si="174"/>
        <v>77346.58110000001</v>
      </c>
      <c r="CT67" s="19" t="s">
        <v>58</v>
      </c>
      <c r="CU67" s="19">
        <v>2061</v>
      </c>
      <c r="CV67" s="12"/>
      <c r="CW67" s="26"/>
      <c r="CX67" s="12"/>
      <c r="CY67" s="26"/>
      <c r="CZ67" s="12"/>
      <c r="DA67" s="26"/>
      <c r="DB67" s="12"/>
      <c r="DC67" s="26"/>
      <c r="DD67" s="12"/>
      <c r="DE67" s="26"/>
      <c r="DF67" s="12"/>
      <c r="DG67" s="26"/>
      <c r="DH67" s="12"/>
      <c r="DI67" s="26"/>
      <c r="DJ67" s="12"/>
      <c r="DK67" s="26"/>
      <c r="DL67" s="12"/>
      <c r="DM67" s="26"/>
      <c r="DN67" s="12"/>
      <c r="DO67" s="26"/>
      <c r="DP67" s="12"/>
      <c r="DQ67" s="26"/>
      <c r="DR67" s="12"/>
      <c r="DS67" s="26"/>
      <c r="DT67" s="12"/>
      <c r="DU67" s="26"/>
      <c r="DV67" s="12"/>
      <c r="DW67" s="26"/>
      <c r="DX67" s="12"/>
      <c r="DY67" s="26"/>
      <c r="DZ67" s="12"/>
      <c r="EA67" s="26"/>
      <c r="EB67" s="12"/>
      <c r="EC67" s="26"/>
      <c r="ED67" s="12"/>
      <c r="EE67" s="26"/>
      <c r="EF67" s="12"/>
      <c r="EG67" s="26"/>
      <c r="EH67" s="12"/>
      <c r="EI67" s="26"/>
      <c r="EJ67" s="12"/>
      <c r="EK67" s="26"/>
      <c r="EL67" s="12"/>
      <c r="EM67" s="26"/>
    </row>
    <row r="68" spans="2:143" x14ac:dyDescent="0.25">
      <c r="B68" s="19"/>
      <c r="C68" s="19">
        <v>2066</v>
      </c>
      <c r="D68" s="12">
        <v>1573938</v>
      </c>
      <c r="E68" s="4">
        <v>12.92</v>
      </c>
      <c r="F68" s="12">
        <v>102863</v>
      </c>
      <c r="G68" s="4">
        <v>42.64</v>
      </c>
      <c r="H68" s="12">
        <v>1471075</v>
      </c>
      <c r="I68" s="4">
        <v>14.3</v>
      </c>
      <c r="J68" s="12">
        <v>23482</v>
      </c>
      <c r="K68" s="4">
        <v>64.72</v>
      </c>
      <c r="L68" s="12">
        <v>22185</v>
      </c>
      <c r="M68" s="4">
        <v>48.82</v>
      </c>
      <c r="N68" s="12">
        <v>0</v>
      </c>
      <c r="O68" s="4">
        <v>0</v>
      </c>
      <c r="P68" s="12">
        <v>3493</v>
      </c>
      <c r="Q68" s="4">
        <v>64.31</v>
      </c>
      <c r="R68" s="12">
        <v>3077</v>
      </c>
      <c r="S68" s="4">
        <v>74.67</v>
      </c>
      <c r="T68" s="12">
        <v>26828</v>
      </c>
      <c r="U68" s="4">
        <v>64.83</v>
      </c>
      <c r="V68" s="12">
        <v>557</v>
      </c>
      <c r="W68" s="4">
        <v>0</v>
      </c>
      <c r="X68" s="12">
        <v>23242</v>
      </c>
      <c r="Y68" s="4">
        <v>60.73</v>
      </c>
      <c r="Z68" s="12">
        <v>316789</v>
      </c>
      <c r="AA68" s="4">
        <v>47.84</v>
      </c>
      <c r="AB68" s="12">
        <v>21237</v>
      </c>
      <c r="AC68" s="4">
        <v>88.25</v>
      </c>
      <c r="AD68" s="12">
        <v>78701</v>
      </c>
      <c r="AE68" s="4">
        <v>44.68</v>
      </c>
      <c r="AF68" s="12">
        <v>261258</v>
      </c>
      <c r="AG68" s="4">
        <v>42.4</v>
      </c>
      <c r="AH68" s="12">
        <v>143173</v>
      </c>
      <c r="AI68" s="4">
        <v>62.94</v>
      </c>
      <c r="AJ68" s="12">
        <v>0</v>
      </c>
      <c r="AK68" s="4">
        <v>0</v>
      </c>
      <c r="AL68" s="12">
        <v>852</v>
      </c>
      <c r="AM68" s="4">
        <v>82.9</v>
      </c>
      <c r="AN68" s="12">
        <v>61384</v>
      </c>
      <c r="AO68" s="4">
        <v>67.260000000000005</v>
      </c>
      <c r="AP68" s="12">
        <v>150704</v>
      </c>
      <c r="AQ68" s="4">
        <v>44.61</v>
      </c>
      <c r="AR68" s="12">
        <v>213287</v>
      </c>
      <c r="AS68" s="4">
        <v>48.95</v>
      </c>
      <c r="AT68" s="12">
        <v>223692</v>
      </c>
      <c r="AU68" s="4">
        <v>36.619999999999997</v>
      </c>
      <c r="AX68" s="19"/>
      <c r="AY68" s="19" t="s">
        <v>60</v>
      </c>
      <c r="AZ68" s="12">
        <f t="shared" si="131"/>
        <v>203352.78960000002</v>
      </c>
      <c r="BA68" s="26">
        <f t="shared" si="132"/>
        <v>203352.78960000002</v>
      </c>
      <c r="BB68" s="12">
        <f t="shared" si="133"/>
        <v>43860.783200000005</v>
      </c>
      <c r="BC68" s="26">
        <f t="shared" si="134"/>
        <v>43860.783200000005</v>
      </c>
      <c r="BD68" s="12">
        <f t="shared" si="135"/>
        <v>210363.72500000001</v>
      </c>
      <c r="BE68" s="26">
        <f t="shared" si="136"/>
        <v>210363.72500000001</v>
      </c>
      <c r="BF68" s="12">
        <f t="shared" si="137"/>
        <v>15197.5504</v>
      </c>
      <c r="BG68" s="26">
        <f t="shared" si="138"/>
        <v>15197.5504</v>
      </c>
      <c r="BH68" s="12">
        <f t="shared" si="139"/>
        <v>10830.716999999999</v>
      </c>
      <c r="BI68" s="26">
        <f t="shared" si="140"/>
        <v>10830.716999999999</v>
      </c>
      <c r="BJ68" s="12">
        <f t="shared" si="141"/>
        <v>0</v>
      </c>
      <c r="BK68" s="26">
        <f t="shared" si="142"/>
        <v>0</v>
      </c>
      <c r="BL68" s="12">
        <f t="shared" si="143"/>
        <v>2246.3483000000001</v>
      </c>
      <c r="BM68" s="26">
        <f t="shared" si="144"/>
        <v>2246.3483000000001</v>
      </c>
      <c r="BN68" s="12">
        <f t="shared" si="145"/>
        <v>2297.5958999999998</v>
      </c>
      <c r="BO68" s="26">
        <f t="shared" si="146"/>
        <v>2297.5958999999998</v>
      </c>
      <c r="BP68" s="12">
        <f t="shared" si="147"/>
        <v>17392.592400000001</v>
      </c>
      <c r="BQ68" s="26">
        <f t="shared" si="148"/>
        <v>17392.592400000001</v>
      </c>
      <c r="BR68" s="12">
        <f t="shared" si="149"/>
        <v>0</v>
      </c>
      <c r="BS68" s="26">
        <f t="shared" si="150"/>
        <v>0</v>
      </c>
      <c r="BT68" s="12">
        <f t="shared" si="151"/>
        <v>14114.866599999999</v>
      </c>
      <c r="BU68" s="26">
        <f t="shared" si="152"/>
        <v>14114.866599999999</v>
      </c>
      <c r="BV68" s="12">
        <f t="shared" si="153"/>
        <v>151551.85760000002</v>
      </c>
      <c r="BW68" s="26">
        <f t="shared" si="154"/>
        <v>151551.85760000002</v>
      </c>
      <c r="BX68" s="12">
        <f t="shared" si="155"/>
        <v>18741.6525</v>
      </c>
      <c r="BY68" s="26">
        <f t="shared" si="156"/>
        <v>18741.6525</v>
      </c>
      <c r="BZ68" s="12">
        <f t="shared" si="157"/>
        <v>35163.606800000001</v>
      </c>
      <c r="CA68" s="26">
        <f t="shared" si="158"/>
        <v>35163.606800000001</v>
      </c>
      <c r="CB68" s="12">
        <f t="shared" si="159"/>
        <v>110773.39199999999</v>
      </c>
      <c r="CC68" s="26">
        <f t="shared" si="160"/>
        <v>110773.39199999999</v>
      </c>
      <c r="CD68" s="12">
        <f t="shared" si="161"/>
        <v>90113.086199999991</v>
      </c>
      <c r="CE68" s="26">
        <f t="shared" si="162"/>
        <v>90113.086199999991</v>
      </c>
      <c r="CF68" s="12">
        <f t="shared" si="163"/>
        <v>0</v>
      </c>
      <c r="CG68" s="26">
        <f t="shared" si="164"/>
        <v>0</v>
      </c>
      <c r="CH68" s="12">
        <f t="shared" si="165"/>
        <v>706.30799999999999</v>
      </c>
      <c r="CI68" s="26">
        <f t="shared" si="166"/>
        <v>706.30799999999999</v>
      </c>
      <c r="CJ68" s="12">
        <f t="shared" si="167"/>
        <v>41286.878400000001</v>
      </c>
      <c r="CK68" s="26">
        <f t="shared" si="168"/>
        <v>41286.878400000001</v>
      </c>
      <c r="CL68" s="12">
        <f t="shared" si="169"/>
        <v>67229.054399999994</v>
      </c>
      <c r="CM68" s="26">
        <f t="shared" si="170"/>
        <v>67229.054399999994</v>
      </c>
      <c r="CN68" s="12">
        <f t="shared" si="171"/>
        <v>104403.9865</v>
      </c>
      <c r="CO68" s="26">
        <f t="shared" si="172"/>
        <v>104403.9865</v>
      </c>
      <c r="CP68" s="12">
        <f t="shared" si="173"/>
        <v>81916.010399999985</v>
      </c>
      <c r="CQ68" s="26">
        <f t="shared" si="174"/>
        <v>81916.010399999985</v>
      </c>
      <c r="CT68" s="19"/>
      <c r="CU68" s="19">
        <v>2066</v>
      </c>
      <c r="CV68" s="12"/>
      <c r="CW68" s="26"/>
      <c r="CX68" s="12"/>
      <c r="CY68" s="26"/>
      <c r="CZ68" s="12"/>
      <c r="DA68" s="26"/>
      <c r="DB68" s="12"/>
      <c r="DC68" s="26"/>
      <c r="DD68" s="12"/>
      <c r="DE68" s="26"/>
      <c r="DF68" s="12"/>
      <c r="DG68" s="26"/>
      <c r="DH68" s="12"/>
      <c r="DI68" s="26"/>
      <c r="DJ68" s="12"/>
      <c r="DK68" s="26"/>
      <c r="DL68" s="12"/>
      <c r="DM68" s="26"/>
      <c r="DN68" s="12"/>
      <c r="DO68" s="26"/>
      <c r="DP68" s="12"/>
      <c r="DQ68" s="26"/>
      <c r="DR68" s="12"/>
      <c r="DS68" s="26"/>
      <c r="DT68" s="12"/>
      <c r="DU68" s="26"/>
      <c r="DV68" s="12"/>
      <c r="DW68" s="26"/>
      <c r="DX68" s="12"/>
      <c r="DY68" s="26"/>
      <c r="DZ68" s="12"/>
      <c r="EA68" s="26"/>
      <c r="EB68" s="12"/>
      <c r="EC68" s="26"/>
      <c r="ED68" s="12"/>
      <c r="EE68" s="26"/>
      <c r="EF68" s="12"/>
      <c r="EG68" s="26"/>
      <c r="EH68" s="12"/>
      <c r="EI68" s="26"/>
      <c r="EJ68" s="12"/>
      <c r="EK68" s="26"/>
      <c r="EL68" s="12"/>
      <c r="EM68" s="26"/>
    </row>
    <row r="69" spans="2:143" x14ac:dyDescent="0.25">
      <c r="B69" s="19"/>
      <c r="C69" s="19">
        <v>2071</v>
      </c>
      <c r="D69" s="12">
        <v>1633184</v>
      </c>
      <c r="E69" s="4">
        <v>12.91</v>
      </c>
      <c r="F69" s="12">
        <v>100205</v>
      </c>
      <c r="G69" s="4">
        <v>43.28</v>
      </c>
      <c r="H69" s="12">
        <v>1532979</v>
      </c>
      <c r="I69" s="4">
        <v>14.27</v>
      </c>
      <c r="J69" s="12">
        <v>30919</v>
      </c>
      <c r="K69" s="4">
        <v>65.16</v>
      </c>
      <c r="L69" s="12">
        <v>7371</v>
      </c>
      <c r="M69" s="4">
        <v>63.66</v>
      </c>
      <c r="N69" s="12">
        <v>0</v>
      </c>
      <c r="O69" s="4">
        <v>0</v>
      </c>
      <c r="P69" s="12">
        <v>4119</v>
      </c>
      <c r="Q69" s="4">
        <v>63.53</v>
      </c>
      <c r="R69" s="12">
        <v>751</v>
      </c>
      <c r="S69" s="4">
        <v>55.37</v>
      </c>
      <c r="T69" s="12">
        <v>30169</v>
      </c>
      <c r="U69" s="4">
        <v>64.099999999999994</v>
      </c>
      <c r="V69" s="12">
        <v>4</v>
      </c>
      <c r="W69" s="4">
        <v>130.12</v>
      </c>
      <c r="X69" s="12">
        <v>26871</v>
      </c>
      <c r="Y69" s="4">
        <v>59.57</v>
      </c>
      <c r="Z69" s="12">
        <v>332725</v>
      </c>
      <c r="AA69" s="4">
        <v>47.4</v>
      </c>
      <c r="AB69" s="12">
        <v>23084</v>
      </c>
      <c r="AC69" s="4">
        <v>83.59</v>
      </c>
      <c r="AD69" s="12">
        <v>77315</v>
      </c>
      <c r="AE69" s="4">
        <v>46.38</v>
      </c>
      <c r="AF69" s="12">
        <v>271935</v>
      </c>
      <c r="AG69" s="4">
        <v>42.52</v>
      </c>
      <c r="AH69" s="12">
        <v>147691</v>
      </c>
      <c r="AI69" s="4">
        <v>62.28</v>
      </c>
      <c r="AJ69" s="12">
        <v>0</v>
      </c>
      <c r="AK69" s="4">
        <v>0</v>
      </c>
      <c r="AL69" s="12">
        <v>882</v>
      </c>
      <c r="AM69" s="4">
        <v>83.2</v>
      </c>
      <c r="AN69" s="12">
        <v>64672</v>
      </c>
      <c r="AO69" s="4">
        <v>66.790000000000006</v>
      </c>
      <c r="AP69" s="12">
        <v>154015</v>
      </c>
      <c r="AQ69" s="4">
        <v>44.66</v>
      </c>
      <c r="AR69" s="12">
        <v>225430</v>
      </c>
      <c r="AS69" s="4">
        <v>49.15</v>
      </c>
      <c r="AT69" s="12">
        <v>235231</v>
      </c>
      <c r="AU69" s="4">
        <v>36.74</v>
      </c>
      <c r="AX69" s="19"/>
      <c r="AY69" s="19" t="s">
        <v>61</v>
      </c>
      <c r="AZ69" s="12">
        <f t="shared" si="131"/>
        <v>210844.05440000002</v>
      </c>
      <c r="BA69" s="26">
        <f t="shared" si="132"/>
        <v>210844.05440000002</v>
      </c>
      <c r="BB69" s="12">
        <f t="shared" si="133"/>
        <v>43368.724000000002</v>
      </c>
      <c r="BC69" s="26">
        <f t="shared" si="134"/>
        <v>43368.724000000002</v>
      </c>
      <c r="BD69" s="12">
        <f t="shared" si="135"/>
        <v>218756.10329999999</v>
      </c>
      <c r="BE69" s="26">
        <f t="shared" si="136"/>
        <v>218756.10329999999</v>
      </c>
      <c r="BF69" s="12">
        <f t="shared" si="137"/>
        <v>20146.820399999997</v>
      </c>
      <c r="BG69" s="26">
        <f t="shared" si="138"/>
        <v>20146.820399999997</v>
      </c>
      <c r="BH69" s="12">
        <f t="shared" si="139"/>
        <v>4692.3786</v>
      </c>
      <c r="BI69" s="26">
        <f t="shared" si="140"/>
        <v>4692.3786</v>
      </c>
      <c r="BJ69" s="12">
        <f t="shared" si="141"/>
        <v>0</v>
      </c>
      <c r="BK69" s="26">
        <f t="shared" si="142"/>
        <v>0</v>
      </c>
      <c r="BL69" s="12">
        <f t="shared" si="143"/>
        <v>2616.8007000000002</v>
      </c>
      <c r="BM69" s="26">
        <f t="shared" si="144"/>
        <v>2616.8007000000002</v>
      </c>
      <c r="BN69" s="12">
        <f t="shared" si="145"/>
        <v>415.82869999999997</v>
      </c>
      <c r="BO69" s="26">
        <f t="shared" si="146"/>
        <v>415.82869999999997</v>
      </c>
      <c r="BP69" s="12">
        <f t="shared" si="147"/>
        <v>19338.328999999998</v>
      </c>
      <c r="BQ69" s="26">
        <f t="shared" si="148"/>
        <v>19338.328999999998</v>
      </c>
      <c r="BR69" s="12">
        <f t="shared" si="149"/>
        <v>4</v>
      </c>
      <c r="BS69" s="26">
        <f t="shared" si="150"/>
        <v>5.2048000000000005</v>
      </c>
      <c r="BT69" s="12">
        <f t="shared" si="151"/>
        <v>16007.054700000001</v>
      </c>
      <c r="BU69" s="26">
        <f t="shared" si="152"/>
        <v>16007.054700000001</v>
      </c>
      <c r="BV69" s="12">
        <f t="shared" si="153"/>
        <v>157711.65</v>
      </c>
      <c r="BW69" s="26">
        <f t="shared" si="154"/>
        <v>157711.65</v>
      </c>
      <c r="BX69" s="12">
        <f t="shared" si="155"/>
        <v>19295.9156</v>
      </c>
      <c r="BY69" s="26">
        <f t="shared" si="156"/>
        <v>19295.9156</v>
      </c>
      <c r="BZ69" s="12">
        <f t="shared" si="157"/>
        <v>35858.697</v>
      </c>
      <c r="CA69" s="26">
        <f t="shared" si="158"/>
        <v>35858.697</v>
      </c>
      <c r="CB69" s="12">
        <f t="shared" si="159"/>
        <v>115626.76200000002</v>
      </c>
      <c r="CC69" s="26">
        <f t="shared" si="160"/>
        <v>115626.76200000002</v>
      </c>
      <c r="CD69" s="12">
        <f t="shared" si="161"/>
        <v>91981.954800000007</v>
      </c>
      <c r="CE69" s="26">
        <f t="shared" si="162"/>
        <v>91981.954800000007</v>
      </c>
      <c r="CF69" s="12">
        <f t="shared" si="163"/>
        <v>0</v>
      </c>
      <c r="CG69" s="26">
        <f t="shared" si="164"/>
        <v>0</v>
      </c>
      <c r="CH69" s="12">
        <f t="shared" si="165"/>
        <v>733.82400000000007</v>
      </c>
      <c r="CI69" s="26">
        <f t="shared" si="166"/>
        <v>733.82400000000007</v>
      </c>
      <c r="CJ69" s="12">
        <f t="shared" si="167"/>
        <v>43194.428800000009</v>
      </c>
      <c r="CK69" s="26">
        <f t="shared" si="168"/>
        <v>43194.428800000009</v>
      </c>
      <c r="CL69" s="12">
        <f t="shared" si="169"/>
        <v>68783.098999999987</v>
      </c>
      <c r="CM69" s="26">
        <f t="shared" si="170"/>
        <v>68783.098999999987</v>
      </c>
      <c r="CN69" s="12">
        <f t="shared" si="171"/>
        <v>110798.845</v>
      </c>
      <c r="CO69" s="26">
        <f t="shared" si="172"/>
        <v>110798.845</v>
      </c>
      <c r="CP69" s="12">
        <f t="shared" si="173"/>
        <v>86423.869400000011</v>
      </c>
      <c r="CQ69" s="26">
        <f t="shared" si="174"/>
        <v>86423.869400000011</v>
      </c>
      <c r="CT69" s="19"/>
      <c r="CU69" s="19">
        <v>2071</v>
      </c>
      <c r="CV69" s="12"/>
      <c r="CW69" s="26"/>
      <c r="CX69" s="12"/>
      <c r="CY69" s="26"/>
      <c r="CZ69" s="12"/>
      <c r="DA69" s="26"/>
      <c r="DB69" s="12"/>
      <c r="DC69" s="26"/>
      <c r="DD69" s="12"/>
      <c r="DE69" s="26"/>
      <c r="DF69" s="12"/>
      <c r="DG69" s="26"/>
      <c r="DH69" s="12"/>
      <c r="DI69" s="26"/>
      <c r="DJ69" s="12"/>
      <c r="DK69" s="26"/>
      <c r="DL69" s="12"/>
      <c r="DM69" s="26"/>
      <c r="DN69" s="12"/>
      <c r="DO69" s="26"/>
      <c r="DP69" s="12"/>
      <c r="DQ69" s="26"/>
      <c r="DR69" s="12"/>
      <c r="DS69" s="26"/>
      <c r="DT69" s="12"/>
      <c r="DU69" s="26"/>
      <c r="DV69" s="12"/>
      <c r="DW69" s="26"/>
      <c r="DX69" s="12"/>
      <c r="DY69" s="26"/>
      <c r="DZ69" s="12"/>
      <c r="EA69" s="26"/>
      <c r="EB69" s="12"/>
      <c r="EC69" s="26"/>
      <c r="ED69" s="12"/>
      <c r="EE69" s="26"/>
      <c r="EF69" s="12"/>
      <c r="EG69" s="26"/>
      <c r="EH69" s="12"/>
      <c r="EI69" s="26"/>
      <c r="EJ69" s="12"/>
      <c r="EK69" s="26"/>
      <c r="EL69" s="12"/>
      <c r="EM69" s="26"/>
    </row>
    <row r="70" spans="2:143" x14ac:dyDescent="0.25">
      <c r="B70" s="19"/>
      <c r="C70" s="19">
        <v>2076</v>
      </c>
      <c r="D70" s="12">
        <v>1705666</v>
      </c>
      <c r="E70" s="4">
        <v>12.62</v>
      </c>
      <c r="F70" s="12">
        <v>118598</v>
      </c>
      <c r="G70" s="4">
        <v>41.42</v>
      </c>
      <c r="H70" s="12">
        <v>1587068</v>
      </c>
      <c r="I70" s="4">
        <v>14.12</v>
      </c>
      <c r="J70" s="12">
        <v>40439</v>
      </c>
      <c r="K70" s="4">
        <v>65.88</v>
      </c>
      <c r="L70" s="12">
        <v>8842</v>
      </c>
      <c r="M70" s="4">
        <v>59.93</v>
      </c>
      <c r="N70" s="12">
        <v>0</v>
      </c>
      <c r="O70" s="4">
        <v>0</v>
      </c>
      <c r="P70" s="12">
        <v>4695</v>
      </c>
      <c r="Q70" s="4">
        <v>62.81</v>
      </c>
      <c r="R70" s="12">
        <v>1298</v>
      </c>
      <c r="S70" s="4">
        <v>59.79</v>
      </c>
      <c r="T70" s="12">
        <v>33005</v>
      </c>
      <c r="U70" s="4">
        <v>63.52</v>
      </c>
      <c r="V70" s="12">
        <v>70</v>
      </c>
      <c r="W70" s="4">
        <v>130.12</v>
      </c>
      <c r="X70" s="12">
        <v>30249</v>
      </c>
      <c r="Y70" s="4">
        <v>58.39</v>
      </c>
      <c r="Z70" s="12">
        <v>341596</v>
      </c>
      <c r="AA70" s="4">
        <v>46.66</v>
      </c>
      <c r="AB70" s="12">
        <v>26585</v>
      </c>
      <c r="AC70" s="4">
        <v>75.09</v>
      </c>
      <c r="AD70" s="12">
        <v>76770</v>
      </c>
      <c r="AE70" s="4">
        <v>47.64</v>
      </c>
      <c r="AF70" s="12">
        <v>281637</v>
      </c>
      <c r="AG70" s="4">
        <v>42.66</v>
      </c>
      <c r="AH70" s="12">
        <v>151491</v>
      </c>
      <c r="AI70" s="4">
        <v>61.82</v>
      </c>
      <c r="AJ70" s="12">
        <v>0</v>
      </c>
      <c r="AK70" s="4">
        <v>0</v>
      </c>
      <c r="AL70" s="12">
        <v>915</v>
      </c>
      <c r="AM70" s="4">
        <v>83.59</v>
      </c>
      <c r="AN70" s="12">
        <v>67445</v>
      </c>
      <c r="AO70" s="4">
        <v>66.739999999999995</v>
      </c>
      <c r="AP70" s="12">
        <v>156790</v>
      </c>
      <c r="AQ70" s="4">
        <v>44.7</v>
      </c>
      <c r="AR70" s="12">
        <v>237793</v>
      </c>
      <c r="AS70" s="4">
        <v>49.09</v>
      </c>
      <c r="AT70" s="12">
        <v>246045</v>
      </c>
      <c r="AU70" s="4">
        <v>36.869999999999997</v>
      </c>
      <c r="AX70" s="19"/>
      <c r="AY70" s="19" t="s">
        <v>62</v>
      </c>
      <c r="AZ70" s="12">
        <f t="shared" si="131"/>
        <v>215255.04919999998</v>
      </c>
      <c r="BA70" s="26">
        <f t="shared" si="132"/>
        <v>215255.04919999998</v>
      </c>
      <c r="BB70" s="12">
        <f t="shared" si="133"/>
        <v>49123.291600000004</v>
      </c>
      <c r="BC70" s="26">
        <f t="shared" si="134"/>
        <v>49123.291600000004</v>
      </c>
      <c r="BD70" s="12">
        <f t="shared" si="135"/>
        <v>224094.00159999999</v>
      </c>
      <c r="BE70" s="26">
        <f t="shared" si="136"/>
        <v>224094.00159999999</v>
      </c>
      <c r="BF70" s="12">
        <f t="shared" si="137"/>
        <v>26641.213199999998</v>
      </c>
      <c r="BG70" s="26">
        <f t="shared" si="138"/>
        <v>26641.213199999998</v>
      </c>
      <c r="BH70" s="12">
        <f t="shared" si="139"/>
        <v>5299.0105999999996</v>
      </c>
      <c r="BI70" s="26">
        <f t="shared" si="140"/>
        <v>5299.0105999999996</v>
      </c>
      <c r="BJ70" s="12">
        <f t="shared" si="141"/>
        <v>0</v>
      </c>
      <c r="BK70" s="26">
        <f t="shared" si="142"/>
        <v>0</v>
      </c>
      <c r="BL70" s="12">
        <f t="shared" si="143"/>
        <v>2948.9295000000002</v>
      </c>
      <c r="BM70" s="26">
        <f t="shared" si="144"/>
        <v>2948.9295000000002</v>
      </c>
      <c r="BN70" s="12">
        <f t="shared" si="145"/>
        <v>776.07420000000002</v>
      </c>
      <c r="BO70" s="26">
        <f t="shared" si="146"/>
        <v>776.07420000000002</v>
      </c>
      <c r="BP70" s="12">
        <f t="shared" si="147"/>
        <v>20964.776000000002</v>
      </c>
      <c r="BQ70" s="26">
        <f t="shared" si="148"/>
        <v>20964.776000000002</v>
      </c>
      <c r="BR70" s="12">
        <f t="shared" si="149"/>
        <v>70</v>
      </c>
      <c r="BS70" s="26">
        <f t="shared" si="150"/>
        <v>91.084000000000003</v>
      </c>
      <c r="BT70" s="12">
        <f t="shared" si="151"/>
        <v>17662.391100000001</v>
      </c>
      <c r="BU70" s="26">
        <f t="shared" si="152"/>
        <v>17662.391100000001</v>
      </c>
      <c r="BV70" s="12">
        <f t="shared" si="153"/>
        <v>159388.6936</v>
      </c>
      <c r="BW70" s="26">
        <f t="shared" si="154"/>
        <v>159388.6936</v>
      </c>
      <c r="BX70" s="12">
        <f t="shared" si="155"/>
        <v>19962.676500000001</v>
      </c>
      <c r="BY70" s="26">
        <f t="shared" si="156"/>
        <v>19962.676500000001</v>
      </c>
      <c r="BZ70" s="12">
        <f t="shared" si="157"/>
        <v>36573.227999999996</v>
      </c>
      <c r="CA70" s="26">
        <f t="shared" si="158"/>
        <v>36573.227999999996</v>
      </c>
      <c r="CB70" s="12">
        <f t="shared" si="159"/>
        <v>120146.34419999999</v>
      </c>
      <c r="CC70" s="26">
        <f t="shared" si="160"/>
        <v>120146.34419999999</v>
      </c>
      <c r="CD70" s="12">
        <f t="shared" si="161"/>
        <v>93651.736199999985</v>
      </c>
      <c r="CE70" s="26">
        <f t="shared" si="162"/>
        <v>93651.736199999985</v>
      </c>
      <c r="CF70" s="12">
        <f t="shared" si="163"/>
        <v>0</v>
      </c>
      <c r="CG70" s="26">
        <f t="shared" si="164"/>
        <v>0</v>
      </c>
      <c r="CH70" s="12">
        <f t="shared" si="165"/>
        <v>764.84850000000006</v>
      </c>
      <c r="CI70" s="26">
        <f t="shared" si="166"/>
        <v>764.84850000000006</v>
      </c>
      <c r="CJ70" s="12">
        <f t="shared" si="167"/>
        <v>45012.792999999998</v>
      </c>
      <c r="CK70" s="26">
        <f t="shared" si="168"/>
        <v>45012.792999999998</v>
      </c>
      <c r="CL70" s="12">
        <f t="shared" si="169"/>
        <v>70085.13</v>
      </c>
      <c r="CM70" s="26">
        <f t="shared" si="170"/>
        <v>70085.13</v>
      </c>
      <c r="CN70" s="12">
        <f t="shared" si="171"/>
        <v>116732.58370000002</v>
      </c>
      <c r="CO70" s="26">
        <f t="shared" si="172"/>
        <v>116732.58370000002</v>
      </c>
      <c r="CP70" s="12">
        <f t="shared" si="173"/>
        <v>90716.791499999992</v>
      </c>
      <c r="CQ70" s="26">
        <f t="shared" si="174"/>
        <v>90716.791499999992</v>
      </c>
      <c r="CT70" s="19"/>
      <c r="CU70" s="19">
        <v>2076</v>
      </c>
      <c r="CV70" s="12"/>
      <c r="CW70" s="26"/>
      <c r="CX70" s="12"/>
      <c r="CY70" s="26"/>
      <c r="CZ70" s="12"/>
      <c r="DA70" s="26"/>
      <c r="DB70" s="12"/>
      <c r="DC70" s="26"/>
      <c r="DD70" s="12"/>
      <c r="DE70" s="26"/>
      <c r="DF70" s="12"/>
      <c r="DG70" s="26"/>
      <c r="DH70" s="12"/>
      <c r="DI70" s="26"/>
      <c r="DJ70" s="12"/>
      <c r="DK70" s="26"/>
      <c r="DL70" s="12"/>
      <c r="DM70" s="26"/>
      <c r="DN70" s="12"/>
      <c r="DO70" s="26"/>
      <c r="DP70" s="12"/>
      <c r="DQ70" s="26"/>
      <c r="DR70" s="12"/>
      <c r="DS70" s="26"/>
      <c r="DT70" s="12"/>
      <c r="DU70" s="26"/>
      <c r="DV70" s="12"/>
      <c r="DW70" s="26"/>
      <c r="DX70" s="12"/>
      <c r="DY70" s="26"/>
      <c r="DZ70" s="12"/>
      <c r="EA70" s="26"/>
      <c r="EB70" s="12"/>
      <c r="EC70" s="26"/>
      <c r="ED70" s="12"/>
      <c r="EE70" s="26"/>
      <c r="EF70" s="12"/>
      <c r="EG70" s="26"/>
      <c r="EH70" s="12"/>
      <c r="EI70" s="26"/>
      <c r="EJ70" s="12"/>
      <c r="EK70" s="26"/>
      <c r="EL70" s="12"/>
      <c r="EM70" s="26"/>
    </row>
    <row r="71" spans="2:143" x14ac:dyDescent="0.25">
      <c r="B71" s="19"/>
      <c r="C71" s="19">
        <v>2081</v>
      </c>
      <c r="D71" s="12">
        <v>1747160</v>
      </c>
      <c r="E71" s="4">
        <v>12.54</v>
      </c>
      <c r="F71" s="12">
        <v>110962</v>
      </c>
      <c r="G71" s="4">
        <v>39.86</v>
      </c>
      <c r="H71" s="12">
        <v>1636198</v>
      </c>
      <c r="I71" s="4">
        <v>13.92</v>
      </c>
      <c r="J71" s="12">
        <v>49039</v>
      </c>
      <c r="K71" s="4">
        <v>69.64</v>
      </c>
      <c r="L71" s="12">
        <v>10543</v>
      </c>
      <c r="M71" s="4">
        <v>56.37</v>
      </c>
      <c r="N71" s="12">
        <v>0</v>
      </c>
      <c r="O71" s="4">
        <v>0</v>
      </c>
      <c r="P71" s="12">
        <v>5216</v>
      </c>
      <c r="Q71" s="4">
        <v>62.09</v>
      </c>
      <c r="R71" s="12">
        <v>1677</v>
      </c>
      <c r="S71" s="4">
        <v>65</v>
      </c>
      <c r="T71" s="12">
        <v>10998</v>
      </c>
      <c r="U71" s="4">
        <v>96</v>
      </c>
      <c r="V71" s="12">
        <v>139</v>
      </c>
      <c r="W71" s="4">
        <v>130.12</v>
      </c>
      <c r="X71" s="12">
        <v>33350</v>
      </c>
      <c r="Y71" s="4">
        <v>57.48</v>
      </c>
      <c r="Z71" s="12">
        <v>354415</v>
      </c>
      <c r="AA71" s="4">
        <v>46.45</v>
      </c>
      <c r="AB71" s="12">
        <v>30069</v>
      </c>
      <c r="AC71" s="4">
        <v>69.59</v>
      </c>
      <c r="AD71" s="12">
        <v>78033</v>
      </c>
      <c r="AE71" s="4">
        <v>47.39</v>
      </c>
      <c r="AF71" s="12">
        <v>290314</v>
      </c>
      <c r="AG71" s="4">
        <v>42.79</v>
      </c>
      <c r="AH71" s="12">
        <v>154767</v>
      </c>
      <c r="AI71" s="4">
        <v>61.47</v>
      </c>
      <c r="AJ71" s="12">
        <v>0</v>
      </c>
      <c r="AK71" s="4">
        <v>0</v>
      </c>
      <c r="AL71" s="12">
        <v>946</v>
      </c>
      <c r="AM71" s="4">
        <v>83.95</v>
      </c>
      <c r="AN71" s="12">
        <v>69897</v>
      </c>
      <c r="AO71" s="4">
        <v>66.760000000000005</v>
      </c>
      <c r="AP71" s="12">
        <v>159178</v>
      </c>
      <c r="AQ71" s="4">
        <v>44.73</v>
      </c>
      <c r="AR71" s="12">
        <v>244482</v>
      </c>
      <c r="AS71" s="4">
        <v>47.97</v>
      </c>
      <c r="AT71" s="12">
        <v>254096</v>
      </c>
      <c r="AU71" s="4">
        <v>37.159999999999997</v>
      </c>
      <c r="AX71" s="19"/>
      <c r="AY71" s="19" t="s">
        <v>63</v>
      </c>
      <c r="AZ71" s="12">
        <f t="shared" si="131"/>
        <v>219093.86399999997</v>
      </c>
      <c r="BA71" s="26">
        <f t="shared" si="132"/>
        <v>219093.86399999997</v>
      </c>
      <c r="BB71" s="12">
        <f t="shared" si="133"/>
        <v>44229.453200000004</v>
      </c>
      <c r="BC71" s="26">
        <f t="shared" si="134"/>
        <v>44229.453200000004</v>
      </c>
      <c r="BD71" s="12">
        <f t="shared" si="135"/>
        <v>227758.7616</v>
      </c>
      <c r="BE71" s="26">
        <f t="shared" si="136"/>
        <v>227758.7616</v>
      </c>
      <c r="BF71" s="12">
        <f t="shared" si="137"/>
        <v>34150.759599999998</v>
      </c>
      <c r="BG71" s="26">
        <f t="shared" si="138"/>
        <v>34150.759599999998</v>
      </c>
      <c r="BH71" s="12">
        <f t="shared" si="139"/>
        <v>5943.0890999999992</v>
      </c>
      <c r="BI71" s="26">
        <f t="shared" si="140"/>
        <v>5943.0890999999992</v>
      </c>
      <c r="BJ71" s="12">
        <f t="shared" si="141"/>
        <v>0</v>
      </c>
      <c r="BK71" s="26">
        <f t="shared" si="142"/>
        <v>0</v>
      </c>
      <c r="BL71" s="12">
        <f t="shared" si="143"/>
        <v>3238.6143999999999</v>
      </c>
      <c r="BM71" s="26">
        <f t="shared" si="144"/>
        <v>3238.6143999999999</v>
      </c>
      <c r="BN71" s="12">
        <f t="shared" si="145"/>
        <v>1090.05</v>
      </c>
      <c r="BO71" s="26">
        <f t="shared" si="146"/>
        <v>1090.05</v>
      </c>
      <c r="BP71" s="12">
        <f t="shared" si="147"/>
        <v>10558.08</v>
      </c>
      <c r="BQ71" s="26">
        <f t="shared" si="148"/>
        <v>10558.08</v>
      </c>
      <c r="BR71" s="12">
        <f t="shared" si="149"/>
        <v>139</v>
      </c>
      <c r="BS71" s="26">
        <f t="shared" si="150"/>
        <v>180.86680000000001</v>
      </c>
      <c r="BT71" s="12">
        <f t="shared" si="151"/>
        <v>19169.580000000002</v>
      </c>
      <c r="BU71" s="26">
        <f t="shared" si="152"/>
        <v>19169.580000000002</v>
      </c>
      <c r="BV71" s="12">
        <f t="shared" si="153"/>
        <v>164625.76750000002</v>
      </c>
      <c r="BW71" s="26">
        <f t="shared" si="154"/>
        <v>164625.76750000002</v>
      </c>
      <c r="BX71" s="12">
        <f t="shared" si="155"/>
        <v>20925.017100000001</v>
      </c>
      <c r="BY71" s="26">
        <f t="shared" si="156"/>
        <v>20925.017100000001</v>
      </c>
      <c r="BZ71" s="12">
        <f t="shared" si="157"/>
        <v>36979.8387</v>
      </c>
      <c r="CA71" s="26">
        <f t="shared" si="158"/>
        <v>36979.8387</v>
      </c>
      <c r="CB71" s="12">
        <f t="shared" si="159"/>
        <v>124225.3606</v>
      </c>
      <c r="CC71" s="26">
        <f t="shared" si="160"/>
        <v>124225.3606</v>
      </c>
      <c r="CD71" s="12">
        <f t="shared" si="161"/>
        <v>95135.274900000004</v>
      </c>
      <c r="CE71" s="26">
        <f t="shared" si="162"/>
        <v>95135.274900000004</v>
      </c>
      <c r="CF71" s="12">
        <f t="shared" si="163"/>
        <v>0</v>
      </c>
      <c r="CG71" s="26">
        <f t="shared" si="164"/>
        <v>0</v>
      </c>
      <c r="CH71" s="12">
        <f t="shared" si="165"/>
        <v>794.16699999999992</v>
      </c>
      <c r="CI71" s="26">
        <f t="shared" si="166"/>
        <v>794.16699999999992</v>
      </c>
      <c r="CJ71" s="12">
        <f t="shared" si="167"/>
        <v>46663.237200000003</v>
      </c>
      <c r="CK71" s="26">
        <f t="shared" si="168"/>
        <v>46663.237200000003</v>
      </c>
      <c r="CL71" s="12">
        <f t="shared" si="169"/>
        <v>71200.319399999993</v>
      </c>
      <c r="CM71" s="26">
        <f t="shared" si="170"/>
        <v>71200.319399999993</v>
      </c>
      <c r="CN71" s="12">
        <f t="shared" si="171"/>
        <v>117278.01539999999</v>
      </c>
      <c r="CO71" s="26">
        <f t="shared" si="172"/>
        <v>117278.01539999999</v>
      </c>
      <c r="CP71" s="12">
        <f t="shared" si="173"/>
        <v>94422.073599999989</v>
      </c>
      <c r="CQ71" s="26">
        <f t="shared" si="174"/>
        <v>94422.073599999989</v>
      </c>
      <c r="CT71" s="19"/>
      <c r="CU71" s="19">
        <v>2081</v>
      </c>
      <c r="CV71" s="12"/>
      <c r="CW71" s="26"/>
      <c r="CX71" s="12"/>
      <c r="CY71" s="26"/>
      <c r="CZ71" s="12"/>
      <c r="DA71" s="26"/>
      <c r="DB71" s="12"/>
      <c r="DC71" s="26"/>
      <c r="DD71" s="12"/>
      <c r="DE71" s="26"/>
      <c r="DF71" s="12"/>
      <c r="DG71" s="26"/>
      <c r="DH71" s="12"/>
      <c r="DI71" s="26"/>
      <c r="DJ71" s="12"/>
      <c r="DK71" s="26"/>
      <c r="DL71" s="12"/>
      <c r="DM71" s="26"/>
      <c r="DN71" s="12"/>
      <c r="DO71" s="26"/>
      <c r="DP71" s="12"/>
      <c r="DQ71" s="26"/>
      <c r="DR71" s="12"/>
      <c r="DS71" s="26"/>
      <c r="DT71" s="12"/>
      <c r="DU71" s="26"/>
      <c r="DV71" s="12"/>
      <c r="DW71" s="26"/>
      <c r="DX71" s="12"/>
      <c r="DY71" s="26"/>
      <c r="DZ71" s="12"/>
      <c r="EA71" s="26"/>
      <c r="EB71" s="12"/>
      <c r="EC71" s="26"/>
      <c r="ED71" s="12"/>
      <c r="EE71" s="26"/>
      <c r="EF71" s="12"/>
      <c r="EG71" s="26"/>
      <c r="EH71" s="12"/>
      <c r="EI71" s="26"/>
      <c r="EJ71" s="12"/>
      <c r="EK71" s="26"/>
      <c r="EL71" s="12"/>
      <c r="EM71" s="26"/>
    </row>
    <row r="72" spans="2:143" x14ac:dyDescent="0.25">
      <c r="B72" s="19"/>
      <c r="C72" s="19">
        <v>2086</v>
      </c>
      <c r="D72" s="12">
        <v>1790547</v>
      </c>
      <c r="E72" s="4">
        <v>12.56</v>
      </c>
      <c r="F72" s="12">
        <v>112974</v>
      </c>
      <c r="G72" s="4">
        <v>44.87</v>
      </c>
      <c r="H72" s="12">
        <v>1677574</v>
      </c>
      <c r="I72" s="4">
        <v>13.84</v>
      </c>
      <c r="J72" s="12">
        <v>58420</v>
      </c>
      <c r="K72" s="4">
        <v>70.459999999999994</v>
      </c>
      <c r="L72" s="12">
        <v>12842</v>
      </c>
      <c r="M72" s="4">
        <v>52.29</v>
      </c>
      <c r="N72" s="12">
        <v>0</v>
      </c>
      <c r="O72" s="4">
        <v>0</v>
      </c>
      <c r="P72" s="12">
        <v>5744</v>
      </c>
      <c r="Q72" s="4">
        <v>61.56</v>
      </c>
      <c r="R72" s="12">
        <v>2714</v>
      </c>
      <c r="S72" s="4">
        <v>67.66</v>
      </c>
      <c r="T72" s="12">
        <v>11796</v>
      </c>
      <c r="U72" s="4">
        <v>95.58</v>
      </c>
      <c r="V72" s="12">
        <v>181</v>
      </c>
      <c r="W72" s="4">
        <v>129.41</v>
      </c>
      <c r="X72" s="12">
        <v>21276</v>
      </c>
      <c r="Y72" s="4">
        <v>56.97</v>
      </c>
      <c r="Z72" s="12">
        <v>366033</v>
      </c>
      <c r="AA72" s="4">
        <v>46.34</v>
      </c>
      <c r="AB72" s="12">
        <v>34428</v>
      </c>
      <c r="AC72" s="4">
        <v>65.3</v>
      </c>
      <c r="AD72" s="12">
        <v>79411</v>
      </c>
      <c r="AE72" s="4">
        <v>46.97</v>
      </c>
      <c r="AF72" s="12">
        <v>297802</v>
      </c>
      <c r="AG72" s="4">
        <v>42.93</v>
      </c>
      <c r="AH72" s="12">
        <v>150819</v>
      </c>
      <c r="AI72" s="4">
        <v>63.83</v>
      </c>
      <c r="AJ72" s="12">
        <v>0</v>
      </c>
      <c r="AK72" s="4">
        <v>0</v>
      </c>
      <c r="AL72" s="12">
        <v>973</v>
      </c>
      <c r="AM72" s="4">
        <v>84.26</v>
      </c>
      <c r="AN72" s="12">
        <v>72600</v>
      </c>
      <c r="AO72" s="4">
        <v>66.459999999999994</v>
      </c>
      <c r="AP72" s="12">
        <v>160351</v>
      </c>
      <c r="AQ72" s="4">
        <v>44.74</v>
      </c>
      <c r="AR72" s="12">
        <v>256917</v>
      </c>
      <c r="AS72" s="4">
        <v>47.58</v>
      </c>
      <c r="AT72" s="12">
        <v>258240</v>
      </c>
      <c r="AU72" s="4">
        <v>37.26</v>
      </c>
      <c r="AX72" s="19"/>
      <c r="AY72" s="19" t="s">
        <v>64</v>
      </c>
      <c r="AZ72" s="12">
        <f t="shared" si="131"/>
        <v>224892.70319999999</v>
      </c>
      <c r="BA72" s="26">
        <f t="shared" si="132"/>
        <v>224892.70319999999</v>
      </c>
      <c r="BB72" s="12">
        <f t="shared" si="133"/>
        <v>50691.433799999999</v>
      </c>
      <c r="BC72" s="26">
        <f t="shared" si="134"/>
        <v>50691.433799999999</v>
      </c>
      <c r="BD72" s="12">
        <f t="shared" si="135"/>
        <v>232176.24160000001</v>
      </c>
      <c r="BE72" s="26">
        <f t="shared" si="136"/>
        <v>232176.24160000001</v>
      </c>
      <c r="BF72" s="12">
        <f t="shared" si="137"/>
        <v>41162.731999999996</v>
      </c>
      <c r="BG72" s="26">
        <f t="shared" si="138"/>
        <v>41162.731999999996</v>
      </c>
      <c r="BH72" s="12">
        <f t="shared" si="139"/>
        <v>6715.081799999999</v>
      </c>
      <c r="BI72" s="26">
        <f t="shared" si="140"/>
        <v>6715.081799999999</v>
      </c>
      <c r="BJ72" s="12">
        <f t="shared" si="141"/>
        <v>0</v>
      </c>
      <c r="BK72" s="26">
        <f t="shared" si="142"/>
        <v>0</v>
      </c>
      <c r="BL72" s="12">
        <f t="shared" si="143"/>
        <v>3536.0064000000002</v>
      </c>
      <c r="BM72" s="26">
        <f t="shared" si="144"/>
        <v>3536.0064000000002</v>
      </c>
      <c r="BN72" s="12">
        <f t="shared" si="145"/>
        <v>1836.2923999999998</v>
      </c>
      <c r="BO72" s="26">
        <f t="shared" si="146"/>
        <v>1836.2923999999998</v>
      </c>
      <c r="BP72" s="12">
        <f t="shared" si="147"/>
        <v>11274.6168</v>
      </c>
      <c r="BQ72" s="26">
        <f t="shared" si="148"/>
        <v>11274.6168</v>
      </c>
      <c r="BR72" s="12">
        <f t="shared" si="149"/>
        <v>181</v>
      </c>
      <c r="BS72" s="26">
        <f t="shared" si="150"/>
        <v>234.2321</v>
      </c>
      <c r="BT72" s="12">
        <f t="shared" si="151"/>
        <v>12120.9372</v>
      </c>
      <c r="BU72" s="26">
        <f t="shared" si="152"/>
        <v>12120.9372</v>
      </c>
      <c r="BV72" s="12">
        <f t="shared" si="153"/>
        <v>169619.69220000002</v>
      </c>
      <c r="BW72" s="26">
        <f t="shared" si="154"/>
        <v>169619.69220000002</v>
      </c>
      <c r="BX72" s="12">
        <f t="shared" si="155"/>
        <v>22481.484</v>
      </c>
      <c r="BY72" s="26">
        <f t="shared" si="156"/>
        <v>22481.484</v>
      </c>
      <c r="BZ72" s="12">
        <f t="shared" si="157"/>
        <v>37299.346700000002</v>
      </c>
      <c r="CA72" s="26">
        <f t="shared" si="158"/>
        <v>37299.346700000002</v>
      </c>
      <c r="CB72" s="12">
        <f t="shared" si="159"/>
        <v>127846.3986</v>
      </c>
      <c r="CC72" s="26">
        <f t="shared" si="160"/>
        <v>127846.3986</v>
      </c>
      <c r="CD72" s="12">
        <f t="shared" si="161"/>
        <v>96267.767699999997</v>
      </c>
      <c r="CE72" s="26">
        <f t="shared" si="162"/>
        <v>96267.767699999997</v>
      </c>
      <c r="CF72" s="12">
        <f t="shared" si="163"/>
        <v>0</v>
      </c>
      <c r="CG72" s="26">
        <f t="shared" si="164"/>
        <v>0</v>
      </c>
      <c r="CH72" s="12">
        <f t="shared" si="165"/>
        <v>819.84980000000007</v>
      </c>
      <c r="CI72" s="26">
        <f t="shared" si="166"/>
        <v>819.84980000000007</v>
      </c>
      <c r="CJ72" s="12">
        <f t="shared" si="167"/>
        <v>48249.96</v>
      </c>
      <c r="CK72" s="26">
        <f t="shared" si="168"/>
        <v>48249.96</v>
      </c>
      <c r="CL72" s="12">
        <f t="shared" si="169"/>
        <v>71741.037400000001</v>
      </c>
      <c r="CM72" s="26">
        <f t="shared" si="170"/>
        <v>71741.037400000001</v>
      </c>
      <c r="CN72" s="12">
        <f t="shared" si="171"/>
        <v>122241.10859999999</v>
      </c>
      <c r="CO72" s="26">
        <f t="shared" si="172"/>
        <v>122241.10859999999</v>
      </c>
      <c r="CP72" s="12">
        <f t="shared" si="173"/>
        <v>96220.224000000002</v>
      </c>
      <c r="CQ72" s="26">
        <f t="shared" si="174"/>
        <v>96220.224000000002</v>
      </c>
      <c r="CT72" s="19"/>
      <c r="CU72" s="19">
        <v>2086</v>
      </c>
      <c r="CV72" s="12"/>
      <c r="CW72" s="26"/>
      <c r="CX72" s="12"/>
      <c r="CY72" s="26"/>
      <c r="CZ72" s="12"/>
      <c r="DA72" s="26"/>
      <c r="DB72" s="12"/>
      <c r="DC72" s="26"/>
      <c r="DD72" s="12"/>
      <c r="DE72" s="26"/>
      <c r="DF72" s="12"/>
      <c r="DG72" s="26"/>
      <c r="DH72" s="12"/>
      <c r="DI72" s="26"/>
      <c r="DJ72" s="12"/>
      <c r="DK72" s="26"/>
      <c r="DL72" s="12"/>
      <c r="DM72" s="26"/>
      <c r="DN72" s="12"/>
      <c r="DO72" s="26"/>
      <c r="DP72" s="12"/>
      <c r="DQ72" s="26"/>
      <c r="DR72" s="12"/>
      <c r="DS72" s="26"/>
      <c r="DT72" s="12"/>
      <c r="DU72" s="26"/>
      <c r="DV72" s="12"/>
      <c r="DW72" s="26"/>
      <c r="DX72" s="12"/>
      <c r="DY72" s="26"/>
      <c r="DZ72" s="12"/>
      <c r="EA72" s="26"/>
      <c r="EB72" s="12"/>
      <c r="EC72" s="26"/>
      <c r="ED72" s="12"/>
      <c r="EE72" s="26"/>
      <c r="EF72" s="12"/>
      <c r="EG72" s="26"/>
      <c r="EH72" s="12"/>
      <c r="EI72" s="26"/>
      <c r="EJ72" s="12"/>
      <c r="EK72" s="26"/>
      <c r="EL72" s="12"/>
      <c r="EM72" s="26"/>
    </row>
    <row r="73" spans="2:143" x14ac:dyDescent="0.25">
      <c r="B73" s="19"/>
      <c r="C73" s="19">
        <v>2091</v>
      </c>
      <c r="D73" s="12">
        <v>1827021</v>
      </c>
      <c r="E73" s="4">
        <v>12.48</v>
      </c>
      <c r="F73" s="12">
        <v>107119</v>
      </c>
      <c r="G73" s="4">
        <v>47.04</v>
      </c>
      <c r="H73" s="12">
        <v>1719902</v>
      </c>
      <c r="I73" s="4">
        <v>13.66</v>
      </c>
      <c r="J73" s="12">
        <v>66600</v>
      </c>
      <c r="K73" s="4">
        <v>71.16</v>
      </c>
      <c r="L73" s="12">
        <v>14967</v>
      </c>
      <c r="M73" s="4">
        <v>49.86</v>
      </c>
      <c r="N73" s="12">
        <v>0</v>
      </c>
      <c r="O73" s="4">
        <v>0</v>
      </c>
      <c r="P73" s="12">
        <v>3123</v>
      </c>
      <c r="Q73" s="4">
        <v>70.489999999999995</v>
      </c>
      <c r="R73" s="12">
        <v>3888</v>
      </c>
      <c r="S73" s="4">
        <v>67.88</v>
      </c>
      <c r="T73" s="12">
        <v>982</v>
      </c>
      <c r="U73" s="4">
        <v>0</v>
      </c>
      <c r="V73" s="12">
        <v>240</v>
      </c>
      <c r="W73" s="4">
        <v>120.72</v>
      </c>
      <c r="X73" s="12">
        <v>17320</v>
      </c>
      <c r="Y73" s="4">
        <v>62.87</v>
      </c>
      <c r="Z73" s="12">
        <v>377734</v>
      </c>
      <c r="AA73" s="4">
        <v>46.12</v>
      </c>
      <c r="AB73" s="12">
        <v>37932</v>
      </c>
      <c r="AC73" s="4">
        <v>63.46</v>
      </c>
      <c r="AD73" s="12">
        <v>80992</v>
      </c>
      <c r="AE73" s="4">
        <v>46.33</v>
      </c>
      <c r="AF73" s="12">
        <v>304334</v>
      </c>
      <c r="AG73" s="4">
        <v>43.05</v>
      </c>
      <c r="AH73" s="12">
        <v>150296</v>
      </c>
      <c r="AI73" s="4">
        <v>64.42</v>
      </c>
      <c r="AJ73" s="12">
        <v>0</v>
      </c>
      <c r="AK73" s="4">
        <v>0</v>
      </c>
      <c r="AL73" s="12">
        <v>997</v>
      </c>
      <c r="AM73" s="4">
        <v>84.5</v>
      </c>
      <c r="AN73" s="12">
        <v>75064</v>
      </c>
      <c r="AO73" s="4">
        <v>66.25</v>
      </c>
      <c r="AP73" s="12">
        <v>162139</v>
      </c>
      <c r="AQ73" s="4">
        <v>44.77</v>
      </c>
      <c r="AR73" s="12">
        <v>267340</v>
      </c>
      <c r="AS73" s="4">
        <v>47.49</v>
      </c>
      <c r="AT73" s="12">
        <v>263074</v>
      </c>
      <c r="AU73" s="4">
        <v>37.15</v>
      </c>
      <c r="AX73" s="19"/>
      <c r="AY73" s="19" t="s">
        <v>65</v>
      </c>
      <c r="AZ73" s="12">
        <f t="shared" si="131"/>
        <v>228012.22080000001</v>
      </c>
      <c r="BA73" s="26">
        <f t="shared" si="132"/>
        <v>228012.22080000001</v>
      </c>
      <c r="BB73" s="12">
        <f t="shared" si="133"/>
        <v>50388.777600000001</v>
      </c>
      <c r="BC73" s="26">
        <f t="shared" si="134"/>
        <v>50388.777600000001</v>
      </c>
      <c r="BD73" s="12">
        <f t="shared" si="135"/>
        <v>234938.61319999999</v>
      </c>
      <c r="BE73" s="26">
        <f t="shared" si="136"/>
        <v>234938.61319999999</v>
      </c>
      <c r="BF73" s="12">
        <f t="shared" si="137"/>
        <v>47392.56</v>
      </c>
      <c r="BG73" s="26">
        <f t="shared" si="138"/>
        <v>47392.56</v>
      </c>
      <c r="BH73" s="12">
        <f t="shared" si="139"/>
        <v>7462.5461999999998</v>
      </c>
      <c r="BI73" s="26">
        <f t="shared" si="140"/>
        <v>7462.5461999999998</v>
      </c>
      <c r="BJ73" s="12">
        <f t="shared" si="141"/>
        <v>0</v>
      </c>
      <c r="BK73" s="26">
        <f t="shared" si="142"/>
        <v>0</v>
      </c>
      <c r="BL73" s="12">
        <f t="shared" si="143"/>
        <v>2201.4027000000001</v>
      </c>
      <c r="BM73" s="26">
        <f t="shared" si="144"/>
        <v>2201.4027000000001</v>
      </c>
      <c r="BN73" s="12">
        <f t="shared" si="145"/>
        <v>2639.1743999999999</v>
      </c>
      <c r="BO73" s="26">
        <f t="shared" si="146"/>
        <v>2639.1743999999999</v>
      </c>
      <c r="BP73" s="12">
        <f t="shared" si="147"/>
        <v>0</v>
      </c>
      <c r="BQ73" s="26">
        <f t="shared" si="148"/>
        <v>0</v>
      </c>
      <c r="BR73" s="12">
        <f t="shared" si="149"/>
        <v>240</v>
      </c>
      <c r="BS73" s="26">
        <f t="shared" si="150"/>
        <v>289.72800000000001</v>
      </c>
      <c r="BT73" s="12">
        <f t="shared" si="151"/>
        <v>10889.083999999999</v>
      </c>
      <c r="BU73" s="26">
        <f t="shared" si="152"/>
        <v>10889.083999999999</v>
      </c>
      <c r="BV73" s="12">
        <f t="shared" si="153"/>
        <v>174210.92079999999</v>
      </c>
      <c r="BW73" s="26">
        <f t="shared" si="154"/>
        <v>174210.92079999999</v>
      </c>
      <c r="BX73" s="12">
        <f t="shared" si="155"/>
        <v>24071.647200000003</v>
      </c>
      <c r="BY73" s="26">
        <f t="shared" si="156"/>
        <v>24071.647200000003</v>
      </c>
      <c r="BZ73" s="12">
        <f t="shared" si="157"/>
        <v>37523.5936</v>
      </c>
      <c r="CA73" s="26">
        <f t="shared" si="158"/>
        <v>37523.5936</v>
      </c>
      <c r="CB73" s="12">
        <f t="shared" si="159"/>
        <v>131015.787</v>
      </c>
      <c r="CC73" s="26">
        <f t="shared" si="160"/>
        <v>131015.787</v>
      </c>
      <c r="CD73" s="12">
        <f t="shared" si="161"/>
        <v>96820.683199999999</v>
      </c>
      <c r="CE73" s="26">
        <f t="shared" si="162"/>
        <v>96820.683199999999</v>
      </c>
      <c r="CF73" s="12">
        <f t="shared" si="163"/>
        <v>0</v>
      </c>
      <c r="CG73" s="26">
        <f t="shared" si="164"/>
        <v>0</v>
      </c>
      <c r="CH73" s="12">
        <f t="shared" si="165"/>
        <v>842.46500000000003</v>
      </c>
      <c r="CI73" s="26">
        <f t="shared" si="166"/>
        <v>842.46500000000003</v>
      </c>
      <c r="CJ73" s="12">
        <f t="shared" si="167"/>
        <v>49729.9</v>
      </c>
      <c r="CK73" s="26">
        <f t="shared" si="168"/>
        <v>49729.9</v>
      </c>
      <c r="CL73" s="12">
        <f t="shared" si="169"/>
        <v>72589.630300000004</v>
      </c>
      <c r="CM73" s="26">
        <f t="shared" si="170"/>
        <v>72589.630300000004</v>
      </c>
      <c r="CN73" s="12">
        <f t="shared" si="171"/>
        <v>126959.766</v>
      </c>
      <c r="CO73" s="26">
        <f t="shared" si="172"/>
        <v>126959.766</v>
      </c>
      <c r="CP73" s="12">
        <f t="shared" si="173"/>
        <v>97731.990999999995</v>
      </c>
      <c r="CQ73" s="26">
        <f t="shared" si="174"/>
        <v>97731.990999999995</v>
      </c>
      <c r="CT73" s="19"/>
      <c r="CU73" s="19">
        <v>2091</v>
      </c>
      <c r="CV73" s="12"/>
      <c r="CW73" s="26"/>
      <c r="CX73" s="12"/>
      <c r="CY73" s="26"/>
      <c r="CZ73" s="12"/>
      <c r="DA73" s="26"/>
      <c r="DB73" s="12"/>
      <c r="DC73" s="26"/>
      <c r="DD73" s="12"/>
      <c r="DE73" s="26"/>
      <c r="DF73" s="12"/>
      <c r="DG73" s="26"/>
      <c r="DH73" s="12"/>
      <c r="DI73" s="26"/>
      <c r="DJ73" s="12"/>
      <c r="DK73" s="26"/>
      <c r="DL73" s="12"/>
      <c r="DM73" s="26"/>
      <c r="DN73" s="12"/>
      <c r="DO73" s="26"/>
      <c r="DP73" s="12"/>
      <c r="DQ73" s="26"/>
      <c r="DR73" s="12"/>
      <c r="DS73" s="26"/>
      <c r="DT73" s="12"/>
      <c r="DU73" s="26"/>
      <c r="DV73" s="12"/>
      <c r="DW73" s="26"/>
      <c r="DX73" s="12"/>
      <c r="DY73" s="26"/>
      <c r="DZ73" s="12"/>
      <c r="EA73" s="26"/>
      <c r="EB73" s="12"/>
      <c r="EC73" s="26"/>
      <c r="ED73" s="12"/>
      <c r="EE73" s="26"/>
      <c r="EF73" s="12"/>
      <c r="EG73" s="26"/>
      <c r="EH73" s="12"/>
      <c r="EI73" s="26"/>
      <c r="EJ73" s="12"/>
      <c r="EK73" s="26"/>
      <c r="EL73" s="12"/>
      <c r="EM73" s="26"/>
    </row>
    <row r="74" spans="2:143" x14ac:dyDescent="0.25">
      <c r="B74" s="19"/>
      <c r="C74" s="19">
        <v>2096</v>
      </c>
      <c r="D74" s="12">
        <v>1844857</v>
      </c>
      <c r="E74" s="4">
        <v>12.71</v>
      </c>
      <c r="F74" s="12">
        <v>80667</v>
      </c>
      <c r="G74" s="4">
        <v>66.069999999999993</v>
      </c>
      <c r="H74" s="12">
        <v>1764189</v>
      </c>
      <c r="I74" s="4">
        <v>13.49</v>
      </c>
      <c r="J74" s="12">
        <v>51180</v>
      </c>
      <c r="K74" s="4">
        <v>103.82</v>
      </c>
      <c r="L74" s="12">
        <v>8990</v>
      </c>
      <c r="M74" s="4">
        <v>55.91</v>
      </c>
      <c r="N74" s="12">
        <v>0</v>
      </c>
      <c r="O74" s="4">
        <v>0</v>
      </c>
      <c r="P74" s="12">
        <v>2203</v>
      </c>
      <c r="Q74" s="4">
        <v>88.39</v>
      </c>
      <c r="R74" s="12">
        <v>5128</v>
      </c>
      <c r="S74" s="4">
        <v>65.739999999999995</v>
      </c>
      <c r="T74" s="12">
        <v>3467</v>
      </c>
      <c r="U74" s="4">
        <v>67.28</v>
      </c>
      <c r="V74" s="12">
        <v>297</v>
      </c>
      <c r="W74" s="4">
        <v>115</v>
      </c>
      <c r="X74" s="12">
        <v>9403</v>
      </c>
      <c r="Y74" s="4">
        <v>36.81</v>
      </c>
      <c r="Z74" s="12">
        <v>389031</v>
      </c>
      <c r="AA74" s="4">
        <v>45.93</v>
      </c>
      <c r="AB74" s="12">
        <v>41700</v>
      </c>
      <c r="AC74" s="4">
        <v>62.35</v>
      </c>
      <c r="AD74" s="12">
        <v>82691</v>
      </c>
      <c r="AE74" s="4">
        <v>45.58</v>
      </c>
      <c r="AF74" s="12">
        <v>309229</v>
      </c>
      <c r="AG74" s="4">
        <v>43.22</v>
      </c>
      <c r="AH74" s="12">
        <v>152230</v>
      </c>
      <c r="AI74" s="4">
        <v>64.22</v>
      </c>
      <c r="AJ74" s="12">
        <v>0</v>
      </c>
      <c r="AK74" s="4">
        <v>0</v>
      </c>
      <c r="AL74" s="12">
        <v>1016</v>
      </c>
      <c r="AM74" s="4">
        <v>84.68</v>
      </c>
      <c r="AN74" s="12">
        <v>76555</v>
      </c>
      <c r="AO74" s="4">
        <v>66.78</v>
      </c>
      <c r="AP74" s="12">
        <v>163571</v>
      </c>
      <c r="AQ74" s="4">
        <v>44.78</v>
      </c>
      <c r="AR74" s="12">
        <v>279417</v>
      </c>
      <c r="AS74" s="4">
        <v>47.15</v>
      </c>
      <c r="AT74" s="12">
        <v>268749</v>
      </c>
      <c r="AU74" s="4">
        <v>37.29</v>
      </c>
      <c r="AX74" s="19"/>
      <c r="AY74" s="19" t="s">
        <v>66</v>
      </c>
      <c r="AZ74" s="12">
        <f t="shared" si="131"/>
        <v>234481.32470000003</v>
      </c>
      <c r="BA74" s="26">
        <f t="shared" si="132"/>
        <v>234481.32470000003</v>
      </c>
      <c r="BB74" s="12">
        <f t="shared" si="133"/>
        <v>53296.686899999993</v>
      </c>
      <c r="BC74" s="26">
        <f t="shared" si="134"/>
        <v>53296.686899999993</v>
      </c>
      <c r="BD74" s="12">
        <f t="shared" si="135"/>
        <v>237989.0961</v>
      </c>
      <c r="BE74" s="26">
        <f t="shared" si="136"/>
        <v>237989.0961</v>
      </c>
      <c r="BF74" s="12">
        <f t="shared" si="137"/>
        <v>51180</v>
      </c>
      <c r="BG74" s="26">
        <f t="shared" si="138"/>
        <v>53135.075999999994</v>
      </c>
      <c r="BH74" s="12">
        <f t="shared" si="139"/>
        <v>5026.3089999999993</v>
      </c>
      <c r="BI74" s="26">
        <f t="shared" si="140"/>
        <v>5026.3089999999993</v>
      </c>
      <c r="BJ74" s="12">
        <f t="shared" si="141"/>
        <v>0</v>
      </c>
      <c r="BK74" s="26">
        <f t="shared" si="142"/>
        <v>0</v>
      </c>
      <c r="BL74" s="12">
        <f t="shared" si="143"/>
        <v>1947.2317</v>
      </c>
      <c r="BM74" s="26">
        <f t="shared" si="144"/>
        <v>1947.2317</v>
      </c>
      <c r="BN74" s="12">
        <f t="shared" si="145"/>
        <v>3371.1471999999999</v>
      </c>
      <c r="BO74" s="26">
        <f t="shared" si="146"/>
        <v>3371.1471999999999</v>
      </c>
      <c r="BP74" s="12">
        <f t="shared" si="147"/>
        <v>2332.5976000000001</v>
      </c>
      <c r="BQ74" s="26">
        <f t="shared" si="148"/>
        <v>2332.5976000000001</v>
      </c>
      <c r="BR74" s="12">
        <f t="shared" si="149"/>
        <v>297</v>
      </c>
      <c r="BS74" s="26">
        <f t="shared" si="150"/>
        <v>341.55</v>
      </c>
      <c r="BT74" s="12">
        <f t="shared" si="151"/>
        <v>3461.2442999999998</v>
      </c>
      <c r="BU74" s="26">
        <f t="shared" si="152"/>
        <v>3461.2442999999998</v>
      </c>
      <c r="BV74" s="12">
        <f t="shared" si="153"/>
        <v>178681.93829999998</v>
      </c>
      <c r="BW74" s="26">
        <f t="shared" si="154"/>
        <v>178681.93829999998</v>
      </c>
      <c r="BX74" s="12">
        <f t="shared" si="155"/>
        <v>25999.95</v>
      </c>
      <c r="BY74" s="26">
        <f t="shared" si="156"/>
        <v>25999.95</v>
      </c>
      <c r="BZ74" s="12">
        <f t="shared" si="157"/>
        <v>37690.557799999995</v>
      </c>
      <c r="CA74" s="26">
        <f t="shared" si="158"/>
        <v>37690.557799999995</v>
      </c>
      <c r="CB74" s="12">
        <f t="shared" si="159"/>
        <v>133648.7738</v>
      </c>
      <c r="CC74" s="26">
        <f t="shared" si="160"/>
        <v>133648.7738</v>
      </c>
      <c r="CD74" s="12">
        <f t="shared" si="161"/>
        <v>97762.106</v>
      </c>
      <c r="CE74" s="26">
        <f t="shared" si="162"/>
        <v>97762.106</v>
      </c>
      <c r="CF74" s="12">
        <f t="shared" si="163"/>
        <v>0</v>
      </c>
      <c r="CG74" s="26">
        <f t="shared" si="164"/>
        <v>0</v>
      </c>
      <c r="CH74" s="12">
        <f t="shared" si="165"/>
        <v>860.3488000000001</v>
      </c>
      <c r="CI74" s="26">
        <f t="shared" si="166"/>
        <v>860.3488000000001</v>
      </c>
      <c r="CJ74" s="12">
        <f t="shared" si="167"/>
        <v>51123.429000000004</v>
      </c>
      <c r="CK74" s="26">
        <f t="shared" si="168"/>
        <v>51123.429000000004</v>
      </c>
      <c r="CL74" s="12">
        <f t="shared" si="169"/>
        <v>73247.093800000002</v>
      </c>
      <c r="CM74" s="26">
        <f t="shared" si="170"/>
        <v>73247.093800000002</v>
      </c>
      <c r="CN74" s="12">
        <f t="shared" si="171"/>
        <v>131745.11549999999</v>
      </c>
      <c r="CO74" s="26">
        <f t="shared" si="172"/>
        <v>131745.11549999999</v>
      </c>
      <c r="CP74" s="12">
        <f t="shared" si="173"/>
        <v>100216.50209999998</v>
      </c>
      <c r="CQ74" s="26">
        <f t="shared" si="174"/>
        <v>100216.50209999998</v>
      </c>
      <c r="CT74" s="19"/>
      <c r="CU74" s="19">
        <v>2096</v>
      </c>
      <c r="CV74" s="12"/>
      <c r="CW74" s="26"/>
      <c r="CX74" s="12"/>
      <c r="CY74" s="26"/>
      <c r="CZ74" s="12"/>
      <c r="DA74" s="26"/>
      <c r="DB74" s="12"/>
      <c r="DC74" s="26"/>
      <c r="DD74" s="12"/>
      <c r="DE74" s="26"/>
      <c r="DF74" s="12"/>
      <c r="DG74" s="26"/>
      <c r="DH74" s="12"/>
      <c r="DI74" s="26"/>
      <c r="DJ74" s="12"/>
      <c r="DK74" s="26"/>
      <c r="DL74" s="12"/>
      <c r="DM74" s="26"/>
      <c r="DN74" s="12"/>
      <c r="DO74" s="26"/>
      <c r="DP74" s="12"/>
      <c r="DQ74" s="26"/>
      <c r="DR74" s="12"/>
      <c r="DS74" s="26"/>
      <c r="DT74" s="12"/>
      <c r="DU74" s="26"/>
      <c r="DV74" s="12"/>
      <c r="DW74" s="26"/>
      <c r="DX74" s="12"/>
      <c r="DY74" s="26"/>
      <c r="DZ74" s="12"/>
      <c r="EA74" s="26"/>
      <c r="EB74" s="12"/>
      <c r="EC74" s="26"/>
      <c r="ED74" s="12"/>
      <c r="EE74" s="26"/>
      <c r="EF74" s="12"/>
      <c r="EG74" s="26"/>
      <c r="EH74" s="12"/>
      <c r="EI74" s="26"/>
      <c r="EJ74" s="12"/>
      <c r="EK74" s="26"/>
      <c r="EL74" s="12"/>
      <c r="EM74" s="26"/>
    </row>
    <row r="75" spans="2:143" x14ac:dyDescent="0.25">
      <c r="B75" s="19"/>
      <c r="C75" s="19">
        <v>2101</v>
      </c>
      <c r="D75" s="12">
        <v>1879753</v>
      </c>
      <c r="E75" s="4">
        <v>12.44</v>
      </c>
      <c r="F75" s="12">
        <v>87967</v>
      </c>
      <c r="G75" s="4">
        <v>64.680000000000007</v>
      </c>
      <c r="H75" s="12">
        <v>1791787</v>
      </c>
      <c r="I75" s="4">
        <v>13.27</v>
      </c>
      <c r="J75" s="12">
        <v>56494</v>
      </c>
      <c r="K75" s="4">
        <v>102.57</v>
      </c>
      <c r="L75" s="12">
        <v>7274</v>
      </c>
      <c r="M75" s="4">
        <v>43.31</v>
      </c>
      <c r="N75" s="12">
        <v>0</v>
      </c>
      <c r="O75" s="4">
        <v>0</v>
      </c>
      <c r="P75" s="12">
        <v>451</v>
      </c>
      <c r="Q75" s="4">
        <v>29.2</v>
      </c>
      <c r="R75" s="12">
        <v>6234</v>
      </c>
      <c r="S75" s="4">
        <v>64.489999999999995</v>
      </c>
      <c r="T75" s="12">
        <v>6408</v>
      </c>
      <c r="U75" s="4">
        <v>85.92</v>
      </c>
      <c r="V75" s="12">
        <v>342</v>
      </c>
      <c r="W75" s="4">
        <v>113.13</v>
      </c>
      <c r="X75" s="12">
        <v>10763</v>
      </c>
      <c r="Y75" s="4">
        <v>40.42</v>
      </c>
      <c r="Z75" s="12">
        <v>399040</v>
      </c>
      <c r="AA75" s="4">
        <v>45.81</v>
      </c>
      <c r="AB75" s="12">
        <v>45700</v>
      </c>
      <c r="AC75" s="4">
        <v>61.79</v>
      </c>
      <c r="AD75" s="12">
        <v>84116</v>
      </c>
      <c r="AE75" s="4">
        <v>44.97</v>
      </c>
      <c r="AF75" s="12">
        <v>302578</v>
      </c>
      <c r="AG75" s="4">
        <v>42.86</v>
      </c>
      <c r="AH75" s="12">
        <v>154607</v>
      </c>
      <c r="AI75" s="4">
        <v>63.77</v>
      </c>
      <c r="AJ75" s="12">
        <v>0</v>
      </c>
      <c r="AK75" s="4">
        <v>0</v>
      </c>
      <c r="AL75" s="12">
        <v>1032</v>
      </c>
      <c r="AM75" s="4">
        <v>84.82</v>
      </c>
      <c r="AN75" s="12">
        <v>78641</v>
      </c>
      <c r="AO75" s="4">
        <v>66.61</v>
      </c>
      <c r="AP75" s="12">
        <v>164925</v>
      </c>
      <c r="AQ75" s="4">
        <v>44.82</v>
      </c>
      <c r="AR75" s="12">
        <v>291945</v>
      </c>
      <c r="AS75" s="4">
        <v>46.69</v>
      </c>
      <c r="AT75" s="12">
        <v>269204</v>
      </c>
      <c r="AU75" s="4">
        <v>36.94</v>
      </c>
      <c r="AX75" s="19"/>
      <c r="AY75" s="19" t="s">
        <v>67</v>
      </c>
      <c r="AZ75" s="12">
        <f t="shared" si="131"/>
        <v>233841.2732</v>
      </c>
      <c r="BA75" s="26">
        <f t="shared" si="132"/>
        <v>233841.2732</v>
      </c>
      <c r="BB75" s="12">
        <f t="shared" si="133"/>
        <v>56897.055600000007</v>
      </c>
      <c r="BC75" s="26">
        <f t="shared" si="134"/>
        <v>56897.055600000007</v>
      </c>
      <c r="BD75" s="12">
        <f t="shared" si="135"/>
        <v>237770.13489999998</v>
      </c>
      <c r="BE75" s="26">
        <f t="shared" si="136"/>
        <v>237770.13489999998</v>
      </c>
      <c r="BF75" s="12">
        <f t="shared" si="137"/>
        <v>56494</v>
      </c>
      <c r="BG75" s="26">
        <f t="shared" si="138"/>
        <v>57945.895799999998</v>
      </c>
      <c r="BH75" s="12">
        <f t="shared" si="139"/>
        <v>3150.3694</v>
      </c>
      <c r="BI75" s="26">
        <f t="shared" si="140"/>
        <v>3150.3694</v>
      </c>
      <c r="BJ75" s="12">
        <f t="shared" si="141"/>
        <v>0</v>
      </c>
      <c r="BK75" s="26">
        <f t="shared" si="142"/>
        <v>0</v>
      </c>
      <c r="BL75" s="12">
        <f t="shared" si="143"/>
        <v>131.69199999999998</v>
      </c>
      <c r="BM75" s="26">
        <f t="shared" si="144"/>
        <v>131.69199999999998</v>
      </c>
      <c r="BN75" s="12">
        <f t="shared" si="145"/>
        <v>4020.3065999999999</v>
      </c>
      <c r="BO75" s="26">
        <f t="shared" si="146"/>
        <v>4020.3065999999999</v>
      </c>
      <c r="BP75" s="12">
        <f t="shared" si="147"/>
        <v>5505.7536</v>
      </c>
      <c r="BQ75" s="26">
        <f t="shared" si="148"/>
        <v>5505.7536</v>
      </c>
      <c r="BR75" s="12">
        <f t="shared" si="149"/>
        <v>342</v>
      </c>
      <c r="BS75" s="26">
        <f t="shared" si="150"/>
        <v>386.90460000000002</v>
      </c>
      <c r="BT75" s="12">
        <f t="shared" si="151"/>
        <v>4350.4045999999998</v>
      </c>
      <c r="BU75" s="26">
        <f t="shared" si="152"/>
        <v>4350.4045999999998</v>
      </c>
      <c r="BV75" s="12">
        <f t="shared" si="153"/>
        <v>182800.22400000002</v>
      </c>
      <c r="BW75" s="26">
        <f t="shared" si="154"/>
        <v>182800.22400000002</v>
      </c>
      <c r="BX75" s="12">
        <f t="shared" si="155"/>
        <v>28238.03</v>
      </c>
      <c r="BY75" s="26">
        <f t="shared" si="156"/>
        <v>28238.03</v>
      </c>
      <c r="BZ75" s="12">
        <f t="shared" si="157"/>
        <v>37826.965199999999</v>
      </c>
      <c r="CA75" s="26">
        <f t="shared" si="158"/>
        <v>37826.965199999999</v>
      </c>
      <c r="CB75" s="12">
        <f t="shared" si="159"/>
        <v>129684.9308</v>
      </c>
      <c r="CC75" s="26">
        <f t="shared" si="160"/>
        <v>129684.9308</v>
      </c>
      <c r="CD75" s="12">
        <f t="shared" si="161"/>
        <v>98592.883900000001</v>
      </c>
      <c r="CE75" s="26">
        <f t="shared" si="162"/>
        <v>98592.883900000001</v>
      </c>
      <c r="CF75" s="12">
        <f t="shared" si="163"/>
        <v>0</v>
      </c>
      <c r="CG75" s="26">
        <f t="shared" si="164"/>
        <v>0</v>
      </c>
      <c r="CH75" s="12">
        <f t="shared" si="165"/>
        <v>875.34239999999988</v>
      </c>
      <c r="CI75" s="26">
        <f t="shared" si="166"/>
        <v>875.34239999999988</v>
      </c>
      <c r="CJ75" s="12">
        <f t="shared" si="167"/>
        <v>52382.770099999994</v>
      </c>
      <c r="CK75" s="26">
        <f t="shared" si="168"/>
        <v>52382.770099999994</v>
      </c>
      <c r="CL75" s="12">
        <f t="shared" si="169"/>
        <v>73919.384999999995</v>
      </c>
      <c r="CM75" s="26">
        <f t="shared" si="170"/>
        <v>73919.384999999995</v>
      </c>
      <c r="CN75" s="12">
        <f t="shared" si="171"/>
        <v>136309.12049999999</v>
      </c>
      <c r="CO75" s="26">
        <f t="shared" si="172"/>
        <v>136309.12049999999</v>
      </c>
      <c r="CP75" s="12">
        <f t="shared" si="173"/>
        <v>99443.957599999994</v>
      </c>
      <c r="CQ75" s="26">
        <f t="shared" si="174"/>
        <v>99443.957599999994</v>
      </c>
      <c r="CT75" s="19"/>
      <c r="CU75" s="19">
        <v>2101</v>
      </c>
      <c r="CV75" s="12"/>
      <c r="CW75" s="26"/>
      <c r="CX75" s="12"/>
      <c r="CY75" s="26"/>
      <c r="CZ75" s="12"/>
      <c r="DA75" s="26"/>
      <c r="DB75" s="12"/>
      <c r="DC75" s="26"/>
      <c r="DD75" s="12"/>
      <c r="DE75" s="26"/>
      <c r="DF75" s="12"/>
      <c r="DG75" s="26"/>
      <c r="DH75" s="12"/>
      <c r="DI75" s="26"/>
      <c r="DJ75" s="12"/>
      <c r="DK75" s="26"/>
      <c r="DL75" s="12"/>
      <c r="DM75" s="26"/>
      <c r="DN75" s="12"/>
      <c r="DO75" s="26"/>
      <c r="DP75" s="12"/>
      <c r="DQ75" s="26"/>
      <c r="DR75" s="12"/>
      <c r="DS75" s="26"/>
      <c r="DT75" s="12"/>
      <c r="DU75" s="26"/>
      <c r="DV75" s="12"/>
      <c r="DW75" s="26"/>
      <c r="DX75" s="12"/>
      <c r="DY75" s="26"/>
      <c r="DZ75" s="12"/>
      <c r="EA75" s="26"/>
      <c r="EB75" s="12"/>
      <c r="EC75" s="26"/>
      <c r="ED75" s="12"/>
      <c r="EE75" s="26"/>
      <c r="EF75" s="12"/>
      <c r="EG75" s="26"/>
      <c r="EH75" s="12"/>
      <c r="EI75" s="26"/>
      <c r="EJ75" s="12"/>
      <c r="EK75" s="26"/>
      <c r="EL75" s="12"/>
      <c r="EM75" s="26"/>
    </row>
    <row r="76" spans="2:143" x14ac:dyDescent="0.25">
      <c r="B76" s="20"/>
      <c r="C76" s="20">
        <v>2106</v>
      </c>
      <c r="D76" s="13">
        <v>1872606</v>
      </c>
      <c r="E76" s="6">
        <v>12.62</v>
      </c>
      <c r="F76" s="13">
        <v>41138</v>
      </c>
      <c r="G76" s="6">
        <v>41.89</v>
      </c>
      <c r="H76" s="13">
        <v>1831468</v>
      </c>
      <c r="I76" s="6">
        <v>13.07</v>
      </c>
      <c r="J76" s="13">
        <v>4915</v>
      </c>
      <c r="K76" s="6">
        <v>71.72</v>
      </c>
      <c r="L76" s="13">
        <v>9030</v>
      </c>
      <c r="M76" s="6">
        <v>42.35</v>
      </c>
      <c r="N76" s="13">
        <v>0</v>
      </c>
      <c r="O76" s="6">
        <v>0</v>
      </c>
      <c r="P76" s="13">
        <v>571</v>
      </c>
      <c r="Q76" s="6">
        <v>28.15</v>
      </c>
      <c r="R76" s="13">
        <v>3822</v>
      </c>
      <c r="S76" s="6">
        <v>63.73</v>
      </c>
      <c r="T76" s="13">
        <v>10125</v>
      </c>
      <c r="U76" s="6">
        <v>74.56</v>
      </c>
      <c r="V76" s="13">
        <v>382</v>
      </c>
      <c r="W76" s="6">
        <v>111.36</v>
      </c>
      <c r="X76" s="13">
        <v>12293</v>
      </c>
      <c r="Y76" s="6">
        <v>49.39</v>
      </c>
      <c r="Z76" s="13">
        <v>408787</v>
      </c>
      <c r="AA76" s="6">
        <v>45.67</v>
      </c>
      <c r="AB76" s="13">
        <v>49082</v>
      </c>
      <c r="AC76" s="6">
        <v>62.7</v>
      </c>
      <c r="AD76" s="13">
        <v>85724</v>
      </c>
      <c r="AE76" s="6">
        <v>44.32</v>
      </c>
      <c r="AF76" s="13">
        <v>306113</v>
      </c>
      <c r="AG76" s="6">
        <v>42.88</v>
      </c>
      <c r="AH76" s="13">
        <v>157170</v>
      </c>
      <c r="AI76" s="6">
        <v>63.22</v>
      </c>
      <c r="AJ76" s="13">
        <v>0</v>
      </c>
      <c r="AK76" s="6">
        <v>0</v>
      </c>
      <c r="AL76" s="13">
        <v>991</v>
      </c>
      <c r="AM76" s="6">
        <v>83.84</v>
      </c>
      <c r="AN76" s="13">
        <v>80630</v>
      </c>
      <c r="AO76" s="6">
        <v>66.36</v>
      </c>
      <c r="AP76" s="13">
        <v>166385</v>
      </c>
      <c r="AQ76" s="6">
        <v>44.84</v>
      </c>
      <c r="AR76" s="13">
        <v>304323</v>
      </c>
      <c r="AS76" s="6">
        <v>46.21</v>
      </c>
      <c r="AT76" s="13">
        <v>272265</v>
      </c>
      <c r="AU76" s="6">
        <v>36.79</v>
      </c>
      <c r="AX76" s="20"/>
      <c r="AY76" s="20" t="s">
        <v>68</v>
      </c>
      <c r="AZ76" s="13">
        <f t="shared" si="131"/>
        <v>236322.87719999999</v>
      </c>
      <c r="BA76" s="27">
        <f t="shared" si="132"/>
        <v>236322.87719999999</v>
      </c>
      <c r="BB76" s="13">
        <f t="shared" si="133"/>
        <v>17232.708200000001</v>
      </c>
      <c r="BC76" s="27">
        <f t="shared" si="134"/>
        <v>17232.708200000001</v>
      </c>
      <c r="BD76" s="13">
        <f t="shared" si="135"/>
        <v>239372.86760000003</v>
      </c>
      <c r="BE76" s="27">
        <f t="shared" si="136"/>
        <v>239372.86760000003</v>
      </c>
      <c r="BF76" s="13">
        <f t="shared" si="137"/>
        <v>3525.038</v>
      </c>
      <c r="BG76" s="27">
        <f t="shared" si="138"/>
        <v>3525.038</v>
      </c>
      <c r="BH76" s="13">
        <f t="shared" si="139"/>
        <v>3824.2049999999999</v>
      </c>
      <c r="BI76" s="27">
        <f t="shared" si="140"/>
        <v>3824.2049999999999</v>
      </c>
      <c r="BJ76" s="13">
        <f t="shared" si="141"/>
        <v>0</v>
      </c>
      <c r="BK76" s="27">
        <f t="shared" si="142"/>
        <v>0</v>
      </c>
      <c r="BL76" s="13">
        <f t="shared" si="143"/>
        <v>160.73650000000001</v>
      </c>
      <c r="BM76" s="27">
        <f t="shared" si="144"/>
        <v>160.73650000000001</v>
      </c>
      <c r="BN76" s="13">
        <f t="shared" si="145"/>
        <v>2435.7606000000001</v>
      </c>
      <c r="BO76" s="27">
        <f t="shared" si="146"/>
        <v>2435.7606000000001</v>
      </c>
      <c r="BP76" s="13">
        <f t="shared" si="147"/>
        <v>7549.2</v>
      </c>
      <c r="BQ76" s="27">
        <f t="shared" si="148"/>
        <v>7549.2</v>
      </c>
      <c r="BR76" s="13">
        <f t="shared" si="149"/>
        <v>382</v>
      </c>
      <c r="BS76" s="27">
        <f t="shared" si="150"/>
        <v>425.39519999999999</v>
      </c>
      <c r="BT76" s="13">
        <f t="shared" si="151"/>
        <v>6071.5127000000002</v>
      </c>
      <c r="BU76" s="27">
        <f t="shared" si="152"/>
        <v>6071.5127000000002</v>
      </c>
      <c r="BV76" s="13">
        <f t="shared" si="153"/>
        <v>186693.02289999998</v>
      </c>
      <c r="BW76" s="27">
        <f t="shared" si="154"/>
        <v>186693.02289999998</v>
      </c>
      <c r="BX76" s="13">
        <f t="shared" si="155"/>
        <v>30774.414000000001</v>
      </c>
      <c r="BY76" s="27">
        <f t="shared" si="156"/>
        <v>30774.414000000001</v>
      </c>
      <c r="BZ76" s="13">
        <f t="shared" si="157"/>
        <v>37992.876799999998</v>
      </c>
      <c r="CA76" s="27">
        <f t="shared" si="158"/>
        <v>37992.876799999998</v>
      </c>
      <c r="CB76" s="13">
        <f t="shared" si="159"/>
        <v>131261.25440000001</v>
      </c>
      <c r="CC76" s="27">
        <f t="shared" si="160"/>
        <v>131261.25440000001</v>
      </c>
      <c r="CD76" s="13">
        <f t="shared" si="161"/>
        <v>99362.874000000011</v>
      </c>
      <c r="CE76" s="27">
        <f t="shared" si="162"/>
        <v>99362.874000000011</v>
      </c>
      <c r="CF76" s="13">
        <f t="shared" si="163"/>
        <v>0</v>
      </c>
      <c r="CG76" s="27">
        <f t="shared" si="164"/>
        <v>0</v>
      </c>
      <c r="CH76" s="13">
        <f t="shared" si="165"/>
        <v>830.85440000000006</v>
      </c>
      <c r="CI76" s="27">
        <f t="shared" si="166"/>
        <v>830.85440000000006</v>
      </c>
      <c r="CJ76" s="13">
        <f t="shared" si="167"/>
        <v>53506.067999999999</v>
      </c>
      <c r="CK76" s="27">
        <f t="shared" si="168"/>
        <v>53506.067999999999</v>
      </c>
      <c r="CL76" s="13">
        <f t="shared" si="169"/>
        <v>74607.034</v>
      </c>
      <c r="CM76" s="27">
        <f t="shared" si="170"/>
        <v>74607.034</v>
      </c>
      <c r="CN76" s="13">
        <f t="shared" si="171"/>
        <v>140627.65830000001</v>
      </c>
      <c r="CO76" s="27">
        <f t="shared" si="172"/>
        <v>140627.65830000001</v>
      </c>
      <c r="CP76" s="13">
        <f t="shared" si="173"/>
        <v>100166.2935</v>
      </c>
      <c r="CQ76" s="27">
        <f t="shared" si="174"/>
        <v>100166.2935</v>
      </c>
      <c r="CT76" s="20"/>
      <c r="CU76" s="20">
        <v>2106</v>
      </c>
      <c r="CV76" s="13"/>
      <c r="CW76" s="27"/>
      <c r="CX76" s="13"/>
      <c r="CY76" s="27"/>
      <c r="CZ76" s="13"/>
      <c r="DA76" s="27"/>
      <c r="DB76" s="13"/>
      <c r="DC76" s="27"/>
      <c r="DD76" s="13"/>
      <c r="DE76" s="27"/>
      <c r="DF76" s="13"/>
      <c r="DG76" s="27"/>
      <c r="DH76" s="13"/>
      <c r="DI76" s="27"/>
      <c r="DJ76" s="13"/>
      <c r="DK76" s="27"/>
      <c r="DL76" s="13"/>
      <c r="DM76" s="27"/>
      <c r="DN76" s="13"/>
      <c r="DO76" s="27"/>
      <c r="DP76" s="13"/>
      <c r="DQ76" s="27"/>
      <c r="DR76" s="13"/>
      <c r="DS76" s="27"/>
      <c r="DT76" s="13"/>
      <c r="DU76" s="27"/>
      <c r="DV76" s="13"/>
      <c r="DW76" s="27"/>
      <c r="DX76" s="13"/>
      <c r="DY76" s="27"/>
      <c r="DZ76" s="13"/>
      <c r="EA76" s="27"/>
      <c r="EB76" s="13"/>
      <c r="EC76" s="27"/>
      <c r="ED76" s="13"/>
      <c r="EE76" s="27"/>
      <c r="EF76" s="13"/>
      <c r="EG76" s="27"/>
      <c r="EH76" s="13"/>
      <c r="EI76" s="27"/>
      <c r="EJ76" s="13"/>
      <c r="EK76" s="27"/>
      <c r="EL76" s="13"/>
      <c r="EM76" s="27"/>
    </row>
    <row r="79" spans="2:143" ht="45" x14ac:dyDescent="0.25">
      <c r="B79" s="28" t="s">
        <v>116</v>
      </c>
      <c r="AX79" s="28" t="s">
        <v>41</v>
      </c>
      <c r="CT79" s="28" t="s">
        <v>101</v>
      </c>
      <c r="CX79" s="61" t="s">
        <v>115</v>
      </c>
    </row>
    <row r="80" spans="2:143" x14ac:dyDescent="0.25">
      <c r="D80" s="146" t="s">
        <v>1</v>
      </c>
      <c r="E80" s="147"/>
      <c r="F80" s="146" t="s">
        <v>2</v>
      </c>
      <c r="G80" s="147"/>
      <c r="H80" s="146" t="s">
        <v>3</v>
      </c>
      <c r="I80" s="147"/>
      <c r="J80" s="146" t="s">
        <v>4</v>
      </c>
      <c r="K80" s="147"/>
      <c r="L80" s="146" t="s">
        <v>5</v>
      </c>
      <c r="M80" s="147"/>
      <c r="N80" s="146" t="s">
        <v>6</v>
      </c>
      <c r="O80" s="147"/>
      <c r="P80" s="146" t="s">
        <v>7</v>
      </c>
      <c r="Q80" s="147"/>
      <c r="R80" s="146" t="s">
        <v>8</v>
      </c>
      <c r="S80" s="147"/>
      <c r="T80" s="146" t="s">
        <v>9</v>
      </c>
      <c r="U80" s="147"/>
      <c r="V80" s="146" t="s">
        <v>10</v>
      </c>
      <c r="W80" s="147"/>
      <c r="X80" s="146" t="s">
        <v>11</v>
      </c>
      <c r="Y80" s="147"/>
      <c r="Z80" s="146" t="s">
        <v>14</v>
      </c>
      <c r="AA80" s="147"/>
      <c r="AB80" s="146" t="s">
        <v>15</v>
      </c>
      <c r="AC80" s="147"/>
      <c r="AD80" s="146" t="s">
        <v>16</v>
      </c>
      <c r="AE80" s="147"/>
      <c r="AF80" s="146" t="s">
        <v>17</v>
      </c>
      <c r="AG80" s="147"/>
      <c r="AH80" s="146" t="s">
        <v>18</v>
      </c>
      <c r="AI80" s="147"/>
      <c r="AJ80" s="146" t="s">
        <v>19</v>
      </c>
      <c r="AK80" s="147"/>
      <c r="AL80" s="146" t="s">
        <v>20</v>
      </c>
      <c r="AM80" s="147"/>
      <c r="AN80" s="146" t="s">
        <v>21</v>
      </c>
      <c r="AO80" s="147"/>
      <c r="AP80" s="146" t="s">
        <v>22</v>
      </c>
      <c r="AQ80" s="147"/>
      <c r="AR80" s="146" t="s">
        <v>23</v>
      </c>
      <c r="AS80" s="147"/>
      <c r="AT80" s="146" t="s">
        <v>24</v>
      </c>
      <c r="AU80" s="147"/>
      <c r="AZ80" s="146" t="s">
        <v>1</v>
      </c>
      <c r="BA80" s="147"/>
      <c r="BB80" s="146" t="s">
        <v>2</v>
      </c>
      <c r="BC80" s="147"/>
      <c r="BD80" s="146" t="s">
        <v>3</v>
      </c>
      <c r="BE80" s="147"/>
      <c r="BF80" s="146" t="s">
        <v>4</v>
      </c>
      <c r="BG80" s="147"/>
      <c r="BH80" s="146" t="s">
        <v>5</v>
      </c>
      <c r="BI80" s="147"/>
      <c r="BJ80" s="146" t="s">
        <v>6</v>
      </c>
      <c r="BK80" s="147"/>
      <c r="BL80" s="146" t="s">
        <v>7</v>
      </c>
      <c r="BM80" s="147"/>
      <c r="BN80" s="146" t="s">
        <v>8</v>
      </c>
      <c r="BO80" s="147"/>
      <c r="BP80" s="146" t="s">
        <v>9</v>
      </c>
      <c r="BQ80" s="147"/>
      <c r="BR80" s="146" t="s">
        <v>10</v>
      </c>
      <c r="BS80" s="147"/>
      <c r="BT80" s="146" t="s">
        <v>11</v>
      </c>
      <c r="BU80" s="147"/>
      <c r="BV80" s="146" t="s">
        <v>14</v>
      </c>
      <c r="BW80" s="147"/>
      <c r="BX80" s="146" t="s">
        <v>15</v>
      </c>
      <c r="BY80" s="147"/>
      <c r="BZ80" s="146" t="s">
        <v>16</v>
      </c>
      <c r="CA80" s="147"/>
      <c r="CB80" s="146" t="s">
        <v>17</v>
      </c>
      <c r="CC80" s="147"/>
      <c r="CD80" s="146" t="s">
        <v>18</v>
      </c>
      <c r="CE80" s="147"/>
      <c r="CF80" s="146" t="s">
        <v>19</v>
      </c>
      <c r="CG80" s="147"/>
      <c r="CH80" s="146" t="s">
        <v>20</v>
      </c>
      <c r="CI80" s="147"/>
      <c r="CJ80" s="146" t="s">
        <v>21</v>
      </c>
      <c r="CK80" s="147"/>
      <c r="CL80" s="146" t="s">
        <v>22</v>
      </c>
      <c r="CM80" s="147"/>
      <c r="CN80" s="146" t="s">
        <v>23</v>
      </c>
      <c r="CO80" s="147"/>
      <c r="CP80" s="146" t="s">
        <v>24</v>
      </c>
      <c r="CQ80" s="147"/>
      <c r="CV80" s="146" t="s">
        <v>1</v>
      </c>
      <c r="CW80" s="147"/>
      <c r="CX80" s="146" t="s">
        <v>2</v>
      </c>
      <c r="CY80" s="147"/>
      <c r="CZ80" s="146" t="s">
        <v>3</v>
      </c>
      <c r="DA80" s="147"/>
      <c r="DB80" s="146" t="s">
        <v>4</v>
      </c>
      <c r="DC80" s="147"/>
      <c r="DD80" s="146" t="s">
        <v>5</v>
      </c>
      <c r="DE80" s="147"/>
      <c r="DF80" s="146" t="s">
        <v>6</v>
      </c>
      <c r="DG80" s="147"/>
      <c r="DH80" s="146" t="s">
        <v>7</v>
      </c>
      <c r="DI80" s="147"/>
      <c r="DJ80" s="146" t="s">
        <v>8</v>
      </c>
      <c r="DK80" s="147"/>
      <c r="DL80" s="146" t="s">
        <v>9</v>
      </c>
      <c r="DM80" s="147"/>
      <c r="DN80" s="146" t="s">
        <v>10</v>
      </c>
      <c r="DO80" s="147"/>
      <c r="DP80" s="146" t="s">
        <v>11</v>
      </c>
      <c r="DQ80" s="147"/>
      <c r="DR80" s="146" t="s">
        <v>14</v>
      </c>
      <c r="DS80" s="147"/>
      <c r="DT80" s="146" t="s">
        <v>15</v>
      </c>
      <c r="DU80" s="147"/>
      <c r="DV80" s="146" t="s">
        <v>16</v>
      </c>
      <c r="DW80" s="147"/>
      <c r="DX80" s="146" t="s">
        <v>17</v>
      </c>
      <c r="DY80" s="147"/>
      <c r="DZ80" s="146" t="s">
        <v>18</v>
      </c>
      <c r="EA80" s="147"/>
      <c r="EB80" s="146" t="s">
        <v>19</v>
      </c>
      <c r="EC80" s="147"/>
      <c r="ED80" s="146" t="s">
        <v>20</v>
      </c>
      <c r="EE80" s="147"/>
      <c r="EF80" s="146" t="s">
        <v>21</v>
      </c>
      <c r="EG80" s="147"/>
      <c r="EH80" s="146" t="s">
        <v>22</v>
      </c>
      <c r="EI80" s="147"/>
      <c r="EJ80" s="146" t="s">
        <v>23</v>
      </c>
      <c r="EK80" s="147"/>
      <c r="EL80" s="146" t="s">
        <v>24</v>
      </c>
      <c r="EM80" s="147"/>
    </row>
    <row r="81" spans="2:143" ht="30" x14ac:dyDescent="0.25">
      <c r="B81" s="18"/>
      <c r="C81" s="29" t="s">
        <v>44</v>
      </c>
      <c r="D81" s="42" t="s">
        <v>69</v>
      </c>
      <c r="E81" s="43" t="s">
        <v>45</v>
      </c>
      <c r="F81" s="42" t="s">
        <v>69</v>
      </c>
      <c r="G81" s="43" t="s">
        <v>45</v>
      </c>
      <c r="H81" s="42" t="s">
        <v>69</v>
      </c>
      <c r="I81" s="43" t="s">
        <v>45</v>
      </c>
      <c r="J81" s="42" t="s">
        <v>69</v>
      </c>
      <c r="K81" s="43" t="s">
        <v>45</v>
      </c>
      <c r="L81" s="42" t="s">
        <v>69</v>
      </c>
      <c r="M81" s="43" t="s">
        <v>45</v>
      </c>
      <c r="N81" s="42" t="s">
        <v>69</v>
      </c>
      <c r="O81" s="43" t="s">
        <v>45</v>
      </c>
      <c r="P81" s="42" t="s">
        <v>69</v>
      </c>
      <c r="Q81" s="43" t="s">
        <v>45</v>
      </c>
      <c r="R81" s="42" t="s">
        <v>69</v>
      </c>
      <c r="S81" s="43" t="s">
        <v>45</v>
      </c>
      <c r="T81" s="42" t="s">
        <v>69</v>
      </c>
      <c r="U81" s="43" t="s">
        <v>45</v>
      </c>
      <c r="V81" s="42" t="s">
        <v>69</v>
      </c>
      <c r="W81" s="43" t="s">
        <v>45</v>
      </c>
      <c r="X81" s="42" t="s">
        <v>69</v>
      </c>
      <c r="Y81" s="43" t="s">
        <v>45</v>
      </c>
      <c r="Z81" s="42" t="s">
        <v>69</v>
      </c>
      <c r="AA81" s="43" t="s">
        <v>45</v>
      </c>
      <c r="AB81" s="42" t="s">
        <v>69</v>
      </c>
      <c r="AC81" s="43" t="s">
        <v>45</v>
      </c>
      <c r="AD81" s="42" t="s">
        <v>69</v>
      </c>
      <c r="AE81" s="43" t="s">
        <v>45</v>
      </c>
      <c r="AF81" s="42" t="s">
        <v>69</v>
      </c>
      <c r="AG81" s="43" t="s">
        <v>45</v>
      </c>
      <c r="AH81" s="42" t="s">
        <v>69</v>
      </c>
      <c r="AI81" s="43" t="s">
        <v>45</v>
      </c>
      <c r="AJ81" s="42" t="s">
        <v>69</v>
      </c>
      <c r="AK81" s="43" t="s">
        <v>45</v>
      </c>
      <c r="AL81" s="42" t="s">
        <v>69</v>
      </c>
      <c r="AM81" s="43" t="s">
        <v>45</v>
      </c>
      <c r="AN81" s="42" t="s">
        <v>69</v>
      </c>
      <c r="AO81" s="43" t="s">
        <v>45</v>
      </c>
      <c r="AP81" s="42" t="s">
        <v>69</v>
      </c>
      <c r="AQ81" s="43" t="s">
        <v>45</v>
      </c>
      <c r="AR81" s="42" t="s">
        <v>69</v>
      </c>
      <c r="AS81" s="43" t="s">
        <v>45</v>
      </c>
      <c r="AT81" s="42" t="s">
        <v>69</v>
      </c>
      <c r="AU81" s="43" t="s">
        <v>45</v>
      </c>
      <c r="AX81" s="18"/>
      <c r="AY81" s="29" t="s">
        <v>44</v>
      </c>
      <c r="AZ81" s="23" t="s">
        <v>40</v>
      </c>
      <c r="BA81" s="24" t="s">
        <v>39</v>
      </c>
      <c r="BB81" s="23" t="s">
        <v>40</v>
      </c>
      <c r="BC81" s="24" t="s">
        <v>39</v>
      </c>
      <c r="BD81" s="23" t="s">
        <v>40</v>
      </c>
      <c r="BE81" s="24" t="s">
        <v>39</v>
      </c>
      <c r="BF81" s="23" t="s">
        <v>40</v>
      </c>
      <c r="BG81" s="24" t="s">
        <v>39</v>
      </c>
      <c r="BH81" s="23" t="s">
        <v>40</v>
      </c>
      <c r="BI81" s="24" t="s">
        <v>39</v>
      </c>
      <c r="BJ81" s="23" t="s">
        <v>40</v>
      </c>
      <c r="BK81" s="24" t="s">
        <v>39</v>
      </c>
      <c r="BL81" s="23" t="s">
        <v>40</v>
      </c>
      <c r="BM81" s="24" t="s">
        <v>39</v>
      </c>
      <c r="BN81" s="23" t="s">
        <v>40</v>
      </c>
      <c r="BO81" s="24" t="s">
        <v>39</v>
      </c>
      <c r="BP81" s="23" t="s">
        <v>40</v>
      </c>
      <c r="BQ81" s="24" t="s">
        <v>39</v>
      </c>
      <c r="BR81" s="23" t="s">
        <v>40</v>
      </c>
      <c r="BS81" s="24" t="s">
        <v>39</v>
      </c>
      <c r="BT81" s="23" t="s">
        <v>40</v>
      </c>
      <c r="BU81" s="24" t="s">
        <v>39</v>
      </c>
      <c r="BV81" s="23" t="s">
        <v>40</v>
      </c>
      <c r="BW81" s="24" t="s">
        <v>39</v>
      </c>
      <c r="BX81" s="23" t="s">
        <v>40</v>
      </c>
      <c r="BY81" s="24" t="s">
        <v>39</v>
      </c>
      <c r="BZ81" s="23" t="s">
        <v>40</v>
      </c>
      <c r="CA81" s="24" t="s">
        <v>39</v>
      </c>
      <c r="CB81" s="23" t="s">
        <v>40</v>
      </c>
      <c r="CC81" s="24" t="s">
        <v>39</v>
      </c>
      <c r="CD81" s="23" t="s">
        <v>40</v>
      </c>
      <c r="CE81" s="24" t="s">
        <v>39</v>
      </c>
      <c r="CF81" s="23" t="s">
        <v>40</v>
      </c>
      <c r="CG81" s="24" t="s">
        <v>39</v>
      </c>
      <c r="CH81" s="23" t="s">
        <v>40</v>
      </c>
      <c r="CI81" s="24" t="s">
        <v>39</v>
      </c>
      <c r="CJ81" s="23" t="s">
        <v>40</v>
      </c>
      <c r="CK81" s="24" t="s">
        <v>39</v>
      </c>
      <c r="CL81" s="23" t="s">
        <v>40</v>
      </c>
      <c r="CM81" s="24" t="s">
        <v>39</v>
      </c>
      <c r="CN81" s="23" t="s">
        <v>40</v>
      </c>
      <c r="CO81" s="24" t="s">
        <v>39</v>
      </c>
      <c r="CP81" s="23" t="s">
        <v>40</v>
      </c>
      <c r="CQ81" s="24" t="s">
        <v>39</v>
      </c>
      <c r="CT81" s="18"/>
      <c r="CU81" s="29" t="s">
        <v>44</v>
      </c>
      <c r="CV81" s="23" t="s">
        <v>102</v>
      </c>
      <c r="CW81" s="57" t="s">
        <v>103</v>
      </c>
      <c r="CX81" s="23" t="s">
        <v>102</v>
      </c>
      <c r="CY81" s="24"/>
      <c r="CZ81" s="23" t="s">
        <v>102</v>
      </c>
      <c r="DA81" s="24"/>
      <c r="DB81" s="23" t="s">
        <v>102</v>
      </c>
      <c r="DC81" s="24"/>
      <c r="DD81" s="23" t="s">
        <v>102</v>
      </c>
      <c r="DE81" s="24"/>
      <c r="DF81" s="23" t="s">
        <v>102</v>
      </c>
      <c r="DG81" s="24"/>
      <c r="DH81" s="23" t="s">
        <v>102</v>
      </c>
      <c r="DI81" s="24"/>
      <c r="DJ81" s="23" t="s">
        <v>102</v>
      </c>
      <c r="DK81" s="24"/>
      <c r="DL81" s="23" t="s">
        <v>102</v>
      </c>
      <c r="DM81" s="24"/>
      <c r="DN81" s="23" t="s">
        <v>102</v>
      </c>
      <c r="DO81" s="24"/>
      <c r="DP81" s="23" t="s">
        <v>102</v>
      </c>
      <c r="DQ81" s="24"/>
      <c r="DR81" s="23" t="s">
        <v>102</v>
      </c>
      <c r="DS81" s="24"/>
      <c r="DT81" s="23" t="s">
        <v>102</v>
      </c>
      <c r="DU81" s="24"/>
      <c r="DV81" s="23" t="s">
        <v>102</v>
      </c>
      <c r="DW81" s="24"/>
      <c r="DX81" s="23" t="s">
        <v>102</v>
      </c>
      <c r="DY81" s="24"/>
      <c r="DZ81" s="23" t="s">
        <v>102</v>
      </c>
      <c r="EA81" s="24"/>
      <c r="EB81" s="23" t="s">
        <v>102</v>
      </c>
      <c r="EC81" s="24"/>
      <c r="ED81" s="23" t="s">
        <v>102</v>
      </c>
      <c r="EE81" s="24"/>
      <c r="EF81" s="23" t="s">
        <v>102</v>
      </c>
      <c r="EG81" s="24"/>
      <c r="EH81" s="23" t="s">
        <v>102</v>
      </c>
      <c r="EI81" s="24"/>
      <c r="EJ81" s="23" t="s">
        <v>102</v>
      </c>
      <c r="EK81" s="24"/>
      <c r="EL81" s="23" t="s">
        <v>102</v>
      </c>
      <c r="EM81" s="24"/>
    </row>
    <row r="82" spans="2:143" x14ac:dyDescent="0.25">
      <c r="B82" s="19"/>
      <c r="C82" s="19" t="s">
        <v>46</v>
      </c>
      <c r="D82" s="12">
        <v>29946</v>
      </c>
      <c r="E82" s="4">
        <v>14.1</v>
      </c>
      <c r="F82" s="12">
        <v>5114</v>
      </c>
      <c r="G82" s="4">
        <v>42.81</v>
      </c>
      <c r="H82" s="12">
        <v>24832</v>
      </c>
      <c r="I82" s="4">
        <v>17.04</v>
      </c>
      <c r="J82" s="12">
        <v>2000</v>
      </c>
      <c r="K82" s="4">
        <v>74.97</v>
      </c>
      <c r="L82" s="12">
        <v>628</v>
      </c>
      <c r="M82" s="4">
        <v>41.57</v>
      </c>
      <c r="N82" s="12">
        <v>0</v>
      </c>
      <c r="O82" s="4">
        <v>0</v>
      </c>
      <c r="P82" s="12">
        <v>0</v>
      </c>
      <c r="Q82" s="4">
        <v>0</v>
      </c>
      <c r="R82" s="12">
        <v>2393</v>
      </c>
      <c r="S82" s="4">
        <v>67.52</v>
      </c>
      <c r="T82" s="12">
        <v>0</v>
      </c>
      <c r="U82" s="4">
        <v>0</v>
      </c>
      <c r="V82" s="12">
        <v>93</v>
      </c>
      <c r="W82" s="4">
        <v>128.21</v>
      </c>
      <c r="X82" s="12">
        <v>0</v>
      </c>
      <c r="Y82" s="4">
        <v>0</v>
      </c>
      <c r="Z82" s="12">
        <v>4853</v>
      </c>
      <c r="AA82" s="4">
        <v>44.58</v>
      </c>
      <c r="AB82" s="12">
        <v>1521</v>
      </c>
      <c r="AC82" s="4">
        <v>88.54</v>
      </c>
      <c r="AD82" s="12">
        <v>1078</v>
      </c>
      <c r="AE82" s="4">
        <v>42.16</v>
      </c>
      <c r="AF82" s="12">
        <v>3149</v>
      </c>
      <c r="AG82" s="4">
        <v>58.18</v>
      </c>
      <c r="AH82" s="12">
        <v>3885</v>
      </c>
      <c r="AI82" s="4">
        <v>60.2</v>
      </c>
      <c r="AJ82" s="12">
        <v>0</v>
      </c>
      <c r="AK82" s="4">
        <v>0</v>
      </c>
      <c r="AL82" s="12">
        <v>13</v>
      </c>
      <c r="AM82" s="4">
        <v>74.81</v>
      </c>
      <c r="AN82" s="12">
        <v>805</v>
      </c>
      <c r="AO82" s="4">
        <v>82.47</v>
      </c>
      <c r="AP82" s="12">
        <v>2973</v>
      </c>
      <c r="AQ82" s="4">
        <v>48.04</v>
      </c>
      <c r="AR82" s="12">
        <v>3739</v>
      </c>
      <c r="AS82" s="4">
        <v>44.1</v>
      </c>
      <c r="AT82" s="12">
        <v>2815</v>
      </c>
      <c r="AU82" s="4">
        <v>39.53</v>
      </c>
      <c r="AX82" s="19"/>
      <c r="AY82" s="19" t="s">
        <v>46</v>
      </c>
      <c r="AZ82" s="12">
        <f t="shared" ref="AZ82:AZ101" si="175">D82*MIN(E82,100)/100</f>
        <v>4222.3859999999995</v>
      </c>
      <c r="BA82" s="26">
        <f t="shared" ref="BA82:BA101" si="176">D82*E82/100</f>
        <v>4222.3859999999995</v>
      </c>
      <c r="BB82" s="12">
        <f t="shared" ref="BB82:BB101" si="177">F82*MIN(G82,100)/100</f>
        <v>2189.3034000000002</v>
      </c>
      <c r="BC82" s="26">
        <f t="shared" ref="BC82:BC101" si="178">F82*G82/100</f>
        <v>2189.3034000000002</v>
      </c>
      <c r="BD82" s="12">
        <f t="shared" ref="BD82:BD101" si="179">H82*MIN(I82,100)/100</f>
        <v>4231.3728000000001</v>
      </c>
      <c r="BE82" s="26">
        <f t="shared" ref="BE82:BE101" si="180">H82*I82/100</f>
        <v>4231.3728000000001</v>
      </c>
      <c r="BF82" s="12">
        <f t="shared" ref="BF82:BF101" si="181">J82*MIN(K82,100)/100</f>
        <v>1499.4</v>
      </c>
      <c r="BG82" s="26">
        <f t="shared" ref="BG82:BG101" si="182">J82*K82/100</f>
        <v>1499.4</v>
      </c>
      <c r="BH82" s="12">
        <f t="shared" ref="BH82:BH101" si="183">L82*MIN(M82,100)/100</f>
        <v>261.05959999999999</v>
      </c>
      <c r="BI82" s="26">
        <f t="shared" ref="BI82:BI101" si="184">L82*M82/100</f>
        <v>261.05959999999999</v>
      </c>
      <c r="BJ82" s="12">
        <f t="shared" ref="BJ82:BJ101" si="185">N82*MIN(O82,100)/100</f>
        <v>0</v>
      </c>
      <c r="BK82" s="26">
        <f t="shared" ref="BK82:BK101" si="186">N82*O82/100</f>
        <v>0</v>
      </c>
      <c r="BL82" s="12">
        <f t="shared" ref="BL82:BL101" si="187">P82*MIN(Q82,100)/100</f>
        <v>0</v>
      </c>
      <c r="BM82" s="26">
        <f t="shared" ref="BM82:BM101" si="188">P82*Q82/100</f>
        <v>0</v>
      </c>
      <c r="BN82" s="12">
        <f t="shared" ref="BN82:BN101" si="189">R82*MIN(S82,100)/100</f>
        <v>1615.7535999999998</v>
      </c>
      <c r="BO82" s="26">
        <f t="shared" ref="BO82:BO101" si="190">R82*S82/100</f>
        <v>1615.7535999999998</v>
      </c>
      <c r="BP82" s="12">
        <f t="shared" ref="BP82:BP101" si="191">T82*MIN(U82,100)/100</f>
        <v>0</v>
      </c>
      <c r="BQ82" s="26">
        <f t="shared" ref="BQ82:BQ101" si="192">T82*U82/100</f>
        <v>0</v>
      </c>
      <c r="BR82" s="12">
        <f t="shared" ref="BR82:BR101" si="193">V82*MIN(W82,100)/100</f>
        <v>93</v>
      </c>
      <c r="BS82" s="26">
        <f t="shared" ref="BS82:BS101" si="194">V82*W82/100</f>
        <v>119.23530000000001</v>
      </c>
      <c r="BT82" s="12">
        <f t="shared" ref="BT82:BT101" si="195">X82*MIN(Y82,100)/100</f>
        <v>0</v>
      </c>
      <c r="BU82" s="26">
        <f t="shared" ref="BU82:BU101" si="196">X82*Y82/100</f>
        <v>0</v>
      </c>
      <c r="BV82" s="12">
        <f t="shared" ref="BV82:BV101" si="197">Z82*MIN(AA82,100)/100</f>
        <v>2163.4674</v>
      </c>
      <c r="BW82" s="26">
        <f t="shared" ref="BW82:BW101" si="198">Z82*AA82/100</f>
        <v>2163.4674</v>
      </c>
      <c r="BX82" s="12">
        <f t="shared" ref="BX82:BX101" si="199">AB82*MIN(AC82,100)/100</f>
        <v>1346.6933999999999</v>
      </c>
      <c r="BY82" s="26">
        <f t="shared" ref="BY82:BY101" si="200">AB82*AC82/100</f>
        <v>1346.6933999999999</v>
      </c>
      <c r="BZ82" s="12">
        <f t="shared" ref="BZ82:BZ101" si="201">AD82*MIN(AE82,100)/100</f>
        <v>454.48479999999995</v>
      </c>
      <c r="CA82" s="26">
        <f t="shared" ref="CA82:CA101" si="202">AD82*AE82/100</f>
        <v>454.48479999999995</v>
      </c>
      <c r="CB82" s="12">
        <f t="shared" ref="CB82:CB101" si="203">AF82*MIN(AG82,100)/100</f>
        <v>1832.0882000000001</v>
      </c>
      <c r="CC82" s="26">
        <f t="shared" ref="CC82:CC101" si="204">AF82*AG82/100</f>
        <v>1832.0882000000001</v>
      </c>
      <c r="CD82" s="12">
        <f t="shared" ref="CD82:CD101" si="205">AH82*MIN(AI82,100)/100</f>
        <v>2338.77</v>
      </c>
      <c r="CE82" s="26">
        <f t="shared" ref="CE82:CE101" si="206">AH82*AI82/100</f>
        <v>2338.77</v>
      </c>
      <c r="CF82" s="12">
        <f t="shared" ref="CF82:CF101" si="207">AJ82*MIN(AK82,100)/100</f>
        <v>0</v>
      </c>
      <c r="CG82" s="26">
        <f t="shared" ref="CG82:CG101" si="208">AJ82*AK82/100</f>
        <v>0</v>
      </c>
      <c r="CH82" s="12">
        <f t="shared" ref="CH82:CH101" si="209">AL82*MIN(AM82,100)/100</f>
        <v>9.7252999999999989</v>
      </c>
      <c r="CI82" s="26">
        <f t="shared" ref="CI82:CI101" si="210">AL82*AM82/100</f>
        <v>9.7252999999999989</v>
      </c>
      <c r="CJ82" s="12">
        <f t="shared" ref="CJ82:CJ101" si="211">AN82*MIN(AO82,100)/100</f>
        <v>663.88350000000003</v>
      </c>
      <c r="CK82" s="26">
        <f t="shared" ref="CK82:CK101" si="212">AN82*AO82/100</f>
        <v>663.88350000000003</v>
      </c>
      <c r="CL82" s="12">
        <f t="shared" ref="CL82:CL101" si="213">AP82*MIN(AQ82,100)/100</f>
        <v>1428.2291999999998</v>
      </c>
      <c r="CM82" s="26">
        <f t="shared" ref="CM82:CM101" si="214">AP82*AQ82/100</f>
        <v>1428.2291999999998</v>
      </c>
      <c r="CN82" s="12">
        <f t="shared" ref="CN82:CN101" si="215">AR82*MIN(AS82,100)/100</f>
        <v>1648.8989999999999</v>
      </c>
      <c r="CO82" s="26">
        <f t="shared" ref="CO82:CO101" si="216">AR82*AS82/100</f>
        <v>1648.8989999999999</v>
      </c>
      <c r="CP82" s="12">
        <f t="shared" ref="CP82:CP101" si="217">AT82*MIN(AU82,100)/100</f>
        <v>1112.7694999999999</v>
      </c>
      <c r="CQ82" s="26">
        <f t="shared" ref="CQ82:CQ101" si="218">AT82*AU82/100</f>
        <v>1112.7694999999999</v>
      </c>
      <c r="CT82" s="19"/>
      <c r="CU82" s="19" t="s">
        <v>46</v>
      </c>
      <c r="CV82" s="12">
        <f>D82*$CW82</f>
        <v>119784</v>
      </c>
      <c r="CW82" s="26">
        <v>4</v>
      </c>
      <c r="CX82" s="12">
        <f>F82*$CW82</f>
        <v>20456</v>
      </c>
      <c r="CY82" s="26"/>
      <c r="CZ82" s="12">
        <f>H82*$CW82</f>
        <v>99328</v>
      </c>
      <c r="DA82" s="26"/>
      <c r="DB82" s="12">
        <f>J82*$CW82</f>
        <v>8000</v>
      </c>
      <c r="DC82" s="26"/>
      <c r="DD82" s="12">
        <f>L82*$CW82</f>
        <v>2512</v>
      </c>
      <c r="DE82" s="26"/>
      <c r="DF82" s="12">
        <f>N82*$CW82</f>
        <v>0</v>
      </c>
      <c r="DG82" s="26"/>
      <c r="DH82" s="12">
        <f>P82*$CW82</f>
        <v>0</v>
      </c>
      <c r="DI82" s="26"/>
      <c r="DJ82" s="12">
        <f>R82*$CW82</f>
        <v>9572</v>
      </c>
      <c r="DK82" s="26"/>
      <c r="DL82" s="12">
        <f>T82*$CW82</f>
        <v>0</v>
      </c>
      <c r="DM82" s="26"/>
      <c r="DN82" s="12">
        <f>V82*$CW82</f>
        <v>372</v>
      </c>
      <c r="DO82" s="26"/>
      <c r="DP82" s="12">
        <f>X82*$CW82</f>
        <v>0</v>
      </c>
      <c r="DQ82" s="26"/>
      <c r="DR82" s="12">
        <f>Z82*$CW82</f>
        <v>19412</v>
      </c>
      <c r="DS82" s="26"/>
      <c r="DT82" s="12">
        <f>AB82*$CW82</f>
        <v>6084</v>
      </c>
      <c r="DU82" s="26"/>
      <c r="DV82" s="12">
        <f>AD82*$CW82</f>
        <v>4312</v>
      </c>
      <c r="DW82" s="26"/>
      <c r="DX82" s="12">
        <f>AF82*$CW82</f>
        <v>12596</v>
      </c>
      <c r="DY82" s="26"/>
      <c r="DZ82" s="12">
        <f>AH82*$CW82</f>
        <v>15540</v>
      </c>
      <c r="EA82" s="26"/>
      <c r="EB82" s="12">
        <f>AJ82*$CW82</f>
        <v>0</v>
      </c>
      <c r="EC82" s="26"/>
      <c r="ED82" s="12">
        <f>AL82*$CW82</f>
        <v>52</v>
      </c>
      <c r="EE82" s="26"/>
      <c r="EF82" s="12">
        <f>AN82*$CW82</f>
        <v>3220</v>
      </c>
      <c r="EG82" s="26"/>
      <c r="EH82" s="12">
        <f>AP82*$CW82</f>
        <v>11892</v>
      </c>
      <c r="EI82" s="26"/>
      <c r="EJ82" s="12">
        <f>AR82*$CW82</f>
        <v>14956</v>
      </c>
      <c r="EK82" s="26"/>
      <c r="EL82" s="12">
        <f>AT82*$CW82</f>
        <v>11260</v>
      </c>
      <c r="EM82" s="26"/>
    </row>
    <row r="83" spans="2:143" x14ac:dyDescent="0.25">
      <c r="B83" s="19"/>
      <c r="C83" s="19" t="s">
        <v>47</v>
      </c>
      <c r="D83" s="12">
        <v>30888</v>
      </c>
      <c r="E83" s="4">
        <v>13.98</v>
      </c>
      <c r="F83" s="12">
        <v>4473</v>
      </c>
      <c r="G83" s="4">
        <v>51.04</v>
      </c>
      <c r="H83" s="12">
        <v>26415</v>
      </c>
      <c r="I83" s="4">
        <v>15.56</v>
      </c>
      <c r="J83" s="12">
        <v>1717</v>
      </c>
      <c r="K83" s="4">
        <v>80.150000000000006</v>
      </c>
      <c r="L83" s="12">
        <v>722</v>
      </c>
      <c r="M83" s="4">
        <v>42.61</v>
      </c>
      <c r="N83" s="12">
        <v>0</v>
      </c>
      <c r="O83" s="4">
        <v>0</v>
      </c>
      <c r="P83" s="12">
        <v>0</v>
      </c>
      <c r="Q83" s="4">
        <v>0</v>
      </c>
      <c r="R83" s="12">
        <v>1923</v>
      </c>
      <c r="S83" s="4">
        <v>66.73</v>
      </c>
      <c r="T83" s="12">
        <v>0</v>
      </c>
      <c r="U83" s="4">
        <v>0</v>
      </c>
      <c r="V83" s="12">
        <v>111</v>
      </c>
      <c r="W83" s="4">
        <v>108.82</v>
      </c>
      <c r="X83" s="12">
        <v>0</v>
      </c>
      <c r="Y83" s="4">
        <v>0</v>
      </c>
      <c r="Z83" s="12">
        <v>5168</v>
      </c>
      <c r="AA83" s="4">
        <v>44.04</v>
      </c>
      <c r="AB83" s="12">
        <v>1499</v>
      </c>
      <c r="AC83" s="4">
        <v>87.96</v>
      </c>
      <c r="AD83" s="12">
        <v>989</v>
      </c>
      <c r="AE83" s="4">
        <v>39.47</v>
      </c>
      <c r="AF83" s="12">
        <v>3688</v>
      </c>
      <c r="AG83" s="4">
        <v>47.6</v>
      </c>
      <c r="AH83" s="12">
        <v>3712</v>
      </c>
      <c r="AI83" s="4">
        <v>55.51</v>
      </c>
      <c r="AJ83" s="12">
        <v>0</v>
      </c>
      <c r="AK83" s="4">
        <v>0</v>
      </c>
      <c r="AL83" s="12">
        <v>12</v>
      </c>
      <c r="AM83" s="4">
        <v>75.03</v>
      </c>
      <c r="AN83" s="12">
        <v>937</v>
      </c>
      <c r="AO83" s="4">
        <v>78.02</v>
      </c>
      <c r="AP83" s="12">
        <v>2696</v>
      </c>
      <c r="AQ83" s="4">
        <v>48.28</v>
      </c>
      <c r="AR83" s="12">
        <v>4294</v>
      </c>
      <c r="AS83" s="4">
        <v>44</v>
      </c>
      <c r="AT83" s="12">
        <v>3420</v>
      </c>
      <c r="AU83" s="4">
        <v>36.659999999999997</v>
      </c>
      <c r="AX83" s="19"/>
      <c r="AY83" s="19" t="s">
        <v>47</v>
      </c>
      <c r="AZ83" s="12">
        <f t="shared" si="175"/>
        <v>4318.1423999999997</v>
      </c>
      <c r="BA83" s="26">
        <f t="shared" si="176"/>
        <v>4318.1423999999997</v>
      </c>
      <c r="BB83" s="12">
        <f t="shared" si="177"/>
        <v>2283.0191999999997</v>
      </c>
      <c r="BC83" s="26">
        <f t="shared" si="178"/>
        <v>2283.0191999999997</v>
      </c>
      <c r="BD83" s="12">
        <f t="shared" si="179"/>
        <v>4110.174</v>
      </c>
      <c r="BE83" s="26">
        <f t="shared" si="180"/>
        <v>4110.174</v>
      </c>
      <c r="BF83" s="12">
        <f t="shared" si="181"/>
        <v>1376.1755000000003</v>
      </c>
      <c r="BG83" s="26">
        <f t="shared" si="182"/>
        <v>1376.1755000000003</v>
      </c>
      <c r="BH83" s="12">
        <f t="shared" si="183"/>
        <v>307.64419999999996</v>
      </c>
      <c r="BI83" s="26">
        <f t="shared" si="184"/>
        <v>307.64419999999996</v>
      </c>
      <c r="BJ83" s="12">
        <f t="shared" si="185"/>
        <v>0</v>
      </c>
      <c r="BK83" s="26">
        <f t="shared" si="186"/>
        <v>0</v>
      </c>
      <c r="BL83" s="12">
        <f t="shared" si="187"/>
        <v>0</v>
      </c>
      <c r="BM83" s="26">
        <f t="shared" si="188"/>
        <v>0</v>
      </c>
      <c r="BN83" s="12">
        <f t="shared" si="189"/>
        <v>1283.2179000000001</v>
      </c>
      <c r="BO83" s="26">
        <f t="shared" si="190"/>
        <v>1283.2179000000001</v>
      </c>
      <c r="BP83" s="12">
        <f t="shared" si="191"/>
        <v>0</v>
      </c>
      <c r="BQ83" s="26">
        <f t="shared" si="192"/>
        <v>0</v>
      </c>
      <c r="BR83" s="12">
        <f t="shared" si="193"/>
        <v>111</v>
      </c>
      <c r="BS83" s="26">
        <f t="shared" si="194"/>
        <v>120.79019999999998</v>
      </c>
      <c r="BT83" s="12">
        <f t="shared" si="195"/>
        <v>0</v>
      </c>
      <c r="BU83" s="26">
        <f t="shared" si="196"/>
        <v>0</v>
      </c>
      <c r="BV83" s="12">
        <f t="shared" si="197"/>
        <v>2275.9872</v>
      </c>
      <c r="BW83" s="26">
        <f t="shared" si="198"/>
        <v>2275.9872</v>
      </c>
      <c r="BX83" s="12">
        <f t="shared" si="199"/>
        <v>1318.5203999999999</v>
      </c>
      <c r="BY83" s="26">
        <f t="shared" si="200"/>
        <v>1318.5203999999999</v>
      </c>
      <c r="BZ83" s="12">
        <f t="shared" si="201"/>
        <v>390.35830000000004</v>
      </c>
      <c r="CA83" s="26">
        <f t="shared" si="202"/>
        <v>390.35830000000004</v>
      </c>
      <c r="CB83" s="12">
        <f t="shared" si="203"/>
        <v>1755.4880000000003</v>
      </c>
      <c r="CC83" s="26">
        <f t="shared" si="204"/>
        <v>1755.4880000000003</v>
      </c>
      <c r="CD83" s="12">
        <f t="shared" si="205"/>
        <v>2060.5311999999999</v>
      </c>
      <c r="CE83" s="26">
        <f t="shared" si="206"/>
        <v>2060.5311999999999</v>
      </c>
      <c r="CF83" s="12">
        <f t="shared" si="207"/>
        <v>0</v>
      </c>
      <c r="CG83" s="26">
        <f t="shared" si="208"/>
        <v>0</v>
      </c>
      <c r="CH83" s="12">
        <f t="shared" si="209"/>
        <v>9.0036000000000005</v>
      </c>
      <c r="CI83" s="26">
        <f t="shared" si="210"/>
        <v>9.0036000000000005</v>
      </c>
      <c r="CJ83" s="12">
        <f t="shared" si="211"/>
        <v>731.04739999999993</v>
      </c>
      <c r="CK83" s="26">
        <f t="shared" si="212"/>
        <v>731.04739999999993</v>
      </c>
      <c r="CL83" s="12">
        <f t="shared" si="213"/>
        <v>1301.6288</v>
      </c>
      <c r="CM83" s="26">
        <f t="shared" si="214"/>
        <v>1301.6288</v>
      </c>
      <c r="CN83" s="12">
        <f t="shared" si="215"/>
        <v>1889.36</v>
      </c>
      <c r="CO83" s="26">
        <f t="shared" si="216"/>
        <v>1889.36</v>
      </c>
      <c r="CP83" s="12">
        <f t="shared" si="217"/>
        <v>1253.7719999999999</v>
      </c>
      <c r="CQ83" s="26">
        <f t="shared" si="218"/>
        <v>1253.7719999999999</v>
      </c>
      <c r="CT83" s="19"/>
      <c r="CU83" s="19" t="s">
        <v>47</v>
      </c>
      <c r="CV83" s="12">
        <f t="shared" ref="CV83:CV101" si="219">D83*$CW83</f>
        <v>154440</v>
      </c>
      <c r="CW83" s="26">
        <v>5</v>
      </c>
      <c r="CX83" s="12">
        <f t="shared" ref="CX83:CX101" si="220">F83*$CW83</f>
        <v>22365</v>
      </c>
      <c r="CY83" s="26"/>
      <c r="CZ83" s="12">
        <f t="shared" ref="CZ83:CZ101" si="221">H83*$CW83</f>
        <v>132075</v>
      </c>
      <c r="DA83" s="26"/>
      <c r="DB83" s="12">
        <f t="shared" ref="DB83:DB101" si="222">J83*$CW83</f>
        <v>8585</v>
      </c>
      <c r="DC83" s="26"/>
      <c r="DD83" s="12">
        <f t="shared" ref="DD83:DD101" si="223">L83*$CW83</f>
        <v>3610</v>
      </c>
      <c r="DE83" s="26"/>
      <c r="DF83" s="12">
        <f t="shared" ref="DF83:DF101" si="224">N83*$CW83</f>
        <v>0</v>
      </c>
      <c r="DG83" s="26"/>
      <c r="DH83" s="12">
        <f t="shared" ref="DH83:DH101" si="225">P83*$CW83</f>
        <v>0</v>
      </c>
      <c r="DI83" s="26"/>
      <c r="DJ83" s="12">
        <f t="shared" ref="DJ83:DJ101" si="226">R83*$CW83</f>
        <v>9615</v>
      </c>
      <c r="DK83" s="26"/>
      <c r="DL83" s="12">
        <f t="shared" ref="DL83:DL101" si="227">T83*$CW83</f>
        <v>0</v>
      </c>
      <c r="DM83" s="26"/>
      <c r="DN83" s="12">
        <f t="shared" ref="DN83:DN101" si="228">V83*$CW83</f>
        <v>555</v>
      </c>
      <c r="DO83" s="26"/>
      <c r="DP83" s="12">
        <f t="shared" ref="DP83:DP101" si="229">X83*$CW83</f>
        <v>0</v>
      </c>
      <c r="DQ83" s="26"/>
      <c r="DR83" s="12">
        <f t="shared" ref="DR83:DR101" si="230">Z83*$CW83</f>
        <v>25840</v>
      </c>
      <c r="DS83" s="26"/>
      <c r="DT83" s="12">
        <f t="shared" ref="DT83:DT101" si="231">AB83*$CW83</f>
        <v>7495</v>
      </c>
      <c r="DU83" s="26"/>
      <c r="DV83" s="12">
        <f t="shared" ref="DV83:DV101" si="232">AD83*$CW83</f>
        <v>4945</v>
      </c>
      <c r="DW83" s="26"/>
      <c r="DX83" s="12">
        <f t="shared" ref="DX83:DX101" si="233">AF83*$CW83</f>
        <v>18440</v>
      </c>
      <c r="DY83" s="26"/>
      <c r="DZ83" s="12">
        <f t="shared" ref="DZ83:DZ101" si="234">AH83*$CW83</f>
        <v>18560</v>
      </c>
      <c r="EA83" s="26"/>
      <c r="EB83" s="12">
        <f t="shared" ref="EB83:EB101" si="235">AJ83*$CW83</f>
        <v>0</v>
      </c>
      <c r="EC83" s="26"/>
      <c r="ED83" s="12">
        <f t="shared" ref="ED83:ED101" si="236">AL83*$CW83</f>
        <v>60</v>
      </c>
      <c r="EE83" s="26"/>
      <c r="EF83" s="12">
        <f t="shared" ref="EF83:EF101" si="237">AN83*$CW83</f>
        <v>4685</v>
      </c>
      <c r="EG83" s="26"/>
      <c r="EH83" s="12">
        <f t="shared" ref="EH83:EH101" si="238">AP83*$CW83</f>
        <v>13480</v>
      </c>
      <c r="EI83" s="26"/>
      <c r="EJ83" s="12">
        <f t="shared" ref="EJ83:EJ101" si="239">AR83*$CW83</f>
        <v>21470</v>
      </c>
      <c r="EK83" s="26"/>
      <c r="EL83" s="12">
        <f t="shared" ref="EL83:EL101" si="240">AT83*$CW83</f>
        <v>17100</v>
      </c>
      <c r="EM83" s="26"/>
    </row>
    <row r="84" spans="2:143" x14ac:dyDescent="0.25">
      <c r="B84" s="19"/>
      <c r="C84" s="19" t="s">
        <v>48</v>
      </c>
      <c r="D84" s="12">
        <v>34906</v>
      </c>
      <c r="E84" s="4">
        <v>13.54</v>
      </c>
      <c r="F84" s="12">
        <v>3316</v>
      </c>
      <c r="G84" s="4">
        <v>55.93</v>
      </c>
      <c r="H84" s="12">
        <v>31591</v>
      </c>
      <c r="I84" s="4">
        <v>14.61</v>
      </c>
      <c r="J84" s="12">
        <v>1333</v>
      </c>
      <c r="K84" s="4">
        <v>92.55</v>
      </c>
      <c r="L84" s="12">
        <v>853</v>
      </c>
      <c r="M84" s="4">
        <v>40.53</v>
      </c>
      <c r="N84" s="12">
        <v>0</v>
      </c>
      <c r="O84" s="4">
        <v>0</v>
      </c>
      <c r="P84" s="12">
        <v>0</v>
      </c>
      <c r="Q84" s="4">
        <v>0</v>
      </c>
      <c r="R84" s="12">
        <v>1021</v>
      </c>
      <c r="S84" s="4">
        <v>103.41</v>
      </c>
      <c r="T84" s="12">
        <v>0</v>
      </c>
      <c r="U84" s="4">
        <v>0</v>
      </c>
      <c r="V84" s="12">
        <v>109</v>
      </c>
      <c r="W84" s="4">
        <v>107.31</v>
      </c>
      <c r="X84" s="12">
        <v>0</v>
      </c>
      <c r="Y84" s="4">
        <v>0</v>
      </c>
      <c r="Z84" s="12">
        <v>5290</v>
      </c>
      <c r="AA84" s="4">
        <v>44.17</v>
      </c>
      <c r="AB84" s="12">
        <v>1455</v>
      </c>
      <c r="AC84" s="4">
        <v>87.29</v>
      </c>
      <c r="AD84" s="12">
        <v>1007</v>
      </c>
      <c r="AE84" s="4">
        <v>37.89</v>
      </c>
      <c r="AF84" s="12">
        <v>6837</v>
      </c>
      <c r="AG84" s="4">
        <v>43.99</v>
      </c>
      <c r="AH84" s="12">
        <v>3021</v>
      </c>
      <c r="AI84" s="4">
        <v>51.52</v>
      </c>
      <c r="AJ84" s="12">
        <v>0</v>
      </c>
      <c r="AK84" s="4">
        <v>0</v>
      </c>
      <c r="AL84" s="12">
        <v>28</v>
      </c>
      <c r="AM84" s="4">
        <v>92.15</v>
      </c>
      <c r="AN84" s="12">
        <v>1072</v>
      </c>
      <c r="AO84" s="4">
        <v>70.78</v>
      </c>
      <c r="AP84" s="12">
        <v>2413</v>
      </c>
      <c r="AQ84" s="4">
        <v>48.15</v>
      </c>
      <c r="AR84" s="12">
        <v>4984</v>
      </c>
      <c r="AS84" s="4">
        <v>43.89</v>
      </c>
      <c r="AT84" s="12">
        <v>5484</v>
      </c>
      <c r="AU84" s="4">
        <v>42.93</v>
      </c>
      <c r="AX84" s="19"/>
      <c r="AY84" s="19" t="s">
        <v>48</v>
      </c>
      <c r="AZ84" s="12">
        <f t="shared" si="175"/>
        <v>4726.2723999999998</v>
      </c>
      <c r="BA84" s="26">
        <f t="shared" si="176"/>
        <v>4726.2723999999998</v>
      </c>
      <c r="BB84" s="12">
        <f t="shared" si="177"/>
        <v>1854.6387999999999</v>
      </c>
      <c r="BC84" s="26">
        <f t="shared" si="178"/>
        <v>1854.6387999999999</v>
      </c>
      <c r="BD84" s="12">
        <f t="shared" si="179"/>
        <v>4615.4450999999999</v>
      </c>
      <c r="BE84" s="26">
        <f t="shared" si="180"/>
        <v>4615.4450999999999</v>
      </c>
      <c r="BF84" s="12">
        <f t="shared" si="181"/>
        <v>1233.6914999999999</v>
      </c>
      <c r="BG84" s="26">
        <f t="shared" si="182"/>
        <v>1233.6914999999999</v>
      </c>
      <c r="BH84" s="12">
        <f t="shared" si="183"/>
        <v>345.72090000000003</v>
      </c>
      <c r="BI84" s="26">
        <f t="shared" si="184"/>
        <v>345.72090000000003</v>
      </c>
      <c r="BJ84" s="12">
        <f t="shared" si="185"/>
        <v>0</v>
      </c>
      <c r="BK84" s="26">
        <f t="shared" si="186"/>
        <v>0</v>
      </c>
      <c r="BL84" s="12">
        <f t="shared" si="187"/>
        <v>0</v>
      </c>
      <c r="BM84" s="26">
        <f t="shared" si="188"/>
        <v>0</v>
      </c>
      <c r="BN84" s="12">
        <f t="shared" si="189"/>
        <v>1021</v>
      </c>
      <c r="BO84" s="26">
        <f t="shared" si="190"/>
        <v>1055.8161</v>
      </c>
      <c r="BP84" s="12">
        <f t="shared" si="191"/>
        <v>0</v>
      </c>
      <c r="BQ84" s="26">
        <f t="shared" si="192"/>
        <v>0</v>
      </c>
      <c r="BR84" s="12">
        <f t="shared" si="193"/>
        <v>109</v>
      </c>
      <c r="BS84" s="26">
        <f t="shared" si="194"/>
        <v>116.96790000000001</v>
      </c>
      <c r="BT84" s="12">
        <f t="shared" si="195"/>
        <v>0</v>
      </c>
      <c r="BU84" s="26">
        <f t="shared" si="196"/>
        <v>0</v>
      </c>
      <c r="BV84" s="12">
        <f t="shared" si="197"/>
        <v>2336.5930000000003</v>
      </c>
      <c r="BW84" s="26">
        <f t="shared" si="198"/>
        <v>2336.5930000000003</v>
      </c>
      <c r="BX84" s="12">
        <f t="shared" si="199"/>
        <v>1270.0695000000001</v>
      </c>
      <c r="BY84" s="26">
        <f t="shared" si="200"/>
        <v>1270.0695000000001</v>
      </c>
      <c r="BZ84" s="12">
        <f t="shared" si="201"/>
        <v>381.55230000000006</v>
      </c>
      <c r="CA84" s="26">
        <f t="shared" si="202"/>
        <v>381.55230000000006</v>
      </c>
      <c r="CB84" s="12">
        <f t="shared" si="203"/>
        <v>3007.5963000000002</v>
      </c>
      <c r="CC84" s="26">
        <f t="shared" si="204"/>
        <v>3007.5963000000002</v>
      </c>
      <c r="CD84" s="12">
        <f t="shared" si="205"/>
        <v>1556.4192</v>
      </c>
      <c r="CE84" s="26">
        <f t="shared" si="206"/>
        <v>1556.4192</v>
      </c>
      <c r="CF84" s="12">
        <f t="shared" si="207"/>
        <v>0</v>
      </c>
      <c r="CG84" s="26">
        <f t="shared" si="208"/>
        <v>0</v>
      </c>
      <c r="CH84" s="12">
        <f t="shared" si="209"/>
        <v>25.802000000000003</v>
      </c>
      <c r="CI84" s="26">
        <f t="shared" si="210"/>
        <v>25.802000000000003</v>
      </c>
      <c r="CJ84" s="12">
        <f t="shared" si="211"/>
        <v>758.76160000000004</v>
      </c>
      <c r="CK84" s="26">
        <f t="shared" si="212"/>
        <v>758.76160000000004</v>
      </c>
      <c r="CL84" s="12">
        <f t="shared" si="213"/>
        <v>1161.8595</v>
      </c>
      <c r="CM84" s="26">
        <f t="shared" si="214"/>
        <v>1161.8595</v>
      </c>
      <c r="CN84" s="12">
        <f t="shared" si="215"/>
        <v>2187.4776000000002</v>
      </c>
      <c r="CO84" s="26">
        <f t="shared" si="216"/>
        <v>2187.4776000000002</v>
      </c>
      <c r="CP84" s="12">
        <f t="shared" si="217"/>
        <v>2354.2811999999999</v>
      </c>
      <c r="CQ84" s="26">
        <f t="shared" si="218"/>
        <v>2354.2811999999999</v>
      </c>
      <c r="CT84" s="19"/>
      <c r="CU84" s="19" t="s">
        <v>48</v>
      </c>
      <c r="CV84" s="12">
        <f t="shared" si="219"/>
        <v>174530</v>
      </c>
      <c r="CW84" s="26">
        <v>5</v>
      </c>
      <c r="CX84" s="12">
        <f t="shared" si="220"/>
        <v>16580</v>
      </c>
      <c r="CY84" s="26"/>
      <c r="CZ84" s="12">
        <f t="shared" si="221"/>
        <v>157955</v>
      </c>
      <c r="DA84" s="26"/>
      <c r="DB84" s="12">
        <f t="shared" si="222"/>
        <v>6665</v>
      </c>
      <c r="DC84" s="26"/>
      <c r="DD84" s="12">
        <f t="shared" si="223"/>
        <v>4265</v>
      </c>
      <c r="DE84" s="26"/>
      <c r="DF84" s="12">
        <f t="shared" si="224"/>
        <v>0</v>
      </c>
      <c r="DG84" s="26"/>
      <c r="DH84" s="12">
        <f t="shared" si="225"/>
        <v>0</v>
      </c>
      <c r="DI84" s="26"/>
      <c r="DJ84" s="12">
        <f t="shared" si="226"/>
        <v>5105</v>
      </c>
      <c r="DK84" s="26"/>
      <c r="DL84" s="12">
        <f t="shared" si="227"/>
        <v>0</v>
      </c>
      <c r="DM84" s="26"/>
      <c r="DN84" s="12">
        <f t="shared" si="228"/>
        <v>545</v>
      </c>
      <c r="DO84" s="26"/>
      <c r="DP84" s="12">
        <f t="shared" si="229"/>
        <v>0</v>
      </c>
      <c r="DQ84" s="26"/>
      <c r="DR84" s="12">
        <f t="shared" si="230"/>
        <v>26450</v>
      </c>
      <c r="DS84" s="26"/>
      <c r="DT84" s="12">
        <f t="shared" si="231"/>
        <v>7275</v>
      </c>
      <c r="DU84" s="26"/>
      <c r="DV84" s="12">
        <f t="shared" si="232"/>
        <v>5035</v>
      </c>
      <c r="DW84" s="26"/>
      <c r="DX84" s="12">
        <f t="shared" si="233"/>
        <v>34185</v>
      </c>
      <c r="DY84" s="26"/>
      <c r="DZ84" s="12">
        <f t="shared" si="234"/>
        <v>15105</v>
      </c>
      <c r="EA84" s="26"/>
      <c r="EB84" s="12">
        <f t="shared" si="235"/>
        <v>0</v>
      </c>
      <c r="EC84" s="26"/>
      <c r="ED84" s="12">
        <f t="shared" si="236"/>
        <v>140</v>
      </c>
      <c r="EE84" s="26"/>
      <c r="EF84" s="12">
        <f t="shared" si="237"/>
        <v>5360</v>
      </c>
      <c r="EG84" s="26"/>
      <c r="EH84" s="12">
        <f t="shared" si="238"/>
        <v>12065</v>
      </c>
      <c r="EI84" s="26"/>
      <c r="EJ84" s="12">
        <f t="shared" si="239"/>
        <v>24920</v>
      </c>
      <c r="EK84" s="26"/>
      <c r="EL84" s="12">
        <f t="shared" si="240"/>
        <v>27420</v>
      </c>
      <c r="EM84" s="26"/>
    </row>
    <row r="85" spans="2:143" x14ac:dyDescent="0.25">
      <c r="B85" s="19"/>
      <c r="C85" s="19" t="s">
        <v>49</v>
      </c>
      <c r="D85" s="12">
        <v>34570</v>
      </c>
      <c r="E85" s="4">
        <v>14.28</v>
      </c>
      <c r="F85" s="12">
        <v>2418</v>
      </c>
      <c r="G85" s="4">
        <v>52.96</v>
      </c>
      <c r="H85" s="12">
        <v>32152</v>
      </c>
      <c r="I85" s="4">
        <v>15.18</v>
      </c>
      <c r="J85" s="12">
        <v>1049</v>
      </c>
      <c r="K85" s="4">
        <v>105.94</v>
      </c>
      <c r="L85" s="12">
        <v>946</v>
      </c>
      <c r="M85" s="4">
        <v>38.729999999999997</v>
      </c>
      <c r="N85" s="12">
        <v>0</v>
      </c>
      <c r="O85" s="4">
        <v>0</v>
      </c>
      <c r="P85" s="12">
        <v>0</v>
      </c>
      <c r="Q85" s="4">
        <v>0</v>
      </c>
      <c r="R85" s="12">
        <v>304</v>
      </c>
      <c r="S85" s="4">
        <v>75.099999999999994</v>
      </c>
      <c r="T85" s="12">
        <v>0</v>
      </c>
      <c r="U85" s="4">
        <v>0</v>
      </c>
      <c r="V85" s="12">
        <v>107</v>
      </c>
      <c r="W85" s="4">
        <v>102.65</v>
      </c>
      <c r="X85" s="12">
        <v>11</v>
      </c>
      <c r="Y85" s="4">
        <v>111.29</v>
      </c>
      <c r="Z85" s="12">
        <v>5246</v>
      </c>
      <c r="AA85" s="4">
        <v>44.09</v>
      </c>
      <c r="AB85" s="12">
        <v>1399</v>
      </c>
      <c r="AC85" s="4">
        <v>86.58</v>
      </c>
      <c r="AD85" s="12">
        <v>955</v>
      </c>
      <c r="AE85" s="4">
        <v>36.33</v>
      </c>
      <c r="AF85" s="12">
        <v>7315</v>
      </c>
      <c r="AG85" s="4">
        <v>48.33</v>
      </c>
      <c r="AH85" s="12">
        <v>2530</v>
      </c>
      <c r="AI85" s="4">
        <v>51.17</v>
      </c>
      <c r="AJ85" s="12">
        <v>0</v>
      </c>
      <c r="AK85" s="4">
        <v>0</v>
      </c>
      <c r="AL85" s="12">
        <v>26</v>
      </c>
      <c r="AM85" s="4">
        <v>95.14</v>
      </c>
      <c r="AN85" s="12">
        <v>1098</v>
      </c>
      <c r="AO85" s="4">
        <v>69.55</v>
      </c>
      <c r="AP85" s="12">
        <v>2098</v>
      </c>
      <c r="AQ85" s="4">
        <v>48.12</v>
      </c>
      <c r="AR85" s="12">
        <v>5330</v>
      </c>
      <c r="AS85" s="4">
        <v>43.66</v>
      </c>
      <c r="AT85" s="12">
        <v>6154</v>
      </c>
      <c r="AU85" s="4">
        <v>44.19</v>
      </c>
      <c r="AX85" s="19"/>
      <c r="AY85" s="19" t="s">
        <v>49</v>
      </c>
      <c r="AZ85" s="12">
        <f t="shared" si="175"/>
        <v>4936.5959999999995</v>
      </c>
      <c r="BA85" s="26">
        <f t="shared" si="176"/>
        <v>4936.5959999999995</v>
      </c>
      <c r="BB85" s="12">
        <f t="shared" si="177"/>
        <v>1280.5727999999999</v>
      </c>
      <c r="BC85" s="26">
        <f t="shared" si="178"/>
        <v>1280.5727999999999</v>
      </c>
      <c r="BD85" s="12">
        <f t="shared" si="179"/>
        <v>4880.6736000000001</v>
      </c>
      <c r="BE85" s="26">
        <f t="shared" si="180"/>
        <v>4880.6736000000001</v>
      </c>
      <c r="BF85" s="12">
        <f t="shared" si="181"/>
        <v>1049</v>
      </c>
      <c r="BG85" s="26">
        <f t="shared" si="182"/>
        <v>1111.3106</v>
      </c>
      <c r="BH85" s="12">
        <f t="shared" si="183"/>
        <v>366.38579999999996</v>
      </c>
      <c r="BI85" s="26">
        <f t="shared" si="184"/>
        <v>366.38579999999996</v>
      </c>
      <c r="BJ85" s="12">
        <f t="shared" si="185"/>
        <v>0</v>
      </c>
      <c r="BK85" s="26">
        <f t="shared" si="186"/>
        <v>0</v>
      </c>
      <c r="BL85" s="12">
        <f t="shared" si="187"/>
        <v>0</v>
      </c>
      <c r="BM85" s="26">
        <f t="shared" si="188"/>
        <v>0</v>
      </c>
      <c r="BN85" s="12">
        <f t="shared" si="189"/>
        <v>228.30399999999997</v>
      </c>
      <c r="BO85" s="26">
        <f t="shared" si="190"/>
        <v>228.30399999999997</v>
      </c>
      <c r="BP85" s="12">
        <f t="shared" si="191"/>
        <v>0</v>
      </c>
      <c r="BQ85" s="26">
        <f t="shared" si="192"/>
        <v>0</v>
      </c>
      <c r="BR85" s="12">
        <f t="shared" si="193"/>
        <v>107</v>
      </c>
      <c r="BS85" s="26">
        <f t="shared" si="194"/>
        <v>109.83550000000001</v>
      </c>
      <c r="BT85" s="12">
        <f t="shared" si="195"/>
        <v>11</v>
      </c>
      <c r="BU85" s="26">
        <f t="shared" si="196"/>
        <v>12.241900000000001</v>
      </c>
      <c r="BV85" s="12">
        <f t="shared" si="197"/>
        <v>2312.9614000000001</v>
      </c>
      <c r="BW85" s="26">
        <f t="shared" si="198"/>
        <v>2312.9614000000001</v>
      </c>
      <c r="BX85" s="12">
        <f t="shared" si="199"/>
        <v>1211.2542000000001</v>
      </c>
      <c r="BY85" s="26">
        <f t="shared" si="200"/>
        <v>1211.2542000000001</v>
      </c>
      <c r="BZ85" s="12">
        <f t="shared" si="201"/>
        <v>346.95150000000001</v>
      </c>
      <c r="CA85" s="26">
        <f t="shared" si="202"/>
        <v>346.95150000000001</v>
      </c>
      <c r="CB85" s="12">
        <f t="shared" si="203"/>
        <v>3535.3395</v>
      </c>
      <c r="CC85" s="26">
        <f t="shared" si="204"/>
        <v>3535.3395</v>
      </c>
      <c r="CD85" s="12">
        <f t="shared" si="205"/>
        <v>1294.6010000000001</v>
      </c>
      <c r="CE85" s="26">
        <f t="shared" si="206"/>
        <v>1294.6010000000001</v>
      </c>
      <c r="CF85" s="12">
        <f t="shared" si="207"/>
        <v>0</v>
      </c>
      <c r="CG85" s="26">
        <f t="shared" si="208"/>
        <v>0</v>
      </c>
      <c r="CH85" s="12">
        <f t="shared" si="209"/>
        <v>24.7364</v>
      </c>
      <c r="CI85" s="26">
        <f t="shared" si="210"/>
        <v>24.7364</v>
      </c>
      <c r="CJ85" s="12">
        <f t="shared" si="211"/>
        <v>763.65899999999999</v>
      </c>
      <c r="CK85" s="26">
        <f t="shared" si="212"/>
        <v>763.65899999999999</v>
      </c>
      <c r="CL85" s="12">
        <f t="shared" si="213"/>
        <v>1009.5576</v>
      </c>
      <c r="CM85" s="26">
        <f t="shared" si="214"/>
        <v>1009.5576</v>
      </c>
      <c r="CN85" s="12">
        <f t="shared" si="215"/>
        <v>2327.078</v>
      </c>
      <c r="CO85" s="26">
        <f t="shared" si="216"/>
        <v>2327.078</v>
      </c>
      <c r="CP85" s="12">
        <f t="shared" si="217"/>
        <v>2719.4526000000001</v>
      </c>
      <c r="CQ85" s="26">
        <f t="shared" si="218"/>
        <v>2719.4526000000001</v>
      </c>
      <c r="CT85" s="19"/>
      <c r="CU85" s="19" t="s">
        <v>49</v>
      </c>
      <c r="CV85" s="12">
        <f t="shared" si="219"/>
        <v>172850</v>
      </c>
      <c r="CW85" s="26">
        <v>5</v>
      </c>
      <c r="CX85" s="12">
        <f t="shared" si="220"/>
        <v>12090</v>
      </c>
      <c r="CY85" s="26"/>
      <c r="CZ85" s="12">
        <f t="shared" si="221"/>
        <v>160760</v>
      </c>
      <c r="DA85" s="26"/>
      <c r="DB85" s="12">
        <f t="shared" si="222"/>
        <v>5245</v>
      </c>
      <c r="DC85" s="26"/>
      <c r="DD85" s="12">
        <f t="shared" si="223"/>
        <v>4730</v>
      </c>
      <c r="DE85" s="26"/>
      <c r="DF85" s="12">
        <f t="shared" si="224"/>
        <v>0</v>
      </c>
      <c r="DG85" s="26"/>
      <c r="DH85" s="12">
        <f t="shared" si="225"/>
        <v>0</v>
      </c>
      <c r="DI85" s="26"/>
      <c r="DJ85" s="12">
        <f t="shared" si="226"/>
        <v>1520</v>
      </c>
      <c r="DK85" s="26"/>
      <c r="DL85" s="12">
        <f t="shared" si="227"/>
        <v>0</v>
      </c>
      <c r="DM85" s="26"/>
      <c r="DN85" s="12">
        <f t="shared" si="228"/>
        <v>535</v>
      </c>
      <c r="DO85" s="26"/>
      <c r="DP85" s="12">
        <f t="shared" si="229"/>
        <v>55</v>
      </c>
      <c r="DQ85" s="26"/>
      <c r="DR85" s="12">
        <f t="shared" si="230"/>
        <v>26230</v>
      </c>
      <c r="DS85" s="26"/>
      <c r="DT85" s="12">
        <f t="shared" si="231"/>
        <v>6995</v>
      </c>
      <c r="DU85" s="26"/>
      <c r="DV85" s="12">
        <f t="shared" si="232"/>
        <v>4775</v>
      </c>
      <c r="DW85" s="26"/>
      <c r="DX85" s="12">
        <f t="shared" si="233"/>
        <v>36575</v>
      </c>
      <c r="DY85" s="26"/>
      <c r="DZ85" s="12">
        <f t="shared" si="234"/>
        <v>12650</v>
      </c>
      <c r="EA85" s="26"/>
      <c r="EB85" s="12">
        <f t="shared" si="235"/>
        <v>0</v>
      </c>
      <c r="EC85" s="26"/>
      <c r="ED85" s="12">
        <f t="shared" si="236"/>
        <v>130</v>
      </c>
      <c r="EE85" s="26"/>
      <c r="EF85" s="12">
        <f t="shared" si="237"/>
        <v>5490</v>
      </c>
      <c r="EG85" s="26"/>
      <c r="EH85" s="12">
        <f t="shared" si="238"/>
        <v>10490</v>
      </c>
      <c r="EI85" s="26"/>
      <c r="EJ85" s="12">
        <f t="shared" si="239"/>
        <v>26650</v>
      </c>
      <c r="EK85" s="26"/>
      <c r="EL85" s="12">
        <f t="shared" si="240"/>
        <v>30770</v>
      </c>
      <c r="EM85" s="26"/>
    </row>
    <row r="86" spans="2:143" x14ac:dyDescent="0.25">
      <c r="B86" s="19"/>
      <c r="C86" s="19" t="s">
        <v>50</v>
      </c>
      <c r="D86" s="12">
        <v>33431</v>
      </c>
      <c r="E86" s="4">
        <v>13.85</v>
      </c>
      <c r="F86" s="12">
        <v>2882</v>
      </c>
      <c r="G86" s="4">
        <v>45.85</v>
      </c>
      <c r="H86" s="12">
        <v>30549</v>
      </c>
      <c r="I86" s="4">
        <v>15.02</v>
      </c>
      <c r="J86" s="12">
        <v>583</v>
      </c>
      <c r="K86" s="4">
        <v>106.03</v>
      </c>
      <c r="L86" s="12">
        <v>1081</v>
      </c>
      <c r="M86" s="4">
        <v>35.21</v>
      </c>
      <c r="N86" s="12">
        <v>0</v>
      </c>
      <c r="O86" s="4">
        <v>0</v>
      </c>
      <c r="P86" s="12">
        <v>41</v>
      </c>
      <c r="Q86" s="4">
        <v>102.41</v>
      </c>
      <c r="R86" s="12">
        <v>253</v>
      </c>
      <c r="S86" s="4">
        <v>81.69</v>
      </c>
      <c r="T86" s="12">
        <v>483</v>
      </c>
      <c r="U86" s="4">
        <v>96.68</v>
      </c>
      <c r="V86" s="12">
        <v>102</v>
      </c>
      <c r="W86" s="4">
        <v>100.86</v>
      </c>
      <c r="X86" s="12">
        <v>338</v>
      </c>
      <c r="Y86" s="4">
        <v>93.69</v>
      </c>
      <c r="Z86" s="12">
        <v>5124</v>
      </c>
      <c r="AA86" s="4">
        <v>43.91</v>
      </c>
      <c r="AB86" s="12">
        <v>1339</v>
      </c>
      <c r="AC86" s="4">
        <v>85.83</v>
      </c>
      <c r="AD86" s="12">
        <v>904</v>
      </c>
      <c r="AE86" s="4">
        <v>33.92</v>
      </c>
      <c r="AF86" s="12">
        <v>6827</v>
      </c>
      <c r="AG86" s="4">
        <v>49.7</v>
      </c>
      <c r="AH86" s="12">
        <v>2159</v>
      </c>
      <c r="AI86" s="4">
        <v>50.98</v>
      </c>
      <c r="AJ86" s="12">
        <v>0</v>
      </c>
      <c r="AK86" s="4">
        <v>0</v>
      </c>
      <c r="AL86" s="12">
        <v>23</v>
      </c>
      <c r="AM86" s="4">
        <v>96.52</v>
      </c>
      <c r="AN86" s="12">
        <v>1122</v>
      </c>
      <c r="AO86" s="4">
        <v>66.31</v>
      </c>
      <c r="AP86" s="12">
        <v>1782</v>
      </c>
      <c r="AQ86" s="4">
        <v>48.27</v>
      </c>
      <c r="AR86" s="12">
        <v>5402</v>
      </c>
      <c r="AS86" s="4">
        <v>43.71</v>
      </c>
      <c r="AT86" s="12">
        <v>5868</v>
      </c>
      <c r="AU86" s="4">
        <v>43.97</v>
      </c>
      <c r="AX86" s="19"/>
      <c r="AY86" s="19" t="s">
        <v>50</v>
      </c>
      <c r="AZ86" s="12">
        <f t="shared" si="175"/>
        <v>4630.1934999999994</v>
      </c>
      <c r="BA86" s="26">
        <f t="shared" si="176"/>
        <v>4630.1934999999994</v>
      </c>
      <c r="BB86" s="12">
        <f t="shared" si="177"/>
        <v>1321.3970000000002</v>
      </c>
      <c r="BC86" s="26">
        <f t="shared" si="178"/>
        <v>1321.3970000000002</v>
      </c>
      <c r="BD86" s="12">
        <f t="shared" si="179"/>
        <v>4588.4597999999996</v>
      </c>
      <c r="BE86" s="26">
        <f t="shared" si="180"/>
        <v>4588.4597999999996</v>
      </c>
      <c r="BF86" s="12">
        <f t="shared" si="181"/>
        <v>583</v>
      </c>
      <c r="BG86" s="26">
        <f t="shared" si="182"/>
        <v>618.1549</v>
      </c>
      <c r="BH86" s="12">
        <f t="shared" si="183"/>
        <v>380.62010000000004</v>
      </c>
      <c r="BI86" s="26">
        <f t="shared" si="184"/>
        <v>380.62010000000004</v>
      </c>
      <c r="BJ86" s="12">
        <f t="shared" si="185"/>
        <v>0</v>
      </c>
      <c r="BK86" s="26">
        <f t="shared" si="186"/>
        <v>0</v>
      </c>
      <c r="BL86" s="12">
        <f t="shared" si="187"/>
        <v>41</v>
      </c>
      <c r="BM86" s="26">
        <f t="shared" si="188"/>
        <v>41.988099999999996</v>
      </c>
      <c r="BN86" s="12">
        <f t="shared" si="189"/>
        <v>206.67570000000001</v>
      </c>
      <c r="BO86" s="26">
        <f t="shared" si="190"/>
        <v>206.67570000000001</v>
      </c>
      <c r="BP86" s="12">
        <f t="shared" si="191"/>
        <v>466.96440000000001</v>
      </c>
      <c r="BQ86" s="26">
        <f t="shared" si="192"/>
        <v>466.96440000000001</v>
      </c>
      <c r="BR86" s="12">
        <f t="shared" si="193"/>
        <v>102</v>
      </c>
      <c r="BS86" s="26">
        <f t="shared" si="194"/>
        <v>102.87719999999999</v>
      </c>
      <c r="BT86" s="12">
        <f t="shared" si="195"/>
        <v>316.67219999999998</v>
      </c>
      <c r="BU86" s="26">
        <f t="shared" si="196"/>
        <v>316.67219999999998</v>
      </c>
      <c r="BV86" s="12">
        <f t="shared" si="197"/>
        <v>2249.9483999999998</v>
      </c>
      <c r="BW86" s="26">
        <f t="shared" si="198"/>
        <v>2249.9483999999998</v>
      </c>
      <c r="BX86" s="12">
        <f t="shared" si="199"/>
        <v>1149.2637</v>
      </c>
      <c r="BY86" s="26">
        <f t="shared" si="200"/>
        <v>1149.2637</v>
      </c>
      <c r="BZ86" s="12">
        <f t="shared" si="201"/>
        <v>306.63679999999999</v>
      </c>
      <c r="CA86" s="26">
        <f t="shared" si="202"/>
        <v>306.63679999999999</v>
      </c>
      <c r="CB86" s="12">
        <f t="shared" si="203"/>
        <v>3393.0190000000002</v>
      </c>
      <c r="CC86" s="26">
        <f t="shared" si="204"/>
        <v>3393.0190000000002</v>
      </c>
      <c r="CD86" s="12">
        <f t="shared" si="205"/>
        <v>1100.6581999999999</v>
      </c>
      <c r="CE86" s="26">
        <f t="shared" si="206"/>
        <v>1100.6581999999999</v>
      </c>
      <c r="CF86" s="12">
        <f t="shared" si="207"/>
        <v>0</v>
      </c>
      <c r="CG86" s="26">
        <f t="shared" si="208"/>
        <v>0</v>
      </c>
      <c r="CH86" s="12">
        <f t="shared" si="209"/>
        <v>22.1996</v>
      </c>
      <c r="CI86" s="26">
        <f t="shared" si="210"/>
        <v>22.1996</v>
      </c>
      <c r="CJ86" s="12">
        <f t="shared" si="211"/>
        <v>743.99820000000011</v>
      </c>
      <c r="CK86" s="26">
        <f t="shared" si="212"/>
        <v>743.99820000000011</v>
      </c>
      <c r="CL86" s="12">
        <f t="shared" si="213"/>
        <v>860.17139999999995</v>
      </c>
      <c r="CM86" s="26">
        <f t="shared" si="214"/>
        <v>860.17139999999995</v>
      </c>
      <c r="CN86" s="12">
        <f t="shared" si="215"/>
        <v>2361.2142000000003</v>
      </c>
      <c r="CO86" s="26">
        <f t="shared" si="216"/>
        <v>2361.2142000000003</v>
      </c>
      <c r="CP86" s="12">
        <f t="shared" si="217"/>
        <v>2580.1596</v>
      </c>
      <c r="CQ86" s="26">
        <f t="shared" si="218"/>
        <v>2580.1596</v>
      </c>
      <c r="CT86" s="19"/>
      <c r="CU86" s="19" t="s">
        <v>50</v>
      </c>
      <c r="CV86" s="12">
        <f t="shared" si="219"/>
        <v>167155</v>
      </c>
      <c r="CW86" s="26">
        <v>5</v>
      </c>
      <c r="CX86" s="12">
        <f t="shared" si="220"/>
        <v>14410</v>
      </c>
      <c r="CY86" s="26"/>
      <c r="CZ86" s="12">
        <f t="shared" si="221"/>
        <v>152745</v>
      </c>
      <c r="DA86" s="26"/>
      <c r="DB86" s="12">
        <f t="shared" si="222"/>
        <v>2915</v>
      </c>
      <c r="DC86" s="26"/>
      <c r="DD86" s="12">
        <f t="shared" si="223"/>
        <v>5405</v>
      </c>
      <c r="DE86" s="26"/>
      <c r="DF86" s="12">
        <f t="shared" si="224"/>
        <v>0</v>
      </c>
      <c r="DG86" s="26"/>
      <c r="DH86" s="12">
        <f t="shared" si="225"/>
        <v>205</v>
      </c>
      <c r="DI86" s="26"/>
      <c r="DJ86" s="12">
        <f t="shared" si="226"/>
        <v>1265</v>
      </c>
      <c r="DK86" s="26"/>
      <c r="DL86" s="12">
        <f t="shared" si="227"/>
        <v>2415</v>
      </c>
      <c r="DM86" s="26"/>
      <c r="DN86" s="12">
        <f t="shared" si="228"/>
        <v>510</v>
      </c>
      <c r="DO86" s="26"/>
      <c r="DP86" s="12">
        <f t="shared" si="229"/>
        <v>1690</v>
      </c>
      <c r="DQ86" s="26"/>
      <c r="DR86" s="12">
        <f t="shared" si="230"/>
        <v>25620</v>
      </c>
      <c r="DS86" s="26"/>
      <c r="DT86" s="12">
        <f t="shared" si="231"/>
        <v>6695</v>
      </c>
      <c r="DU86" s="26"/>
      <c r="DV86" s="12">
        <f t="shared" si="232"/>
        <v>4520</v>
      </c>
      <c r="DW86" s="26"/>
      <c r="DX86" s="12">
        <f t="shared" si="233"/>
        <v>34135</v>
      </c>
      <c r="DY86" s="26"/>
      <c r="DZ86" s="12">
        <f t="shared" si="234"/>
        <v>10795</v>
      </c>
      <c r="EA86" s="26"/>
      <c r="EB86" s="12">
        <f t="shared" si="235"/>
        <v>0</v>
      </c>
      <c r="EC86" s="26"/>
      <c r="ED86" s="12">
        <f t="shared" si="236"/>
        <v>115</v>
      </c>
      <c r="EE86" s="26"/>
      <c r="EF86" s="12">
        <f t="shared" si="237"/>
        <v>5610</v>
      </c>
      <c r="EG86" s="26"/>
      <c r="EH86" s="12">
        <f t="shared" si="238"/>
        <v>8910</v>
      </c>
      <c r="EI86" s="26"/>
      <c r="EJ86" s="12">
        <f t="shared" si="239"/>
        <v>27010</v>
      </c>
      <c r="EK86" s="26"/>
      <c r="EL86" s="12">
        <f t="shared" si="240"/>
        <v>29340</v>
      </c>
      <c r="EM86" s="26"/>
    </row>
    <row r="87" spans="2:143" x14ac:dyDescent="0.25">
      <c r="B87" s="19"/>
      <c r="C87" s="19" t="s">
        <v>51</v>
      </c>
      <c r="D87" s="12">
        <v>31043</v>
      </c>
      <c r="E87" s="4">
        <v>13.55</v>
      </c>
      <c r="F87" s="12">
        <v>3044</v>
      </c>
      <c r="G87" s="4">
        <v>50.85</v>
      </c>
      <c r="H87" s="12">
        <v>28000</v>
      </c>
      <c r="I87" s="4">
        <v>14.54</v>
      </c>
      <c r="J87" s="12">
        <v>38</v>
      </c>
      <c r="K87" s="4">
        <v>80.98</v>
      </c>
      <c r="L87" s="12">
        <v>1122</v>
      </c>
      <c r="M87" s="4">
        <v>35.01</v>
      </c>
      <c r="N87" s="12">
        <v>0</v>
      </c>
      <c r="O87" s="4">
        <v>0</v>
      </c>
      <c r="P87" s="12">
        <v>72</v>
      </c>
      <c r="Q87" s="4">
        <v>78.91</v>
      </c>
      <c r="R87" s="12">
        <v>405</v>
      </c>
      <c r="S87" s="4">
        <v>67.510000000000005</v>
      </c>
      <c r="T87" s="12">
        <v>799</v>
      </c>
      <c r="U87" s="4">
        <v>79.98</v>
      </c>
      <c r="V87" s="12">
        <v>97</v>
      </c>
      <c r="W87" s="4">
        <v>100.32</v>
      </c>
      <c r="X87" s="12">
        <v>511</v>
      </c>
      <c r="Y87" s="4">
        <v>76.510000000000005</v>
      </c>
      <c r="Z87" s="12">
        <v>4887</v>
      </c>
      <c r="AA87" s="4">
        <v>44.27</v>
      </c>
      <c r="AB87" s="12">
        <v>1273</v>
      </c>
      <c r="AC87" s="4">
        <v>85.33</v>
      </c>
      <c r="AD87" s="12">
        <v>919</v>
      </c>
      <c r="AE87" s="4">
        <v>34.75</v>
      </c>
      <c r="AF87" s="12">
        <v>5929</v>
      </c>
      <c r="AG87" s="4">
        <v>51.15</v>
      </c>
      <c r="AH87" s="12">
        <v>1747</v>
      </c>
      <c r="AI87" s="4">
        <v>51.86</v>
      </c>
      <c r="AJ87" s="12">
        <v>0</v>
      </c>
      <c r="AK87" s="4">
        <v>0</v>
      </c>
      <c r="AL87" s="12">
        <v>20</v>
      </c>
      <c r="AM87" s="4">
        <v>96.97</v>
      </c>
      <c r="AN87" s="12">
        <v>1102</v>
      </c>
      <c r="AO87" s="4">
        <v>64.83</v>
      </c>
      <c r="AP87" s="12">
        <v>1494</v>
      </c>
      <c r="AQ87" s="4">
        <v>48.38</v>
      </c>
      <c r="AR87" s="12">
        <v>5306</v>
      </c>
      <c r="AS87" s="4">
        <v>43.68</v>
      </c>
      <c r="AT87" s="12">
        <v>5323</v>
      </c>
      <c r="AU87" s="4">
        <v>43.18</v>
      </c>
      <c r="AX87" s="19"/>
      <c r="AY87" s="19" t="s">
        <v>51</v>
      </c>
      <c r="AZ87" s="12">
        <f t="shared" si="175"/>
        <v>4206.3265000000001</v>
      </c>
      <c r="BA87" s="26">
        <f t="shared" si="176"/>
        <v>4206.3265000000001</v>
      </c>
      <c r="BB87" s="12">
        <f t="shared" si="177"/>
        <v>1547.874</v>
      </c>
      <c r="BC87" s="26">
        <f t="shared" si="178"/>
        <v>1547.874</v>
      </c>
      <c r="BD87" s="12">
        <f t="shared" si="179"/>
        <v>4071.2</v>
      </c>
      <c r="BE87" s="26">
        <f t="shared" si="180"/>
        <v>4071.2</v>
      </c>
      <c r="BF87" s="12">
        <f t="shared" si="181"/>
        <v>30.772400000000001</v>
      </c>
      <c r="BG87" s="26">
        <f t="shared" si="182"/>
        <v>30.772400000000001</v>
      </c>
      <c r="BH87" s="12">
        <f t="shared" si="183"/>
        <v>392.81220000000002</v>
      </c>
      <c r="BI87" s="26">
        <f t="shared" si="184"/>
        <v>392.81220000000002</v>
      </c>
      <c r="BJ87" s="12">
        <f t="shared" si="185"/>
        <v>0</v>
      </c>
      <c r="BK87" s="26">
        <f t="shared" si="186"/>
        <v>0</v>
      </c>
      <c r="BL87" s="12">
        <f t="shared" si="187"/>
        <v>56.815199999999997</v>
      </c>
      <c r="BM87" s="26">
        <f t="shared" si="188"/>
        <v>56.815199999999997</v>
      </c>
      <c r="BN87" s="12">
        <f t="shared" si="189"/>
        <v>273.41550000000001</v>
      </c>
      <c r="BO87" s="26">
        <f t="shared" si="190"/>
        <v>273.41550000000001</v>
      </c>
      <c r="BP87" s="12">
        <f t="shared" si="191"/>
        <v>639.04020000000003</v>
      </c>
      <c r="BQ87" s="26">
        <f t="shared" si="192"/>
        <v>639.04020000000003</v>
      </c>
      <c r="BR87" s="12">
        <f t="shared" si="193"/>
        <v>97</v>
      </c>
      <c r="BS87" s="26">
        <f t="shared" si="194"/>
        <v>97.310399999999987</v>
      </c>
      <c r="BT87" s="12">
        <f t="shared" si="195"/>
        <v>390.96609999999998</v>
      </c>
      <c r="BU87" s="26">
        <f t="shared" si="196"/>
        <v>390.96609999999998</v>
      </c>
      <c r="BV87" s="12">
        <f t="shared" si="197"/>
        <v>2163.4749000000002</v>
      </c>
      <c r="BW87" s="26">
        <f t="shared" si="198"/>
        <v>2163.4749000000002</v>
      </c>
      <c r="BX87" s="12">
        <f t="shared" si="199"/>
        <v>1086.2509</v>
      </c>
      <c r="BY87" s="26">
        <f t="shared" si="200"/>
        <v>1086.2509</v>
      </c>
      <c r="BZ87" s="12">
        <f t="shared" si="201"/>
        <v>319.35250000000002</v>
      </c>
      <c r="CA87" s="26">
        <f t="shared" si="202"/>
        <v>319.35250000000002</v>
      </c>
      <c r="CB87" s="12">
        <f t="shared" si="203"/>
        <v>3032.6834999999996</v>
      </c>
      <c r="CC87" s="26">
        <f t="shared" si="204"/>
        <v>3032.6834999999996</v>
      </c>
      <c r="CD87" s="12">
        <f t="shared" si="205"/>
        <v>905.99419999999998</v>
      </c>
      <c r="CE87" s="26">
        <f t="shared" si="206"/>
        <v>905.99419999999998</v>
      </c>
      <c r="CF87" s="12">
        <f t="shared" si="207"/>
        <v>0</v>
      </c>
      <c r="CG87" s="26">
        <f t="shared" si="208"/>
        <v>0</v>
      </c>
      <c r="CH87" s="12">
        <f t="shared" si="209"/>
        <v>19.394000000000002</v>
      </c>
      <c r="CI87" s="26">
        <f t="shared" si="210"/>
        <v>19.394000000000002</v>
      </c>
      <c r="CJ87" s="12">
        <f t="shared" si="211"/>
        <v>714.42660000000001</v>
      </c>
      <c r="CK87" s="26">
        <f t="shared" si="212"/>
        <v>714.42660000000001</v>
      </c>
      <c r="CL87" s="12">
        <f t="shared" si="213"/>
        <v>722.79719999999998</v>
      </c>
      <c r="CM87" s="26">
        <f t="shared" si="214"/>
        <v>722.79719999999998</v>
      </c>
      <c r="CN87" s="12">
        <f t="shared" si="215"/>
        <v>2317.6607999999997</v>
      </c>
      <c r="CO87" s="26">
        <f t="shared" si="216"/>
        <v>2317.6607999999997</v>
      </c>
      <c r="CP87" s="12">
        <f t="shared" si="217"/>
        <v>2298.4713999999999</v>
      </c>
      <c r="CQ87" s="26">
        <f t="shared" si="218"/>
        <v>2298.4713999999999</v>
      </c>
      <c r="CT87" s="19"/>
      <c r="CU87" s="19" t="s">
        <v>51</v>
      </c>
      <c r="CV87" s="12">
        <f t="shared" si="219"/>
        <v>155215</v>
      </c>
      <c r="CW87" s="26">
        <v>5</v>
      </c>
      <c r="CX87" s="12">
        <f t="shared" si="220"/>
        <v>15220</v>
      </c>
      <c r="CY87" s="26"/>
      <c r="CZ87" s="12">
        <f t="shared" si="221"/>
        <v>140000</v>
      </c>
      <c r="DA87" s="26"/>
      <c r="DB87" s="12">
        <f t="shared" si="222"/>
        <v>190</v>
      </c>
      <c r="DC87" s="26"/>
      <c r="DD87" s="12">
        <f t="shared" si="223"/>
        <v>5610</v>
      </c>
      <c r="DE87" s="26"/>
      <c r="DF87" s="12">
        <f t="shared" si="224"/>
        <v>0</v>
      </c>
      <c r="DG87" s="26"/>
      <c r="DH87" s="12">
        <f t="shared" si="225"/>
        <v>360</v>
      </c>
      <c r="DI87" s="26"/>
      <c r="DJ87" s="12">
        <f t="shared" si="226"/>
        <v>2025</v>
      </c>
      <c r="DK87" s="26"/>
      <c r="DL87" s="12">
        <f t="shared" si="227"/>
        <v>3995</v>
      </c>
      <c r="DM87" s="26"/>
      <c r="DN87" s="12">
        <f t="shared" si="228"/>
        <v>485</v>
      </c>
      <c r="DO87" s="26"/>
      <c r="DP87" s="12">
        <f t="shared" si="229"/>
        <v>2555</v>
      </c>
      <c r="DQ87" s="26"/>
      <c r="DR87" s="12">
        <f t="shared" si="230"/>
        <v>24435</v>
      </c>
      <c r="DS87" s="26"/>
      <c r="DT87" s="12">
        <f t="shared" si="231"/>
        <v>6365</v>
      </c>
      <c r="DU87" s="26"/>
      <c r="DV87" s="12">
        <f t="shared" si="232"/>
        <v>4595</v>
      </c>
      <c r="DW87" s="26"/>
      <c r="DX87" s="12">
        <f t="shared" si="233"/>
        <v>29645</v>
      </c>
      <c r="DY87" s="26"/>
      <c r="DZ87" s="12">
        <f t="shared" si="234"/>
        <v>8735</v>
      </c>
      <c r="EA87" s="26"/>
      <c r="EB87" s="12">
        <f t="shared" si="235"/>
        <v>0</v>
      </c>
      <c r="EC87" s="26"/>
      <c r="ED87" s="12">
        <f t="shared" si="236"/>
        <v>100</v>
      </c>
      <c r="EE87" s="26"/>
      <c r="EF87" s="12">
        <f t="shared" si="237"/>
        <v>5510</v>
      </c>
      <c r="EG87" s="26"/>
      <c r="EH87" s="12">
        <f t="shared" si="238"/>
        <v>7470</v>
      </c>
      <c r="EI87" s="26"/>
      <c r="EJ87" s="12">
        <f t="shared" si="239"/>
        <v>26530</v>
      </c>
      <c r="EK87" s="26"/>
      <c r="EL87" s="12">
        <f t="shared" si="240"/>
        <v>26615</v>
      </c>
      <c r="EM87" s="26"/>
    </row>
    <row r="88" spans="2:143" x14ac:dyDescent="0.25">
      <c r="B88" s="19"/>
      <c r="C88" s="19" t="s">
        <v>52</v>
      </c>
      <c r="D88" s="12">
        <v>28280</v>
      </c>
      <c r="E88" s="4">
        <v>13.37</v>
      </c>
      <c r="F88" s="12">
        <v>4164</v>
      </c>
      <c r="G88" s="4">
        <v>53.17</v>
      </c>
      <c r="H88" s="12">
        <v>24115</v>
      </c>
      <c r="I88" s="4">
        <v>13.55</v>
      </c>
      <c r="J88" s="12">
        <v>60</v>
      </c>
      <c r="K88" s="4">
        <v>67.290000000000006</v>
      </c>
      <c r="L88" s="12">
        <v>1172</v>
      </c>
      <c r="M88" s="4">
        <v>35.79</v>
      </c>
      <c r="N88" s="12">
        <v>0</v>
      </c>
      <c r="O88" s="4">
        <v>0</v>
      </c>
      <c r="P88" s="12">
        <v>155</v>
      </c>
      <c r="Q88" s="4">
        <v>71.3</v>
      </c>
      <c r="R88" s="12">
        <v>473</v>
      </c>
      <c r="S88" s="4">
        <v>64.569999999999993</v>
      </c>
      <c r="T88" s="12">
        <v>1272</v>
      </c>
      <c r="U88" s="4">
        <v>66.459999999999994</v>
      </c>
      <c r="V88" s="12">
        <v>92</v>
      </c>
      <c r="W88" s="4">
        <v>100.49</v>
      </c>
      <c r="X88" s="12">
        <v>940</v>
      </c>
      <c r="Y88" s="4">
        <v>69.66</v>
      </c>
      <c r="Z88" s="12">
        <v>4375</v>
      </c>
      <c r="AA88" s="4">
        <v>46.68</v>
      </c>
      <c r="AB88" s="12">
        <v>1220</v>
      </c>
      <c r="AC88" s="4">
        <v>83.91</v>
      </c>
      <c r="AD88" s="12">
        <v>945</v>
      </c>
      <c r="AE88" s="4">
        <v>41.64</v>
      </c>
      <c r="AF88" s="12">
        <v>4605</v>
      </c>
      <c r="AG88" s="4">
        <v>50.69</v>
      </c>
      <c r="AH88" s="12">
        <v>1270</v>
      </c>
      <c r="AI88" s="4">
        <v>56.35</v>
      </c>
      <c r="AJ88" s="12">
        <v>0</v>
      </c>
      <c r="AK88" s="4">
        <v>0</v>
      </c>
      <c r="AL88" s="12">
        <v>16</v>
      </c>
      <c r="AM88" s="4">
        <v>96.89</v>
      </c>
      <c r="AN88" s="12">
        <v>929</v>
      </c>
      <c r="AO88" s="4">
        <v>59.73</v>
      </c>
      <c r="AP88" s="12">
        <v>1255</v>
      </c>
      <c r="AQ88" s="4">
        <v>48.42</v>
      </c>
      <c r="AR88" s="12">
        <v>5084</v>
      </c>
      <c r="AS88" s="4">
        <v>43.67</v>
      </c>
      <c r="AT88" s="12">
        <v>4416</v>
      </c>
      <c r="AU88" s="4">
        <v>41.86</v>
      </c>
      <c r="AX88" s="19"/>
      <c r="AY88" s="19" t="s">
        <v>52</v>
      </c>
      <c r="AZ88" s="12">
        <f t="shared" si="175"/>
        <v>3781.0359999999996</v>
      </c>
      <c r="BA88" s="26">
        <f t="shared" si="176"/>
        <v>3781.0359999999996</v>
      </c>
      <c r="BB88" s="12">
        <f t="shared" si="177"/>
        <v>2213.9987999999998</v>
      </c>
      <c r="BC88" s="26">
        <f t="shared" si="178"/>
        <v>2213.9987999999998</v>
      </c>
      <c r="BD88" s="12">
        <f t="shared" si="179"/>
        <v>3267.5825</v>
      </c>
      <c r="BE88" s="26">
        <f t="shared" si="180"/>
        <v>3267.5825</v>
      </c>
      <c r="BF88" s="12">
        <f t="shared" si="181"/>
        <v>40.374000000000002</v>
      </c>
      <c r="BG88" s="26">
        <f t="shared" si="182"/>
        <v>40.374000000000002</v>
      </c>
      <c r="BH88" s="12">
        <f t="shared" si="183"/>
        <v>419.4588</v>
      </c>
      <c r="BI88" s="26">
        <f t="shared" si="184"/>
        <v>419.4588</v>
      </c>
      <c r="BJ88" s="12">
        <f t="shared" si="185"/>
        <v>0</v>
      </c>
      <c r="BK88" s="26">
        <f t="shared" si="186"/>
        <v>0</v>
      </c>
      <c r="BL88" s="12">
        <f t="shared" si="187"/>
        <v>110.515</v>
      </c>
      <c r="BM88" s="26">
        <f t="shared" si="188"/>
        <v>110.515</v>
      </c>
      <c r="BN88" s="12">
        <f t="shared" si="189"/>
        <v>305.41609999999997</v>
      </c>
      <c r="BO88" s="26">
        <f t="shared" si="190"/>
        <v>305.41609999999997</v>
      </c>
      <c r="BP88" s="12">
        <f t="shared" si="191"/>
        <v>845.37119999999993</v>
      </c>
      <c r="BQ88" s="26">
        <f t="shared" si="192"/>
        <v>845.37119999999993</v>
      </c>
      <c r="BR88" s="12">
        <f t="shared" si="193"/>
        <v>92</v>
      </c>
      <c r="BS88" s="26">
        <f t="shared" si="194"/>
        <v>92.450800000000001</v>
      </c>
      <c r="BT88" s="12">
        <f t="shared" si="195"/>
        <v>654.80399999999997</v>
      </c>
      <c r="BU88" s="26">
        <f t="shared" si="196"/>
        <v>654.80399999999997</v>
      </c>
      <c r="BV88" s="12">
        <f t="shared" si="197"/>
        <v>2042.25</v>
      </c>
      <c r="BW88" s="26">
        <f t="shared" si="198"/>
        <v>2042.25</v>
      </c>
      <c r="BX88" s="12">
        <f t="shared" si="199"/>
        <v>1023.702</v>
      </c>
      <c r="BY88" s="26">
        <f t="shared" si="200"/>
        <v>1023.702</v>
      </c>
      <c r="BZ88" s="12">
        <f t="shared" si="201"/>
        <v>393.49800000000005</v>
      </c>
      <c r="CA88" s="26">
        <f t="shared" si="202"/>
        <v>393.49800000000005</v>
      </c>
      <c r="CB88" s="12">
        <f t="shared" si="203"/>
        <v>2334.2745</v>
      </c>
      <c r="CC88" s="26">
        <f t="shared" si="204"/>
        <v>2334.2745</v>
      </c>
      <c r="CD88" s="12">
        <f t="shared" si="205"/>
        <v>715.64499999999998</v>
      </c>
      <c r="CE88" s="26">
        <f t="shared" si="206"/>
        <v>715.64499999999998</v>
      </c>
      <c r="CF88" s="12">
        <f t="shared" si="207"/>
        <v>0</v>
      </c>
      <c r="CG88" s="26">
        <f t="shared" si="208"/>
        <v>0</v>
      </c>
      <c r="CH88" s="12">
        <f t="shared" si="209"/>
        <v>15.5024</v>
      </c>
      <c r="CI88" s="26">
        <f t="shared" si="210"/>
        <v>15.5024</v>
      </c>
      <c r="CJ88" s="12">
        <f t="shared" si="211"/>
        <v>554.89170000000001</v>
      </c>
      <c r="CK88" s="26">
        <f t="shared" si="212"/>
        <v>554.89170000000001</v>
      </c>
      <c r="CL88" s="12">
        <f t="shared" si="213"/>
        <v>607.67099999999994</v>
      </c>
      <c r="CM88" s="26">
        <f t="shared" si="214"/>
        <v>607.67099999999994</v>
      </c>
      <c r="CN88" s="12">
        <f t="shared" si="215"/>
        <v>2220.1828</v>
      </c>
      <c r="CO88" s="26">
        <f t="shared" si="216"/>
        <v>2220.1828</v>
      </c>
      <c r="CP88" s="12">
        <f t="shared" si="217"/>
        <v>1848.5376000000001</v>
      </c>
      <c r="CQ88" s="26">
        <f t="shared" si="218"/>
        <v>1848.5376000000001</v>
      </c>
      <c r="CT88" s="19"/>
      <c r="CU88" s="19" t="s">
        <v>52</v>
      </c>
      <c r="CV88" s="12">
        <f t="shared" si="219"/>
        <v>141400</v>
      </c>
      <c r="CW88" s="26">
        <v>5</v>
      </c>
      <c r="CX88" s="12">
        <f t="shared" si="220"/>
        <v>20820</v>
      </c>
      <c r="CY88" s="26"/>
      <c r="CZ88" s="12">
        <f t="shared" si="221"/>
        <v>120575</v>
      </c>
      <c r="DA88" s="26"/>
      <c r="DB88" s="12">
        <f t="shared" si="222"/>
        <v>300</v>
      </c>
      <c r="DC88" s="26"/>
      <c r="DD88" s="12">
        <f t="shared" si="223"/>
        <v>5860</v>
      </c>
      <c r="DE88" s="26"/>
      <c r="DF88" s="12">
        <f t="shared" si="224"/>
        <v>0</v>
      </c>
      <c r="DG88" s="26"/>
      <c r="DH88" s="12">
        <f t="shared" si="225"/>
        <v>775</v>
      </c>
      <c r="DI88" s="26"/>
      <c r="DJ88" s="12">
        <f t="shared" si="226"/>
        <v>2365</v>
      </c>
      <c r="DK88" s="26"/>
      <c r="DL88" s="12">
        <f t="shared" si="227"/>
        <v>6360</v>
      </c>
      <c r="DM88" s="26"/>
      <c r="DN88" s="12">
        <f t="shared" si="228"/>
        <v>460</v>
      </c>
      <c r="DO88" s="26"/>
      <c r="DP88" s="12">
        <f t="shared" si="229"/>
        <v>4700</v>
      </c>
      <c r="DQ88" s="26"/>
      <c r="DR88" s="12">
        <f t="shared" si="230"/>
        <v>21875</v>
      </c>
      <c r="DS88" s="26"/>
      <c r="DT88" s="12">
        <f t="shared" si="231"/>
        <v>6100</v>
      </c>
      <c r="DU88" s="26"/>
      <c r="DV88" s="12">
        <f t="shared" si="232"/>
        <v>4725</v>
      </c>
      <c r="DW88" s="26"/>
      <c r="DX88" s="12">
        <f t="shared" si="233"/>
        <v>23025</v>
      </c>
      <c r="DY88" s="26"/>
      <c r="DZ88" s="12">
        <f t="shared" si="234"/>
        <v>6350</v>
      </c>
      <c r="EA88" s="26"/>
      <c r="EB88" s="12">
        <f t="shared" si="235"/>
        <v>0</v>
      </c>
      <c r="EC88" s="26"/>
      <c r="ED88" s="12">
        <f t="shared" si="236"/>
        <v>80</v>
      </c>
      <c r="EE88" s="26"/>
      <c r="EF88" s="12">
        <f t="shared" si="237"/>
        <v>4645</v>
      </c>
      <c r="EG88" s="26"/>
      <c r="EH88" s="12">
        <f t="shared" si="238"/>
        <v>6275</v>
      </c>
      <c r="EI88" s="26"/>
      <c r="EJ88" s="12">
        <f t="shared" si="239"/>
        <v>25420</v>
      </c>
      <c r="EK88" s="26"/>
      <c r="EL88" s="12">
        <f t="shared" si="240"/>
        <v>22080</v>
      </c>
      <c r="EM88" s="26"/>
    </row>
    <row r="89" spans="2:143" x14ac:dyDescent="0.25">
      <c r="B89" s="19"/>
      <c r="C89" s="19" t="s">
        <v>53</v>
      </c>
      <c r="D89" s="12">
        <v>25999</v>
      </c>
      <c r="E89" s="4">
        <v>14.1</v>
      </c>
      <c r="F89" s="12">
        <v>4964</v>
      </c>
      <c r="G89" s="4">
        <v>51.59</v>
      </c>
      <c r="H89" s="12">
        <v>21035</v>
      </c>
      <c r="I89" s="4">
        <v>13.34</v>
      </c>
      <c r="J89" s="12">
        <v>368</v>
      </c>
      <c r="K89" s="4">
        <v>89.95</v>
      </c>
      <c r="L89" s="12">
        <v>1161</v>
      </c>
      <c r="M89" s="4">
        <v>36.1</v>
      </c>
      <c r="N89" s="12">
        <v>0</v>
      </c>
      <c r="O89" s="4">
        <v>0</v>
      </c>
      <c r="P89" s="12">
        <v>199</v>
      </c>
      <c r="Q89" s="4">
        <v>68.709999999999994</v>
      </c>
      <c r="R89" s="12">
        <v>503</v>
      </c>
      <c r="S89" s="4">
        <v>62.11</v>
      </c>
      <c r="T89" s="12">
        <v>1467</v>
      </c>
      <c r="U89" s="4">
        <v>64.52</v>
      </c>
      <c r="V89" s="12">
        <v>87</v>
      </c>
      <c r="W89" s="4">
        <v>100.74</v>
      </c>
      <c r="X89" s="12">
        <v>1178</v>
      </c>
      <c r="Y89" s="4">
        <v>66.09</v>
      </c>
      <c r="Z89" s="12">
        <v>3884</v>
      </c>
      <c r="AA89" s="4">
        <v>46.25</v>
      </c>
      <c r="AB89" s="12">
        <v>800</v>
      </c>
      <c r="AC89" s="4">
        <v>74.92</v>
      </c>
      <c r="AD89" s="12">
        <v>873</v>
      </c>
      <c r="AE89" s="4">
        <v>44.99</v>
      </c>
      <c r="AF89" s="12">
        <v>3799</v>
      </c>
      <c r="AG89" s="4">
        <v>50.61</v>
      </c>
      <c r="AH89" s="12">
        <v>1156</v>
      </c>
      <c r="AI89" s="4">
        <v>51.64</v>
      </c>
      <c r="AJ89" s="12">
        <v>0</v>
      </c>
      <c r="AK89" s="4">
        <v>0</v>
      </c>
      <c r="AL89" s="12">
        <v>13</v>
      </c>
      <c r="AM89" s="4">
        <v>96.29</v>
      </c>
      <c r="AN89" s="12">
        <v>861</v>
      </c>
      <c r="AO89" s="4">
        <v>58.11</v>
      </c>
      <c r="AP89" s="12">
        <v>1078</v>
      </c>
      <c r="AQ89" s="4">
        <v>48.37</v>
      </c>
      <c r="AR89" s="12">
        <v>4803</v>
      </c>
      <c r="AS89" s="4">
        <v>43.67</v>
      </c>
      <c r="AT89" s="12">
        <v>3767</v>
      </c>
      <c r="AU89" s="4">
        <v>41.41</v>
      </c>
      <c r="AX89" s="19"/>
      <c r="AY89" s="19" t="s">
        <v>53</v>
      </c>
      <c r="AZ89" s="12">
        <f t="shared" si="175"/>
        <v>3665.8589999999995</v>
      </c>
      <c r="BA89" s="26">
        <f t="shared" si="176"/>
        <v>3665.8589999999995</v>
      </c>
      <c r="BB89" s="12">
        <f t="shared" si="177"/>
        <v>2560.9276</v>
      </c>
      <c r="BC89" s="26">
        <f t="shared" si="178"/>
        <v>2560.9276</v>
      </c>
      <c r="BD89" s="12">
        <f t="shared" si="179"/>
        <v>2806.0690000000004</v>
      </c>
      <c r="BE89" s="26">
        <f t="shared" si="180"/>
        <v>2806.0690000000004</v>
      </c>
      <c r="BF89" s="12">
        <f t="shared" si="181"/>
        <v>331.01599999999996</v>
      </c>
      <c r="BG89" s="26">
        <f t="shared" si="182"/>
        <v>331.01599999999996</v>
      </c>
      <c r="BH89" s="12">
        <f t="shared" si="183"/>
        <v>419.12099999999998</v>
      </c>
      <c r="BI89" s="26">
        <f t="shared" si="184"/>
        <v>419.12099999999998</v>
      </c>
      <c r="BJ89" s="12">
        <f t="shared" si="185"/>
        <v>0</v>
      </c>
      <c r="BK89" s="26">
        <f t="shared" si="186"/>
        <v>0</v>
      </c>
      <c r="BL89" s="12">
        <f t="shared" si="187"/>
        <v>136.7329</v>
      </c>
      <c r="BM89" s="26">
        <f t="shared" si="188"/>
        <v>136.7329</v>
      </c>
      <c r="BN89" s="12">
        <f t="shared" si="189"/>
        <v>312.41329999999999</v>
      </c>
      <c r="BO89" s="26">
        <f t="shared" si="190"/>
        <v>312.41329999999999</v>
      </c>
      <c r="BP89" s="12">
        <f t="shared" si="191"/>
        <v>946.50839999999994</v>
      </c>
      <c r="BQ89" s="26">
        <f t="shared" si="192"/>
        <v>946.50839999999994</v>
      </c>
      <c r="BR89" s="12">
        <f t="shared" si="193"/>
        <v>87</v>
      </c>
      <c r="BS89" s="26">
        <f t="shared" si="194"/>
        <v>87.643799999999999</v>
      </c>
      <c r="BT89" s="12">
        <f t="shared" si="195"/>
        <v>778.54020000000003</v>
      </c>
      <c r="BU89" s="26">
        <f t="shared" si="196"/>
        <v>778.54020000000003</v>
      </c>
      <c r="BV89" s="12">
        <f t="shared" si="197"/>
        <v>1796.35</v>
      </c>
      <c r="BW89" s="26">
        <f t="shared" si="198"/>
        <v>1796.35</v>
      </c>
      <c r="BX89" s="12">
        <f t="shared" si="199"/>
        <v>599.36</v>
      </c>
      <c r="BY89" s="26">
        <f t="shared" si="200"/>
        <v>599.36</v>
      </c>
      <c r="BZ89" s="12">
        <f t="shared" si="201"/>
        <v>392.76270000000005</v>
      </c>
      <c r="CA89" s="26">
        <f t="shared" si="202"/>
        <v>392.76270000000005</v>
      </c>
      <c r="CB89" s="12">
        <f t="shared" si="203"/>
        <v>1922.6738999999998</v>
      </c>
      <c r="CC89" s="26">
        <f t="shared" si="204"/>
        <v>1922.6738999999998</v>
      </c>
      <c r="CD89" s="12">
        <f t="shared" si="205"/>
        <v>596.95839999999998</v>
      </c>
      <c r="CE89" s="26">
        <f t="shared" si="206"/>
        <v>596.95839999999998</v>
      </c>
      <c r="CF89" s="12">
        <f t="shared" si="207"/>
        <v>0</v>
      </c>
      <c r="CG89" s="26">
        <f t="shared" si="208"/>
        <v>0</v>
      </c>
      <c r="CH89" s="12">
        <f t="shared" si="209"/>
        <v>12.5177</v>
      </c>
      <c r="CI89" s="26">
        <f t="shared" si="210"/>
        <v>12.5177</v>
      </c>
      <c r="CJ89" s="12">
        <f t="shared" si="211"/>
        <v>500.32709999999997</v>
      </c>
      <c r="CK89" s="26">
        <f t="shared" si="212"/>
        <v>500.32709999999997</v>
      </c>
      <c r="CL89" s="12">
        <f t="shared" si="213"/>
        <v>521.42859999999996</v>
      </c>
      <c r="CM89" s="26">
        <f t="shared" si="214"/>
        <v>521.42859999999996</v>
      </c>
      <c r="CN89" s="12">
        <f t="shared" si="215"/>
        <v>2097.4701</v>
      </c>
      <c r="CO89" s="26">
        <f t="shared" si="216"/>
        <v>2097.4701</v>
      </c>
      <c r="CP89" s="12">
        <f t="shared" si="217"/>
        <v>1559.9147</v>
      </c>
      <c r="CQ89" s="26">
        <f t="shared" si="218"/>
        <v>1559.9147</v>
      </c>
      <c r="CT89" s="19"/>
      <c r="CU89" s="19" t="s">
        <v>53</v>
      </c>
      <c r="CV89" s="12">
        <f t="shared" si="219"/>
        <v>129995</v>
      </c>
      <c r="CW89" s="26">
        <v>5</v>
      </c>
      <c r="CX89" s="12">
        <f t="shared" si="220"/>
        <v>24820</v>
      </c>
      <c r="CY89" s="26"/>
      <c r="CZ89" s="12">
        <f t="shared" si="221"/>
        <v>105175</v>
      </c>
      <c r="DA89" s="26"/>
      <c r="DB89" s="12">
        <f t="shared" si="222"/>
        <v>1840</v>
      </c>
      <c r="DC89" s="26"/>
      <c r="DD89" s="12">
        <f t="shared" si="223"/>
        <v>5805</v>
      </c>
      <c r="DE89" s="26"/>
      <c r="DF89" s="12">
        <f t="shared" si="224"/>
        <v>0</v>
      </c>
      <c r="DG89" s="26"/>
      <c r="DH89" s="12">
        <f t="shared" si="225"/>
        <v>995</v>
      </c>
      <c r="DI89" s="26"/>
      <c r="DJ89" s="12">
        <f t="shared" si="226"/>
        <v>2515</v>
      </c>
      <c r="DK89" s="26"/>
      <c r="DL89" s="12">
        <f t="shared" si="227"/>
        <v>7335</v>
      </c>
      <c r="DM89" s="26"/>
      <c r="DN89" s="12">
        <f t="shared" si="228"/>
        <v>435</v>
      </c>
      <c r="DO89" s="26"/>
      <c r="DP89" s="12">
        <f t="shared" si="229"/>
        <v>5890</v>
      </c>
      <c r="DQ89" s="26"/>
      <c r="DR89" s="12">
        <f t="shared" si="230"/>
        <v>19420</v>
      </c>
      <c r="DS89" s="26"/>
      <c r="DT89" s="12">
        <f t="shared" si="231"/>
        <v>4000</v>
      </c>
      <c r="DU89" s="26"/>
      <c r="DV89" s="12">
        <f t="shared" si="232"/>
        <v>4365</v>
      </c>
      <c r="DW89" s="26"/>
      <c r="DX89" s="12">
        <f t="shared" si="233"/>
        <v>18995</v>
      </c>
      <c r="DY89" s="26"/>
      <c r="DZ89" s="12">
        <f t="shared" si="234"/>
        <v>5780</v>
      </c>
      <c r="EA89" s="26"/>
      <c r="EB89" s="12">
        <f t="shared" si="235"/>
        <v>0</v>
      </c>
      <c r="EC89" s="26"/>
      <c r="ED89" s="12">
        <f t="shared" si="236"/>
        <v>65</v>
      </c>
      <c r="EE89" s="26"/>
      <c r="EF89" s="12">
        <f t="shared" si="237"/>
        <v>4305</v>
      </c>
      <c r="EG89" s="26"/>
      <c r="EH89" s="12">
        <f t="shared" si="238"/>
        <v>5390</v>
      </c>
      <c r="EI89" s="26"/>
      <c r="EJ89" s="12">
        <f t="shared" si="239"/>
        <v>24015</v>
      </c>
      <c r="EK89" s="26"/>
      <c r="EL89" s="12">
        <f t="shared" si="240"/>
        <v>18835</v>
      </c>
      <c r="EM89" s="26"/>
    </row>
    <row r="90" spans="2:143" x14ac:dyDescent="0.25">
      <c r="B90" s="19" t="s">
        <v>54</v>
      </c>
      <c r="C90" s="19" t="s">
        <v>55</v>
      </c>
      <c r="D90" s="12">
        <v>23471</v>
      </c>
      <c r="E90" s="4">
        <v>15.71</v>
      </c>
      <c r="F90" s="12">
        <v>5670</v>
      </c>
      <c r="G90" s="4">
        <v>50.03</v>
      </c>
      <c r="H90" s="12">
        <v>17801</v>
      </c>
      <c r="I90" s="4">
        <v>13.89</v>
      </c>
      <c r="J90" s="12">
        <v>746</v>
      </c>
      <c r="K90" s="4">
        <v>98.64</v>
      </c>
      <c r="L90" s="12">
        <v>1185</v>
      </c>
      <c r="M90" s="4">
        <v>37.08</v>
      </c>
      <c r="N90" s="12">
        <v>0</v>
      </c>
      <c r="O90" s="4">
        <v>0</v>
      </c>
      <c r="P90" s="12">
        <v>238</v>
      </c>
      <c r="Q90" s="4">
        <v>63.72</v>
      </c>
      <c r="R90" s="12">
        <v>490</v>
      </c>
      <c r="S90" s="4">
        <v>60.89</v>
      </c>
      <c r="T90" s="12">
        <v>1586</v>
      </c>
      <c r="U90" s="4">
        <v>62.3</v>
      </c>
      <c r="V90" s="12">
        <v>70</v>
      </c>
      <c r="W90" s="4">
        <v>95.79</v>
      </c>
      <c r="X90" s="12">
        <v>1356</v>
      </c>
      <c r="Y90" s="4">
        <v>62.14</v>
      </c>
      <c r="Z90" s="12">
        <v>3522</v>
      </c>
      <c r="AA90" s="4">
        <v>46.29</v>
      </c>
      <c r="AB90" s="12">
        <v>215</v>
      </c>
      <c r="AC90" s="4">
        <v>63.85</v>
      </c>
      <c r="AD90" s="12">
        <v>756</v>
      </c>
      <c r="AE90" s="4">
        <v>46.21</v>
      </c>
      <c r="AF90" s="12">
        <v>2840</v>
      </c>
      <c r="AG90" s="4">
        <v>49.11</v>
      </c>
      <c r="AH90" s="12">
        <v>1105</v>
      </c>
      <c r="AI90" s="4">
        <v>50.02</v>
      </c>
      <c r="AJ90" s="12">
        <v>0</v>
      </c>
      <c r="AK90" s="4">
        <v>0</v>
      </c>
      <c r="AL90" s="12">
        <v>9</v>
      </c>
      <c r="AM90" s="4">
        <v>93.56</v>
      </c>
      <c r="AN90" s="12">
        <v>816</v>
      </c>
      <c r="AO90" s="4">
        <v>57.28</v>
      </c>
      <c r="AP90" s="12">
        <v>936</v>
      </c>
      <c r="AQ90" s="4">
        <v>48.24</v>
      </c>
      <c r="AR90" s="12">
        <v>4500</v>
      </c>
      <c r="AS90" s="4">
        <v>43.7</v>
      </c>
      <c r="AT90" s="12">
        <v>3101</v>
      </c>
      <c r="AU90" s="4">
        <v>40.15</v>
      </c>
      <c r="AX90" s="19" t="s">
        <v>54</v>
      </c>
      <c r="AY90" s="19" t="s">
        <v>55</v>
      </c>
      <c r="AZ90" s="12">
        <f t="shared" si="175"/>
        <v>3687.2941000000005</v>
      </c>
      <c r="BA90" s="26">
        <f t="shared" si="176"/>
        <v>3687.2941000000005</v>
      </c>
      <c r="BB90" s="12">
        <f t="shared" si="177"/>
        <v>2836.7010000000005</v>
      </c>
      <c r="BC90" s="26">
        <f t="shared" si="178"/>
        <v>2836.7010000000005</v>
      </c>
      <c r="BD90" s="12">
        <f t="shared" si="179"/>
        <v>2472.5589</v>
      </c>
      <c r="BE90" s="26">
        <f t="shared" si="180"/>
        <v>2472.5589</v>
      </c>
      <c r="BF90" s="12">
        <f t="shared" si="181"/>
        <v>735.85440000000006</v>
      </c>
      <c r="BG90" s="26">
        <f t="shared" si="182"/>
        <v>735.85440000000006</v>
      </c>
      <c r="BH90" s="12">
        <f t="shared" si="183"/>
        <v>439.39799999999997</v>
      </c>
      <c r="BI90" s="26">
        <f t="shared" si="184"/>
        <v>439.39799999999997</v>
      </c>
      <c r="BJ90" s="12">
        <f t="shared" si="185"/>
        <v>0</v>
      </c>
      <c r="BK90" s="26">
        <f t="shared" si="186"/>
        <v>0</v>
      </c>
      <c r="BL90" s="12">
        <f t="shared" si="187"/>
        <v>151.65360000000001</v>
      </c>
      <c r="BM90" s="26">
        <f t="shared" si="188"/>
        <v>151.65360000000001</v>
      </c>
      <c r="BN90" s="12">
        <f t="shared" si="189"/>
        <v>298.36099999999999</v>
      </c>
      <c r="BO90" s="26">
        <f t="shared" si="190"/>
        <v>298.36099999999999</v>
      </c>
      <c r="BP90" s="12">
        <f t="shared" si="191"/>
        <v>988.07799999999986</v>
      </c>
      <c r="BQ90" s="26">
        <f t="shared" si="192"/>
        <v>988.07799999999986</v>
      </c>
      <c r="BR90" s="12">
        <f t="shared" si="193"/>
        <v>67.052999999999997</v>
      </c>
      <c r="BS90" s="26">
        <f t="shared" si="194"/>
        <v>67.052999999999997</v>
      </c>
      <c r="BT90" s="12">
        <f t="shared" si="195"/>
        <v>842.61839999999995</v>
      </c>
      <c r="BU90" s="26">
        <f t="shared" si="196"/>
        <v>842.61839999999995</v>
      </c>
      <c r="BV90" s="12">
        <f t="shared" si="197"/>
        <v>1630.3338000000001</v>
      </c>
      <c r="BW90" s="26">
        <f t="shared" si="198"/>
        <v>1630.3338000000001</v>
      </c>
      <c r="BX90" s="12">
        <f t="shared" si="199"/>
        <v>137.2775</v>
      </c>
      <c r="BY90" s="26">
        <f t="shared" si="200"/>
        <v>137.2775</v>
      </c>
      <c r="BZ90" s="12">
        <f t="shared" si="201"/>
        <v>349.3476</v>
      </c>
      <c r="CA90" s="26">
        <f t="shared" si="202"/>
        <v>349.3476</v>
      </c>
      <c r="CB90" s="12">
        <f t="shared" si="203"/>
        <v>1394.7239999999999</v>
      </c>
      <c r="CC90" s="26">
        <f t="shared" si="204"/>
        <v>1394.7239999999999</v>
      </c>
      <c r="CD90" s="12">
        <f t="shared" si="205"/>
        <v>552.721</v>
      </c>
      <c r="CE90" s="26">
        <f t="shared" si="206"/>
        <v>552.721</v>
      </c>
      <c r="CF90" s="12">
        <f t="shared" si="207"/>
        <v>0</v>
      </c>
      <c r="CG90" s="26">
        <f t="shared" si="208"/>
        <v>0</v>
      </c>
      <c r="CH90" s="12">
        <f t="shared" si="209"/>
        <v>8.420399999999999</v>
      </c>
      <c r="CI90" s="26">
        <f t="shared" si="210"/>
        <v>8.420399999999999</v>
      </c>
      <c r="CJ90" s="12">
        <f t="shared" si="211"/>
        <v>467.40480000000002</v>
      </c>
      <c r="CK90" s="26">
        <f t="shared" si="212"/>
        <v>467.40480000000002</v>
      </c>
      <c r="CL90" s="12">
        <f t="shared" si="213"/>
        <v>451.52639999999997</v>
      </c>
      <c r="CM90" s="26">
        <f t="shared" si="214"/>
        <v>451.52639999999997</v>
      </c>
      <c r="CN90" s="12">
        <f t="shared" si="215"/>
        <v>1966.5</v>
      </c>
      <c r="CO90" s="26">
        <f t="shared" si="216"/>
        <v>1966.5</v>
      </c>
      <c r="CP90" s="12">
        <f t="shared" si="217"/>
        <v>1245.0515</v>
      </c>
      <c r="CQ90" s="26">
        <f t="shared" si="218"/>
        <v>1245.0515</v>
      </c>
      <c r="CT90" s="19" t="s">
        <v>54</v>
      </c>
      <c r="CU90" s="19" t="s">
        <v>55</v>
      </c>
      <c r="CV90" s="12">
        <f t="shared" si="219"/>
        <v>117355</v>
      </c>
      <c r="CW90" s="26">
        <v>5</v>
      </c>
      <c r="CX90" s="12">
        <f t="shared" si="220"/>
        <v>28350</v>
      </c>
      <c r="CY90" s="26"/>
      <c r="CZ90" s="12">
        <f t="shared" si="221"/>
        <v>89005</v>
      </c>
      <c r="DA90" s="26"/>
      <c r="DB90" s="12">
        <f t="shared" si="222"/>
        <v>3730</v>
      </c>
      <c r="DC90" s="26"/>
      <c r="DD90" s="12">
        <f t="shared" si="223"/>
        <v>5925</v>
      </c>
      <c r="DE90" s="26"/>
      <c r="DF90" s="12">
        <f t="shared" si="224"/>
        <v>0</v>
      </c>
      <c r="DG90" s="26"/>
      <c r="DH90" s="12">
        <f t="shared" si="225"/>
        <v>1190</v>
      </c>
      <c r="DI90" s="26"/>
      <c r="DJ90" s="12">
        <f t="shared" si="226"/>
        <v>2450</v>
      </c>
      <c r="DK90" s="26"/>
      <c r="DL90" s="12">
        <f t="shared" si="227"/>
        <v>7930</v>
      </c>
      <c r="DM90" s="26"/>
      <c r="DN90" s="12">
        <f t="shared" si="228"/>
        <v>350</v>
      </c>
      <c r="DO90" s="26"/>
      <c r="DP90" s="12">
        <f t="shared" si="229"/>
        <v>6780</v>
      </c>
      <c r="DQ90" s="26"/>
      <c r="DR90" s="12">
        <f t="shared" si="230"/>
        <v>17610</v>
      </c>
      <c r="DS90" s="26"/>
      <c r="DT90" s="12">
        <f t="shared" si="231"/>
        <v>1075</v>
      </c>
      <c r="DU90" s="26"/>
      <c r="DV90" s="12">
        <f t="shared" si="232"/>
        <v>3780</v>
      </c>
      <c r="DW90" s="26"/>
      <c r="DX90" s="12">
        <f t="shared" si="233"/>
        <v>14200</v>
      </c>
      <c r="DY90" s="26"/>
      <c r="DZ90" s="12">
        <f t="shared" si="234"/>
        <v>5525</v>
      </c>
      <c r="EA90" s="26"/>
      <c r="EB90" s="12">
        <f t="shared" si="235"/>
        <v>0</v>
      </c>
      <c r="EC90" s="26"/>
      <c r="ED90" s="12">
        <f t="shared" si="236"/>
        <v>45</v>
      </c>
      <c r="EE90" s="26"/>
      <c r="EF90" s="12">
        <f t="shared" si="237"/>
        <v>4080</v>
      </c>
      <c r="EG90" s="26"/>
      <c r="EH90" s="12">
        <f t="shared" si="238"/>
        <v>4680</v>
      </c>
      <c r="EI90" s="26"/>
      <c r="EJ90" s="12">
        <f t="shared" si="239"/>
        <v>22500</v>
      </c>
      <c r="EK90" s="26"/>
      <c r="EL90" s="12">
        <f t="shared" si="240"/>
        <v>15505</v>
      </c>
      <c r="EM90" s="26"/>
    </row>
    <row r="91" spans="2:143" x14ac:dyDescent="0.25">
      <c r="B91" s="19" t="s">
        <v>56</v>
      </c>
      <c r="C91" s="19" t="s">
        <v>57</v>
      </c>
      <c r="D91" s="12">
        <v>23556</v>
      </c>
      <c r="E91" s="4">
        <v>14.66</v>
      </c>
      <c r="F91" s="12">
        <v>6846</v>
      </c>
      <c r="G91" s="4">
        <v>40.020000000000003</v>
      </c>
      <c r="H91" s="12">
        <v>16711</v>
      </c>
      <c r="I91" s="4">
        <v>13.94</v>
      </c>
      <c r="J91" s="12">
        <v>1908</v>
      </c>
      <c r="K91" s="4">
        <v>64.209999999999994</v>
      </c>
      <c r="L91" s="12">
        <v>1132</v>
      </c>
      <c r="M91" s="4">
        <v>37.61</v>
      </c>
      <c r="N91" s="12">
        <v>0</v>
      </c>
      <c r="O91" s="4">
        <v>0</v>
      </c>
      <c r="P91" s="12">
        <v>253</v>
      </c>
      <c r="Q91" s="4">
        <v>62.48</v>
      </c>
      <c r="R91" s="12">
        <v>456</v>
      </c>
      <c r="S91" s="4">
        <v>60.2</v>
      </c>
      <c r="T91" s="12">
        <v>1593</v>
      </c>
      <c r="U91" s="4">
        <v>61.38</v>
      </c>
      <c r="V91" s="12">
        <v>18</v>
      </c>
      <c r="W91" s="4">
        <v>0</v>
      </c>
      <c r="X91" s="12">
        <v>1487</v>
      </c>
      <c r="Y91" s="4">
        <v>58.34</v>
      </c>
      <c r="Z91" s="12">
        <v>3536</v>
      </c>
      <c r="AA91" s="4">
        <v>42.58</v>
      </c>
      <c r="AB91" s="12">
        <v>223</v>
      </c>
      <c r="AC91" s="4">
        <v>59.72</v>
      </c>
      <c r="AD91" s="12">
        <v>659</v>
      </c>
      <c r="AE91" s="4">
        <v>46.06</v>
      </c>
      <c r="AF91" s="12">
        <v>2361</v>
      </c>
      <c r="AG91" s="4">
        <v>47.83</v>
      </c>
      <c r="AH91" s="12">
        <v>1305</v>
      </c>
      <c r="AI91" s="4">
        <v>49.63</v>
      </c>
      <c r="AJ91" s="12">
        <v>0</v>
      </c>
      <c r="AK91" s="4">
        <v>0</v>
      </c>
      <c r="AL91" s="12">
        <v>8</v>
      </c>
      <c r="AM91" s="4">
        <v>92.89</v>
      </c>
      <c r="AN91" s="12">
        <v>772</v>
      </c>
      <c r="AO91" s="4">
        <v>56.72</v>
      </c>
      <c r="AP91" s="12">
        <v>846</v>
      </c>
      <c r="AQ91" s="4">
        <v>47.92</v>
      </c>
      <c r="AR91" s="12">
        <v>4203</v>
      </c>
      <c r="AS91" s="4">
        <v>43.71</v>
      </c>
      <c r="AT91" s="12">
        <v>2797</v>
      </c>
      <c r="AU91" s="4">
        <v>39.729999999999997</v>
      </c>
      <c r="AX91" s="19" t="s">
        <v>56</v>
      </c>
      <c r="AY91" s="19" t="s">
        <v>57</v>
      </c>
      <c r="AZ91" s="12">
        <f t="shared" si="175"/>
        <v>3453.3096</v>
      </c>
      <c r="BA91" s="26">
        <f t="shared" si="176"/>
        <v>3453.3096</v>
      </c>
      <c r="BB91" s="12">
        <f t="shared" si="177"/>
        <v>2739.7692000000006</v>
      </c>
      <c r="BC91" s="26">
        <f t="shared" si="178"/>
        <v>2739.7692000000006</v>
      </c>
      <c r="BD91" s="12">
        <f t="shared" si="179"/>
        <v>2329.5133999999998</v>
      </c>
      <c r="BE91" s="26">
        <f t="shared" si="180"/>
        <v>2329.5133999999998</v>
      </c>
      <c r="BF91" s="12">
        <f t="shared" si="181"/>
        <v>1225.1268</v>
      </c>
      <c r="BG91" s="26">
        <f t="shared" si="182"/>
        <v>1225.1268</v>
      </c>
      <c r="BH91" s="12">
        <f t="shared" si="183"/>
        <v>425.74519999999995</v>
      </c>
      <c r="BI91" s="26">
        <f t="shared" si="184"/>
        <v>425.74519999999995</v>
      </c>
      <c r="BJ91" s="12">
        <f t="shared" si="185"/>
        <v>0</v>
      </c>
      <c r="BK91" s="26">
        <f t="shared" si="186"/>
        <v>0</v>
      </c>
      <c r="BL91" s="12">
        <f t="shared" si="187"/>
        <v>158.0744</v>
      </c>
      <c r="BM91" s="26">
        <f t="shared" si="188"/>
        <v>158.0744</v>
      </c>
      <c r="BN91" s="12">
        <f t="shared" si="189"/>
        <v>274.512</v>
      </c>
      <c r="BO91" s="26">
        <f t="shared" si="190"/>
        <v>274.512</v>
      </c>
      <c r="BP91" s="12">
        <f t="shared" si="191"/>
        <v>977.78340000000014</v>
      </c>
      <c r="BQ91" s="26">
        <f t="shared" si="192"/>
        <v>977.78340000000014</v>
      </c>
      <c r="BR91" s="12">
        <f t="shared" si="193"/>
        <v>0</v>
      </c>
      <c r="BS91" s="26">
        <f t="shared" si="194"/>
        <v>0</v>
      </c>
      <c r="BT91" s="12">
        <f t="shared" si="195"/>
        <v>867.51580000000001</v>
      </c>
      <c r="BU91" s="26">
        <f t="shared" si="196"/>
        <v>867.51580000000001</v>
      </c>
      <c r="BV91" s="12">
        <f t="shared" si="197"/>
        <v>1505.6288</v>
      </c>
      <c r="BW91" s="26">
        <f t="shared" si="198"/>
        <v>1505.6288</v>
      </c>
      <c r="BX91" s="12">
        <f t="shared" si="199"/>
        <v>133.1756</v>
      </c>
      <c r="BY91" s="26">
        <f t="shared" si="200"/>
        <v>133.1756</v>
      </c>
      <c r="BZ91" s="12">
        <f t="shared" si="201"/>
        <v>303.53539999999998</v>
      </c>
      <c r="CA91" s="26">
        <f t="shared" si="202"/>
        <v>303.53539999999998</v>
      </c>
      <c r="CB91" s="12">
        <f t="shared" si="203"/>
        <v>1129.2663</v>
      </c>
      <c r="CC91" s="26">
        <f t="shared" si="204"/>
        <v>1129.2663</v>
      </c>
      <c r="CD91" s="12">
        <f t="shared" si="205"/>
        <v>647.67150000000004</v>
      </c>
      <c r="CE91" s="26">
        <f t="shared" si="206"/>
        <v>647.67150000000004</v>
      </c>
      <c r="CF91" s="12">
        <f t="shared" si="207"/>
        <v>0</v>
      </c>
      <c r="CG91" s="26">
        <f t="shared" si="208"/>
        <v>0</v>
      </c>
      <c r="CH91" s="12">
        <f t="shared" si="209"/>
        <v>7.4312000000000005</v>
      </c>
      <c r="CI91" s="26">
        <f t="shared" si="210"/>
        <v>7.4312000000000005</v>
      </c>
      <c r="CJ91" s="12">
        <f t="shared" si="211"/>
        <v>437.87839999999994</v>
      </c>
      <c r="CK91" s="26">
        <f t="shared" si="212"/>
        <v>437.87839999999994</v>
      </c>
      <c r="CL91" s="12">
        <f t="shared" si="213"/>
        <v>405.40319999999997</v>
      </c>
      <c r="CM91" s="26">
        <f t="shared" si="214"/>
        <v>405.40319999999997</v>
      </c>
      <c r="CN91" s="12">
        <f t="shared" si="215"/>
        <v>1837.1313</v>
      </c>
      <c r="CO91" s="26">
        <f t="shared" si="216"/>
        <v>1837.1313</v>
      </c>
      <c r="CP91" s="12">
        <f t="shared" si="217"/>
        <v>1111.2481</v>
      </c>
      <c r="CQ91" s="26">
        <f t="shared" si="218"/>
        <v>1111.2481</v>
      </c>
      <c r="CT91" s="19" t="s">
        <v>56</v>
      </c>
      <c r="CU91" s="19" t="s">
        <v>57</v>
      </c>
      <c r="CV91" s="12">
        <f t="shared" si="219"/>
        <v>117780</v>
      </c>
      <c r="CW91" s="26">
        <v>5</v>
      </c>
      <c r="CX91" s="12">
        <f t="shared" si="220"/>
        <v>34230</v>
      </c>
      <c r="CY91" s="26"/>
      <c r="CZ91" s="12">
        <f t="shared" si="221"/>
        <v>83555</v>
      </c>
      <c r="DA91" s="26"/>
      <c r="DB91" s="12">
        <f t="shared" si="222"/>
        <v>9540</v>
      </c>
      <c r="DC91" s="26"/>
      <c r="DD91" s="12">
        <f t="shared" si="223"/>
        <v>5660</v>
      </c>
      <c r="DE91" s="26"/>
      <c r="DF91" s="12">
        <f t="shared" si="224"/>
        <v>0</v>
      </c>
      <c r="DG91" s="26"/>
      <c r="DH91" s="12">
        <f t="shared" si="225"/>
        <v>1265</v>
      </c>
      <c r="DI91" s="26"/>
      <c r="DJ91" s="12">
        <f t="shared" si="226"/>
        <v>2280</v>
      </c>
      <c r="DK91" s="26"/>
      <c r="DL91" s="12">
        <f t="shared" si="227"/>
        <v>7965</v>
      </c>
      <c r="DM91" s="26"/>
      <c r="DN91" s="12">
        <f t="shared" si="228"/>
        <v>90</v>
      </c>
      <c r="DO91" s="26"/>
      <c r="DP91" s="12">
        <f t="shared" si="229"/>
        <v>7435</v>
      </c>
      <c r="DQ91" s="26"/>
      <c r="DR91" s="12">
        <f t="shared" si="230"/>
        <v>17680</v>
      </c>
      <c r="DS91" s="26"/>
      <c r="DT91" s="12">
        <f t="shared" si="231"/>
        <v>1115</v>
      </c>
      <c r="DU91" s="26"/>
      <c r="DV91" s="12">
        <f t="shared" si="232"/>
        <v>3295</v>
      </c>
      <c r="DW91" s="26"/>
      <c r="DX91" s="12">
        <f t="shared" si="233"/>
        <v>11805</v>
      </c>
      <c r="DY91" s="26"/>
      <c r="DZ91" s="12">
        <f t="shared" si="234"/>
        <v>6525</v>
      </c>
      <c r="EA91" s="26"/>
      <c r="EB91" s="12">
        <f t="shared" si="235"/>
        <v>0</v>
      </c>
      <c r="EC91" s="26"/>
      <c r="ED91" s="12">
        <f t="shared" si="236"/>
        <v>40</v>
      </c>
      <c r="EE91" s="26"/>
      <c r="EF91" s="12">
        <f t="shared" si="237"/>
        <v>3860</v>
      </c>
      <c r="EG91" s="26"/>
      <c r="EH91" s="12">
        <f t="shared" si="238"/>
        <v>4230</v>
      </c>
      <c r="EI91" s="26"/>
      <c r="EJ91" s="12">
        <f t="shared" si="239"/>
        <v>21015</v>
      </c>
      <c r="EK91" s="26"/>
      <c r="EL91" s="12">
        <f t="shared" si="240"/>
        <v>13985</v>
      </c>
      <c r="EM91" s="26"/>
    </row>
    <row r="92" spans="2:143" x14ac:dyDescent="0.25">
      <c r="B92" s="19" t="s">
        <v>58</v>
      </c>
      <c r="C92" s="19" t="s">
        <v>59</v>
      </c>
      <c r="D92" s="12">
        <v>22462</v>
      </c>
      <c r="E92" s="4">
        <v>14.66</v>
      </c>
      <c r="F92" s="12">
        <v>7216</v>
      </c>
      <c r="G92" s="4">
        <v>38.81</v>
      </c>
      <c r="H92" s="12">
        <v>15246</v>
      </c>
      <c r="I92" s="4">
        <v>13.21</v>
      </c>
      <c r="J92" s="12">
        <v>2721</v>
      </c>
      <c r="K92" s="4">
        <v>68.400000000000006</v>
      </c>
      <c r="L92" s="12">
        <v>908</v>
      </c>
      <c r="M92" s="4">
        <v>44.14</v>
      </c>
      <c r="N92" s="12">
        <v>0</v>
      </c>
      <c r="O92" s="4">
        <v>0</v>
      </c>
      <c r="P92" s="12">
        <v>255</v>
      </c>
      <c r="Q92" s="4">
        <v>61.4</v>
      </c>
      <c r="R92" s="12">
        <v>276</v>
      </c>
      <c r="S92" s="4">
        <v>59.66</v>
      </c>
      <c r="T92" s="12">
        <v>1541</v>
      </c>
      <c r="U92" s="4">
        <v>60.76</v>
      </c>
      <c r="V92" s="12">
        <v>17</v>
      </c>
      <c r="W92" s="4">
        <v>0</v>
      </c>
      <c r="X92" s="12">
        <v>1497</v>
      </c>
      <c r="Y92" s="4">
        <v>56.48</v>
      </c>
      <c r="Z92" s="12">
        <v>3409</v>
      </c>
      <c r="AA92" s="4">
        <v>41.39</v>
      </c>
      <c r="AB92" s="12">
        <v>223</v>
      </c>
      <c r="AC92" s="4">
        <v>57.97</v>
      </c>
      <c r="AD92" s="12">
        <v>580</v>
      </c>
      <c r="AE92" s="4">
        <v>44.45</v>
      </c>
      <c r="AF92" s="12">
        <v>2111</v>
      </c>
      <c r="AG92" s="4">
        <v>47.53</v>
      </c>
      <c r="AH92" s="12">
        <v>1338</v>
      </c>
      <c r="AI92" s="4">
        <v>49.11</v>
      </c>
      <c r="AJ92" s="12">
        <v>0</v>
      </c>
      <c r="AK92" s="4">
        <v>0</v>
      </c>
      <c r="AL92" s="12">
        <v>7</v>
      </c>
      <c r="AM92" s="4">
        <v>92.24</v>
      </c>
      <c r="AN92" s="12">
        <v>731</v>
      </c>
      <c r="AO92" s="4">
        <v>56.35</v>
      </c>
      <c r="AP92" s="12">
        <v>764</v>
      </c>
      <c r="AQ92" s="4">
        <v>48.05</v>
      </c>
      <c r="AR92" s="12">
        <v>3517</v>
      </c>
      <c r="AS92" s="4">
        <v>43.87</v>
      </c>
      <c r="AT92" s="12">
        <v>2567</v>
      </c>
      <c r="AU92" s="4">
        <v>39.909999999999997</v>
      </c>
      <c r="AX92" s="19" t="s">
        <v>58</v>
      </c>
      <c r="AY92" s="19" t="s">
        <v>59</v>
      </c>
      <c r="AZ92" s="12">
        <f t="shared" si="175"/>
        <v>3292.9292</v>
      </c>
      <c r="BA92" s="26">
        <f t="shared" si="176"/>
        <v>3292.9292</v>
      </c>
      <c r="BB92" s="12">
        <f t="shared" si="177"/>
        <v>2800.5296000000003</v>
      </c>
      <c r="BC92" s="26">
        <f t="shared" si="178"/>
        <v>2800.5296000000003</v>
      </c>
      <c r="BD92" s="12">
        <f t="shared" si="179"/>
        <v>2013.9965999999999</v>
      </c>
      <c r="BE92" s="26">
        <f t="shared" si="180"/>
        <v>2013.9965999999999</v>
      </c>
      <c r="BF92" s="12">
        <f t="shared" si="181"/>
        <v>1861.1640000000002</v>
      </c>
      <c r="BG92" s="26">
        <f t="shared" si="182"/>
        <v>1861.1640000000002</v>
      </c>
      <c r="BH92" s="12">
        <f t="shared" si="183"/>
        <v>400.7912</v>
      </c>
      <c r="BI92" s="26">
        <f t="shared" si="184"/>
        <v>400.7912</v>
      </c>
      <c r="BJ92" s="12">
        <f t="shared" si="185"/>
        <v>0</v>
      </c>
      <c r="BK92" s="26">
        <f t="shared" si="186"/>
        <v>0</v>
      </c>
      <c r="BL92" s="12">
        <f t="shared" si="187"/>
        <v>156.57</v>
      </c>
      <c r="BM92" s="26">
        <f t="shared" si="188"/>
        <v>156.57</v>
      </c>
      <c r="BN92" s="12">
        <f t="shared" si="189"/>
        <v>164.66159999999999</v>
      </c>
      <c r="BO92" s="26">
        <f t="shared" si="190"/>
        <v>164.66159999999999</v>
      </c>
      <c r="BP92" s="12">
        <f t="shared" si="191"/>
        <v>936.3116</v>
      </c>
      <c r="BQ92" s="26">
        <f t="shared" si="192"/>
        <v>936.3116</v>
      </c>
      <c r="BR92" s="12">
        <f t="shared" si="193"/>
        <v>0</v>
      </c>
      <c r="BS92" s="26">
        <f t="shared" si="194"/>
        <v>0</v>
      </c>
      <c r="BT92" s="12">
        <f t="shared" si="195"/>
        <v>845.50559999999996</v>
      </c>
      <c r="BU92" s="26">
        <f t="shared" si="196"/>
        <v>845.50559999999996</v>
      </c>
      <c r="BV92" s="12">
        <f t="shared" si="197"/>
        <v>1410.9851000000001</v>
      </c>
      <c r="BW92" s="26">
        <f t="shared" si="198"/>
        <v>1410.9851000000001</v>
      </c>
      <c r="BX92" s="12">
        <f t="shared" si="199"/>
        <v>129.2731</v>
      </c>
      <c r="BY92" s="26">
        <f t="shared" si="200"/>
        <v>129.2731</v>
      </c>
      <c r="BZ92" s="12">
        <f t="shared" si="201"/>
        <v>257.81</v>
      </c>
      <c r="CA92" s="26">
        <f t="shared" si="202"/>
        <v>257.81</v>
      </c>
      <c r="CB92" s="12">
        <f t="shared" si="203"/>
        <v>1003.3583</v>
      </c>
      <c r="CC92" s="26">
        <f t="shared" si="204"/>
        <v>1003.3583</v>
      </c>
      <c r="CD92" s="12">
        <f t="shared" si="205"/>
        <v>657.09179999999992</v>
      </c>
      <c r="CE92" s="26">
        <f t="shared" si="206"/>
        <v>657.09179999999992</v>
      </c>
      <c r="CF92" s="12">
        <f t="shared" si="207"/>
        <v>0</v>
      </c>
      <c r="CG92" s="26">
        <f t="shared" si="208"/>
        <v>0</v>
      </c>
      <c r="CH92" s="12">
        <f t="shared" si="209"/>
        <v>6.4567999999999994</v>
      </c>
      <c r="CI92" s="26">
        <f t="shared" si="210"/>
        <v>6.4567999999999994</v>
      </c>
      <c r="CJ92" s="12">
        <f t="shared" si="211"/>
        <v>411.91849999999999</v>
      </c>
      <c r="CK92" s="26">
        <f t="shared" si="212"/>
        <v>411.91849999999999</v>
      </c>
      <c r="CL92" s="12">
        <f t="shared" si="213"/>
        <v>367.10199999999998</v>
      </c>
      <c r="CM92" s="26">
        <f t="shared" si="214"/>
        <v>367.10199999999998</v>
      </c>
      <c r="CN92" s="12">
        <f t="shared" si="215"/>
        <v>1542.9078999999997</v>
      </c>
      <c r="CO92" s="26">
        <f t="shared" si="216"/>
        <v>1542.9078999999997</v>
      </c>
      <c r="CP92" s="12">
        <f t="shared" si="217"/>
        <v>1024.4896999999999</v>
      </c>
      <c r="CQ92" s="26">
        <f t="shared" si="218"/>
        <v>1024.4896999999999</v>
      </c>
      <c r="CT92" s="19" t="s">
        <v>58</v>
      </c>
      <c r="CU92" s="19" t="s">
        <v>59</v>
      </c>
      <c r="CV92" s="12">
        <f t="shared" si="219"/>
        <v>112310</v>
      </c>
      <c r="CW92" s="26">
        <v>5</v>
      </c>
      <c r="CX92" s="12">
        <f t="shared" si="220"/>
        <v>36080</v>
      </c>
      <c r="CY92" s="26"/>
      <c r="CZ92" s="12">
        <f t="shared" si="221"/>
        <v>76230</v>
      </c>
      <c r="DA92" s="26"/>
      <c r="DB92" s="12">
        <f t="shared" si="222"/>
        <v>13605</v>
      </c>
      <c r="DC92" s="26"/>
      <c r="DD92" s="12">
        <f t="shared" si="223"/>
        <v>4540</v>
      </c>
      <c r="DE92" s="26"/>
      <c r="DF92" s="12">
        <f t="shared" si="224"/>
        <v>0</v>
      </c>
      <c r="DG92" s="26"/>
      <c r="DH92" s="12">
        <f t="shared" si="225"/>
        <v>1275</v>
      </c>
      <c r="DI92" s="26"/>
      <c r="DJ92" s="12">
        <f t="shared" si="226"/>
        <v>1380</v>
      </c>
      <c r="DK92" s="26"/>
      <c r="DL92" s="12">
        <f t="shared" si="227"/>
        <v>7705</v>
      </c>
      <c r="DM92" s="26"/>
      <c r="DN92" s="12">
        <f t="shared" si="228"/>
        <v>85</v>
      </c>
      <c r="DO92" s="26"/>
      <c r="DP92" s="12">
        <f t="shared" si="229"/>
        <v>7485</v>
      </c>
      <c r="DQ92" s="26"/>
      <c r="DR92" s="12">
        <f t="shared" si="230"/>
        <v>17045</v>
      </c>
      <c r="DS92" s="26"/>
      <c r="DT92" s="12">
        <f t="shared" si="231"/>
        <v>1115</v>
      </c>
      <c r="DU92" s="26"/>
      <c r="DV92" s="12">
        <f t="shared" si="232"/>
        <v>2900</v>
      </c>
      <c r="DW92" s="26"/>
      <c r="DX92" s="12">
        <f t="shared" si="233"/>
        <v>10555</v>
      </c>
      <c r="DY92" s="26"/>
      <c r="DZ92" s="12">
        <f t="shared" si="234"/>
        <v>6690</v>
      </c>
      <c r="EA92" s="26"/>
      <c r="EB92" s="12">
        <f t="shared" si="235"/>
        <v>0</v>
      </c>
      <c r="EC92" s="26"/>
      <c r="ED92" s="12">
        <f t="shared" si="236"/>
        <v>35</v>
      </c>
      <c r="EE92" s="26"/>
      <c r="EF92" s="12">
        <f t="shared" si="237"/>
        <v>3655</v>
      </c>
      <c r="EG92" s="26"/>
      <c r="EH92" s="12">
        <f t="shared" si="238"/>
        <v>3820</v>
      </c>
      <c r="EI92" s="26"/>
      <c r="EJ92" s="12">
        <f t="shared" si="239"/>
        <v>17585</v>
      </c>
      <c r="EK92" s="26"/>
      <c r="EL92" s="12">
        <f t="shared" si="240"/>
        <v>12835</v>
      </c>
      <c r="EM92" s="26"/>
    </row>
    <row r="93" spans="2:143" x14ac:dyDescent="0.25">
      <c r="B93" s="19"/>
      <c r="C93" s="19" t="s">
        <v>60</v>
      </c>
      <c r="D93" s="12">
        <v>21505</v>
      </c>
      <c r="E93" s="4">
        <v>14.77</v>
      </c>
      <c r="F93" s="12">
        <v>7344</v>
      </c>
      <c r="G93" s="4">
        <v>38.700000000000003</v>
      </c>
      <c r="H93" s="12">
        <v>14161</v>
      </c>
      <c r="I93" s="4">
        <v>12.4</v>
      </c>
      <c r="J93" s="12">
        <v>3214</v>
      </c>
      <c r="K93" s="4">
        <v>70.319999999999993</v>
      </c>
      <c r="L93" s="12">
        <v>746</v>
      </c>
      <c r="M93" s="4">
        <v>38.82</v>
      </c>
      <c r="N93" s="12">
        <v>0</v>
      </c>
      <c r="O93" s="4">
        <v>0</v>
      </c>
      <c r="P93" s="12">
        <v>251</v>
      </c>
      <c r="Q93" s="4">
        <v>60.65</v>
      </c>
      <c r="R93" s="12">
        <v>167</v>
      </c>
      <c r="S93" s="4">
        <v>77.930000000000007</v>
      </c>
      <c r="T93" s="12">
        <v>1457</v>
      </c>
      <c r="U93" s="4">
        <v>60.37</v>
      </c>
      <c r="V93" s="12">
        <v>14</v>
      </c>
      <c r="W93" s="4">
        <v>7.61</v>
      </c>
      <c r="X93" s="12">
        <v>1497</v>
      </c>
      <c r="Y93" s="4">
        <v>54.01</v>
      </c>
      <c r="Z93" s="12">
        <v>3327</v>
      </c>
      <c r="AA93" s="4">
        <v>40.03</v>
      </c>
      <c r="AB93" s="12">
        <v>407</v>
      </c>
      <c r="AC93" s="4">
        <v>51.4</v>
      </c>
      <c r="AD93" s="12">
        <v>452</v>
      </c>
      <c r="AE93" s="4">
        <v>36.67</v>
      </c>
      <c r="AF93" s="12">
        <v>2161</v>
      </c>
      <c r="AG93" s="4">
        <v>47.82</v>
      </c>
      <c r="AH93" s="12">
        <v>1231</v>
      </c>
      <c r="AI93" s="4">
        <v>49.9</v>
      </c>
      <c r="AJ93" s="12">
        <v>0</v>
      </c>
      <c r="AK93" s="4">
        <v>0</v>
      </c>
      <c r="AL93" s="12">
        <v>6</v>
      </c>
      <c r="AM93" s="4">
        <v>93.18</v>
      </c>
      <c r="AN93" s="12">
        <v>688</v>
      </c>
      <c r="AO93" s="4">
        <v>56.15</v>
      </c>
      <c r="AP93" s="12">
        <v>692</v>
      </c>
      <c r="AQ93" s="4">
        <v>48.33</v>
      </c>
      <c r="AR93" s="12">
        <v>2683</v>
      </c>
      <c r="AS93" s="4">
        <v>50.99</v>
      </c>
      <c r="AT93" s="12">
        <v>2514</v>
      </c>
      <c r="AU93" s="4">
        <v>39.94</v>
      </c>
      <c r="AX93" s="19"/>
      <c r="AY93" s="19" t="s">
        <v>60</v>
      </c>
      <c r="AZ93" s="12">
        <f t="shared" si="175"/>
        <v>3176.2884999999997</v>
      </c>
      <c r="BA93" s="26">
        <f t="shared" si="176"/>
        <v>3176.2884999999997</v>
      </c>
      <c r="BB93" s="12">
        <f t="shared" si="177"/>
        <v>2842.1280000000006</v>
      </c>
      <c r="BC93" s="26">
        <f t="shared" si="178"/>
        <v>2842.1280000000006</v>
      </c>
      <c r="BD93" s="12">
        <f t="shared" si="179"/>
        <v>1755.9639999999999</v>
      </c>
      <c r="BE93" s="26">
        <f t="shared" si="180"/>
        <v>1755.9639999999999</v>
      </c>
      <c r="BF93" s="12">
        <f t="shared" si="181"/>
        <v>2260.0847999999996</v>
      </c>
      <c r="BG93" s="26">
        <f t="shared" si="182"/>
        <v>2260.0847999999996</v>
      </c>
      <c r="BH93" s="12">
        <f t="shared" si="183"/>
        <v>289.59719999999999</v>
      </c>
      <c r="BI93" s="26">
        <f t="shared" si="184"/>
        <v>289.59719999999999</v>
      </c>
      <c r="BJ93" s="12">
        <f t="shared" si="185"/>
        <v>0</v>
      </c>
      <c r="BK93" s="26">
        <f t="shared" si="186"/>
        <v>0</v>
      </c>
      <c r="BL93" s="12">
        <f t="shared" si="187"/>
        <v>152.23149999999998</v>
      </c>
      <c r="BM93" s="26">
        <f t="shared" si="188"/>
        <v>152.23149999999998</v>
      </c>
      <c r="BN93" s="12">
        <f t="shared" si="189"/>
        <v>130.1431</v>
      </c>
      <c r="BO93" s="26">
        <f t="shared" si="190"/>
        <v>130.1431</v>
      </c>
      <c r="BP93" s="12">
        <f t="shared" si="191"/>
        <v>879.59089999999992</v>
      </c>
      <c r="BQ93" s="26">
        <f t="shared" si="192"/>
        <v>879.59089999999992</v>
      </c>
      <c r="BR93" s="12">
        <f t="shared" si="193"/>
        <v>1.0654000000000001</v>
      </c>
      <c r="BS93" s="26">
        <f t="shared" si="194"/>
        <v>1.0654000000000001</v>
      </c>
      <c r="BT93" s="12">
        <f t="shared" si="195"/>
        <v>808.52970000000005</v>
      </c>
      <c r="BU93" s="26">
        <f t="shared" si="196"/>
        <v>808.52970000000005</v>
      </c>
      <c r="BV93" s="12">
        <f t="shared" si="197"/>
        <v>1331.7981</v>
      </c>
      <c r="BW93" s="26">
        <f t="shared" si="198"/>
        <v>1331.7981</v>
      </c>
      <c r="BX93" s="12">
        <f t="shared" si="199"/>
        <v>209.19799999999998</v>
      </c>
      <c r="BY93" s="26">
        <f t="shared" si="200"/>
        <v>209.19799999999998</v>
      </c>
      <c r="BZ93" s="12">
        <f t="shared" si="201"/>
        <v>165.7484</v>
      </c>
      <c r="CA93" s="26">
        <f t="shared" si="202"/>
        <v>165.7484</v>
      </c>
      <c r="CB93" s="12">
        <f t="shared" si="203"/>
        <v>1033.3902</v>
      </c>
      <c r="CC93" s="26">
        <f t="shared" si="204"/>
        <v>1033.3902</v>
      </c>
      <c r="CD93" s="12">
        <f t="shared" si="205"/>
        <v>614.26900000000001</v>
      </c>
      <c r="CE93" s="26">
        <f t="shared" si="206"/>
        <v>614.26900000000001</v>
      </c>
      <c r="CF93" s="12">
        <f t="shared" si="207"/>
        <v>0</v>
      </c>
      <c r="CG93" s="26">
        <f t="shared" si="208"/>
        <v>0</v>
      </c>
      <c r="CH93" s="12">
        <f t="shared" si="209"/>
        <v>5.5908000000000007</v>
      </c>
      <c r="CI93" s="26">
        <f t="shared" si="210"/>
        <v>5.5908000000000007</v>
      </c>
      <c r="CJ93" s="12">
        <f t="shared" si="211"/>
        <v>386.31199999999995</v>
      </c>
      <c r="CK93" s="26">
        <f t="shared" si="212"/>
        <v>386.31199999999995</v>
      </c>
      <c r="CL93" s="12">
        <f t="shared" si="213"/>
        <v>334.4436</v>
      </c>
      <c r="CM93" s="26">
        <f t="shared" si="214"/>
        <v>334.4436</v>
      </c>
      <c r="CN93" s="12">
        <f t="shared" si="215"/>
        <v>1368.0617000000002</v>
      </c>
      <c r="CO93" s="26">
        <f t="shared" si="216"/>
        <v>1368.0617000000002</v>
      </c>
      <c r="CP93" s="12">
        <f t="shared" si="217"/>
        <v>1004.0915999999999</v>
      </c>
      <c r="CQ93" s="26">
        <f t="shared" si="218"/>
        <v>1004.0915999999999</v>
      </c>
      <c r="CT93" s="19"/>
      <c r="CU93" s="19" t="s">
        <v>60</v>
      </c>
      <c r="CV93" s="12">
        <f t="shared" si="219"/>
        <v>107525</v>
      </c>
      <c r="CW93" s="26">
        <v>5</v>
      </c>
      <c r="CX93" s="12">
        <f t="shared" si="220"/>
        <v>36720</v>
      </c>
      <c r="CY93" s="26"/>
      <c r="CZ93" s="12">
        <f t="shared" si="221"/>
        <v>70805</v>
      </c>
      <c r="DA93" s="26"/>
      <c r="DB93" s="12">
        <f t="shared" si="222"/>
        <v>16070</v>
      </c>
      <c r="DC93" s="26"/>
      <c r="DD93" s="12">
        <f t="shared" si="223"/>
        <v>3730</v>
      </c>
      <c r="DE93" s="26"/>
      <c r="DF93" s="12">
        <f t="shared" si="224"/>
        <v>0</v>
      </c>
      <c r="DG93" s="26"/>
      <c r="DH93" s="12">
        <f t="shared" si="225"/>
        <v>1255</v>
      </c>
      <c r="DI93" s="26"/>
      <c r="DJ93" s="12">
        <f t="shared" si="226"/>
        <v>835</v>
      </c>
      <c r="DK93" s="26"/>
      <c r="DL93" s="12">
        <f t="shared" si="227"/>
        <v>7285</v>
      </c>
      <c r="DM93" s="26"/>
      <c r="DN93" s="12">
        <f t="shared" si="228"/>
        <v>70</v>
      </c>
      <c r="DO93" s="26"/>
      <c r="DP93" s="12">
        <f t="shared" si="229"/>
        <v>7485</v>
      </c>
      <c r="DQ93" s="26"/>
      <c r="DR93" s="12">
        <f t="shared" si="230"/>
        <v>16635</v>
      </c>
      <c r="DS93" s="26"/>
      <c r="DT93" s="12">
        <f t="shared" si="231"/>
        <v>2035</v>
      </c>
      <c r="DU93" s="26"/>
      <c r="DV93" s="12">
        <f t="shared" si="232"/>
        <v>2260</v>
      </c>
      <c r="DW93" s="26"/>
      <c r="DX93" s="12">
        <f t="shared" si="233"/>
        <v>10805</v>
      </c>
      <c r="DY93" s="26"/>
      <c r="DZ93" s="12">
        <f t="shared" si="234"/>
        <v>6155</v>
      </c>
      <c r="EA93" s="26"/>
      <c r="EB93" s="12">
        <f t="shared" si="235"/>
        <v>0</v>
      </c>
      <c r="EC93" s="26"/>
      <c r="ED93" s="12">
        <f t="shared" si="236"/>
        <v>30</v>
      </c>
      <c r="EE93" s="26"/>
      <c r="EF93" s="12">
        <f t="shared" si="237"/>
        <v>3440</v>
      </c>
      <c r="EG93" s="26"/>
      <c r="EH93" s="12">
        <f t="shared" si="238"/>
        <v>3460</v>
      </c>
      <c r="EI93" s="26"/>
      <c r="EJ93" s="12">
        <f t="shared" si="239"/>
        <v>13415</v>
      </c>
      <c r="EK93" s="26"/>
      <c r="EL93" s="12">
        <f t="shared" si="240"/>
        <v>12570</v>
      </c>
      <c r="EM93" s="26"/>
    </row>
    <row r="94" spans="2:143" x14ac:dyDescent="0.25">
      <c r="B94" s="19"/>
      <c r="C94" s="19" t="s">
        <v>61</v>
      </c>
      <c r="D94" s="12">
        <v>21425</v>
      </c>
      <c r="E94" s="4">
        <v>15.21</v>
      </c>
      <c r="F94" s="12">
        <v>7390</v>
      </c>
      <c r="G94" s="4">
        <v>39.93</v>
      </c>
      <c r="H94" s="12">
        <v>14035</v>
      </c>
      <c r="I94" s="4">
        <v>12.49</v>
      </c>
      <c r="J94" s="12">
        <v>3626</v>
      </c>
      <c r="K94" s="4">
        <v>71.760000000000005</v>
      </c>
      <c r="L94" s="12">
        <v>534</v>
      </c>
      <c r="M94" s="4">
        <v>50.3</v>
      </c>
      <c r="N94" s="12">
        <v>0</v>
      </c>
      <c r="O94" s="4">
        <v>0</v>
      </c>
      <c r="P94" s="12">
        <v>241</v>
      </c>
      <c r="Q94" s="4">
        <v>59.81</v>
      </c>
      <c r="R94" s="12">
        <v>174</v>
      </c>
      <c r="S94" s="4">
        <v>78.790000000000006</v>
      </c>
      <c r="T94" s="12">
        <v>1355</v>
      </c>
      <c r="U94" s="4">
        <v>60.1</v>
      </c>
      <c r="V94" s="12">
        <v>13</v>
      </c>
      <c r="W94" s="4">
        <v>130.12</v>
      </c>
      <c r="X94" s="12">
        <v>1447</v>
      </c>
      <c r="Y94" s="4">
        <v>52.61</v>
      </c>
      <c r="Z94" s="12">
        <v>3140</v>
      </c>
      <c r="AA94" s="4">
        <v>38.97</v>
      </c>
      <c r="AB94" s="12">
        <v>747</v>
      </c>
      <c r="AC94" s="4">
        <v>70.72</v>
      </c>
      <c r="AD94" s="12">
        <v>317</v>
      </c>
      <c r="AE94" s="4">
        <v>34.74</v>
      </c>
      <c r="AF94" s="12">
        <v>2269</v>
      </c>
      <c r="AG94" s="4">
        <v>51.37</v>
      </c>
      <c r="AH94" s="12">
        <v>1100</v>
      </c>
      <c r="AI94" s="4">
        <v>50.08</v>
      </c>
      <c r="AJ94" s="12">
        <v>0</v>
      </c>
      <c r="AK94" s="4">
        <v>0</v>
      </c>
      <c r="AL94" s="12">
        <v>7</v>
      </c>
      <c r="AM94" s="4">
        <v>97.06</v>
      </c>
      <c r="AN94" s="12">
        <v>646</v>
      </c>
      <c r="AO94" s="4">
        <v>56.43</v>
      </c>
      <c r="AP94" s="12">
        <v>587</v>
      </c>
      <c r="AQ94" s="4">
        <v>48.29</v>
      </c>
      <c r="AR94" s="12">
        <v>2705</v>
      </c>
      <c r="AS94" s="4">
        <v>47.39</v>
      </c>
      <c r="AT94" s="12">
        <v>2518</v>
      </c>
      <c r="AU94" s="4">
        <v>40.869999999999997</v>
      </c>
      <c r="AX94" s="19"/>
      <c r="AY94" s="19" t="s">
        <v>61</v>
      </c>
      <c r="AZ94" s="12">
        <f t="shared" si="175"/>
        <v>3258.7424999999998</v>
      </c>
      <c r="BA94" s="26">
        <f t="shared" si="176"/>
        <v>3258.7424999999998</v>
      </c>
      <c r="BB94" s="12">
        <f t="shared" si="177"/>
        <v>2950.8270000000002</v>
      </c>
      <c r="BC94" s="26">
        <f t="shared" si="178"/>
        <v>2950.8270000000002</v>
      </c>
      <c r="BD94" s="12">
        <f t="shared" si="179"/>
        <v>1752.9714999999999</v>
      </c>
      <c r="BE94" s="26">
        <f t="shared" si="180"/>
        <v>1752.9714999999999</v>
      </c>
      <c r="BF94" s="12">
        <f t="shared" si="181"/>
        <v>2602.0176000000001</v>
      </c>
      <c r="BG94" s="26">
        <f t="shared" si="182"/>
        <v>2602.0176000000001</v>
      </c>
      <c r="BH94" s="12">
        <f t="shared" si="183"/>
        <v>268.60199999999998</v>
      </c>
      <c r="BI94" s="26">
        <f t="shared" si="184"/>
        <v>268.60199999999998</v>
      </c>
      <c r="BJ94" s="12">
        <f t="shared" si="185"/>
        <v>0</v>
      </c>
      <c r="BK94" s="26">
        <f t="shared" si="186"/>
        <v>0</v>
      </c>
      <c r="BL94" s="12">
        <f t="shared" si="187"/>
        <v>144.1421</v>
      </c>
      <c r="BM94" s="26">
        <f t="shared" si="188"/>
        <v>144.1421</v>
      </c>
      <c r="BN94" s="12">
        <f t="shared" si="189"/>
        <v>137.09460000000001</v>
      </c>
      <c r="BO94" s="26">
        <f t="shared" si="190"/>
        <v>137.09460000000001</v>
      </c>
      <c r="BP94" s="12">
        <f t="shared" si="191"/>
        <v>814.35500000000002</v>
      </c>
      <c r="BQ94" s="26">
        <f t="shared" si="192"/>
        <v>814.35500000000002</v>
      </c>
      <c r="BR94" s="12">
        <f t="shared" si="193"/>
        <v>13</v>
      </c>
      <c r="BS94" s="26">
        <f t="shared" si="194"/>
        <v>16.915599999999998</v>
      </c>
      <c r="BT94" s="12">
        <f t="shared" si="195"/>
        <v>761.26670000000001</v>
      </c>
      <c r="BU94" s="26">
        <f t="shared" si="196"/>
        <v>761.26670000000001</v>
      </c>
      <c r="BV94" s="12">
        <f t="shared" si="197"/>
        <v>1223.6580000000001</v>
      </c>
      <c r="BW94" s="26">
        <f t="shared" si="198"/>
        <v>1223.6580000000001</v>
      </c>
      <c r="BX94" s="12">
        <f t="shared" si="199"/>
        <v>528.27839999999992</v>
      </c>
      <c r="BY94" s="26">
        <f t="shared" si="200"/>
        <v>528.27839999999992</v>
      </c>
      <c r="BZ94" s="12">
        <f t="shared" si="201"/>
        <v>110.1258</v>
      </c>
      <c r="CA94" s="26">
        <f t="shared" si="202"/>
        <v>110.1258</v>
      </c>
      <c r="CB94" s="12">
        <f t="shared" si="203"/>
        <v>1165.5853</v>
      </c>
      <c r="CC94" s="26">
        <f t="shared" si="204"/>
        <v>1165.5853</v>
      </c>
      <c r="CD94" s="12">
        <f t="shared" si="205"/>
        <v>550.88</v>
      </c>
      <c r="CE94" s="26">
        <f t="shared" si="206"/>
        <v>550.88</v>
      </c>
      <c r="CF94" s="12">
        <f t="shared" si="207"/>
        <v>0</v>
      </c>
      <c r="CG94" s="26">
        <f t="shared" si="208"/>
        <v>0</v>
      </c>
      <c r="CH94" s="12">
        <f t="shared" si="209"/>
        <v>6.7942000000000009</v>
      </c>
      <c r="CI94" s="26">
        <f t="shared" si="210"/>
        <v>6.7942000000000009</v>
      </c>
      <c r="CJ94" s="12">
        <f t="shared" si="211"/>
        <v>364.5378</v>
      </c>
      <c r="CK94" s="26">
        <f t="shared" si="212"/>
        <v>364.5378</v>
      </c>
      <c r="CL94" s="12">
        <f t="shared" si="213"/>
        <v>283.46229999999997</v>
      </c>
      <c r="CM94" s="26">
        <f t="shared" si="214"/>
        <v>283.46229999999997</v>
      </c>
      <c r="CN94" s="12">
        <f t="shared" si="215"/>
        <v>1281.8995</v>
      </c>
      <c r="CO94" s="26">
        <f t="shared" si="216"/>
        <v>1281.8995</v>
      </c>
      <c r="CP94" s="12">
        <f t="shared" si="217"/>
        <v>1029.1065999999998</v>
      </c>
      <c r="CQ94" s="26">
        <f t="shared" si="218"/>
        <v>1029.1065999999998</v>
      </c>
      <c r="CT94" s="19"/>
      <c r="CU94" s="19" t="s">
        <v>61</v>
      </c>
      <c r="CV94" s="12">
        <f t="shared" si="219"/>
        <v>107125</v>
      </c>
      <c r="CW94" s="26">
        <v>5</v>
      </c>
      <c r="CX94" s="12">
        <f t="shared" si="220"/>
        <v>36950</v>
      </c>
      <c r="CY94" s="26"/>
      <c r="CZ94" s="12">
        <f t="shared" si="221"/>
        <v>70175</v>
      </c>
      <c r="DA94" s="26"/>
      <c r="DB94" s="12">
        <f t="shared" si="222"/>
        <v>18130</v>
      </c>
      <c r="DC94" s="26"/>
      <c r="DD94" s="12">
        <f t="shared" si="223"/>
        <v>2670</v>
      </c>
      <c r="DE94" s="26"/>
      <c r="DF94" s="12">
        <f t="shared" si="224"/>
        <v>0</v>
      </c>
      <c r="DG94" s="26"/>
      <c r="DH94" s="12">
        <f t="shared" si="225"/>
        <v>1205</v>
      </c>
      <c r="DI94" s="26"/>
      <c r="DJ94" s="12">
        <f t="shared" si="226"/>
        <v>870</v>
      </c>
      <c r="DK94" s="26"/>
      <c r="DL94" s="12">
        <f t="shared" si="227"/>
        <v>6775</v>
      </c>
      <c r="DM94" s="26"/>
      <c r="DN94" s="12">
        <f t="shared" si="228"/>
        <v>65</v>
      </c>
      <c r="DO94" s="26"/>
      <c r="DP94" s="12">
        <f t="shared" si="229"/>
        <v>7235</v>
      </c>
      <c r="DQ94" s="26"/>
      <c r="DR94" s="12">
        <f t="shared" si="230"/>
        <v>15700</v>
      </c>
      <c r="DS94" s="26"/>
      <c r="DT94" s="12">
        <f t="shared" si="231"/>
        <v>3735</v>
      </c>
      <c r="DU94" s="26"/>
      <c r="DV94" s="12">
        <f t="shared" si="232"/>
        <v>1585</v>
      </c>
      <c r="DW94" s="26"/>
      <c r="DX94" s="12">
        <f t="shared" si="233"/>
        <v>11345</v>
      </c>
      <c r="DY94" s="26"/>
      <c r="DZ94" s="12">
        <f t="shared" si="234"/>
        <v>5500</v>
      </c>
      <c r="EA94" s="26"/>
      <c r="EB94" s="12">
        <f t="shared" si="235"/>
        <v>0</v>
      </c>
      <c r="EC94" s="26"/>
      <c r="ED94" s="12">
        <f t="shared" si="236"/>
        <v>35</v>
      </c>
      <c r="EE94" s="26"/>
      <c r="EF94" s="12">
        <f t="shared" si="237"/>
        <v>3230</v>
      </c>
      <c r="EG94" s="26"/>
      <c r="EH94" s="12">
        <f t="shared" si="238"/>
        <v>2935</v>
      </c>
      <c r="EI94" s="26"/>
      <c r="EJ94" s="12">
        <f t="shared" si="239"/>
        <v>13525</v>
      </c>
      <c r="EK94" s="26"/>
      <c r="EL94" s="12">
        <f t="shared" si="240"/>
        <v>12590</v>
      </c>
      <c r="EM94" s="26"/>
    </row>
    <row r="95" spans="2:143" x14ac:dyDescent="0.25">
      <c r="B95" s="19"/>
      <c r="C95" s="19" t="s">
        <v>62</v>
      </c>
      <c r="D95" s="12">
        <v>20761</v>
      </c>
      <c r="E95" s="4">
        <v>16.079999999999998</v>
      </c>
      <c r="F95" s="12">
        <v>7135</v>
      </c>
      <c r="G95" s="4">
        <v>41.71</v>
      </c>
      <c r="H95" s="12">
        <v>13626</v>
      </c>
      <c r="I95" s="4">
        <v>13.49</v>
      </c>
      <c r="J95" s="12">
        <v>3739</v>
      </c>
      <c r="K95" s="4">
        <v>73.67</v>
      </c>
      <c r="L95" s="12">
        <v>579</v>
      </c>
      <c r="M95" s="4">
        <v>48.29</v>
      </c>
      <c r="N95" s="12">
        <v>0</v>
      </c>
      <c r="O95" s="4">
        <v>0</v>
      </c>
      <c r="P95" s="12">
        <v>231</v>
      </c>
      <c r="Q95" s="4">
        <v>58.92</v>
      </c>
      <c r="R95" s="12">
        <v>276</v>
      </c>
      <c r="S95" s="4">
        <v>73.709999999999994</v>
      </c>
      <c r="T95" s="12">
        <v>918</v>
      </c>
      <c r="U95" s="4">
        <v>57.1</v>
      </c>
      <c r="V95" s="12">
        <v>14</v>
      </c>
      <c r="W95" s="4">
        <v>130.12</v>
      </c>
      <c r="X95" s="12">
        <v>1378</v>
      </c>
      <c r="Y95" s="4">
        <v>51.89</v>
      </c>
      <c r="Z95" s="12">
        <v>2937</v>
      </c>
      <c r="AA95" s="4">
        <v>38.21</v>
      </c>
      <c r="AB95" s="12">
        <v>744</v>
      </c>
      <c r="AC95" s="4">
        <v>70.97</v>
      </c>
      <c r="AD95" s="12">
        <v>272</v>
      </c>
      <c r="AE95" s="4">
        <v>36.25</v>
      </c>
      <c r="AF95" s="12">
        <v>2064</v>
      </c>
      <c r="AG95" s="4">
        <v>52.28</v>
      </c>
      <c r="AH95" s="12">
        <v>978</v>
      </c>
      <c r="AI95" s="4">
        <v>49.84</v>
      </c>
      <c r="AJ95" s="12">
        <v>0</v>
      </c>
      <c r="AK95" s="4">
        <v>0</v>
      </c>
      <c r="AL95" s="12">
        <v>7</v>
      </c>
      <c r="AM95" s="4">
        <v>99.29</v>
      </c>
      <c r="AN95" s="12">
        <v>605</v>
      </c>
      <c r="AO95" s="4">
        <v>57.24</v>
      </c>
      <c r="AP95" s="12">
        <v>510</v>
      </c>
      <c r="AQ95" s="4">
        <v>49.04</v>
      </c>
      <c r="AR95" s="12">
        <v>3173</v>
      </c>
      <c r="AS95" s="4">
        <v>43.4</v>
      </c>
      <c r="AT95" s="12">
        <v>2337</v>
      </c>
      <c r="AU95" s="4">
        <v>41.13</v>
      </c>
      <c r="AX95" s="19"/>
      <c r="AY95" s="19" t="s">
        <v>62</v>
      </c>
      <c r="AZ95" s="12">
        <f t="shared" si="175"/>
        <v>3338.3687999999993</v>
      </c>
      <c r="BA95" s="26">
        <f t="shared" si="176"/>
        <v>3338.3687999999993</v>
      </c>
      <c r="BB95" s="12">
        <f t="shared" si="177"/>
        <v>2976.0085000000004</v>
      </c>
      <c r="BC95" s="26">
        <f t="shared" si="178"/>
        <v>2976.0085000000004</v>
      </c>
      <c r="BD95" s="12">
        <f t="shared" si="179"/>
        <v>1838.1473999999998</v>
      </c>
      <c r="BE95" s="26">
        <f t="shared" si="180"/>
        <v>1838.1473999999998</v>
      </c>
      <c r="BF95" s="12">
        <f t="shared" si="181"/>
        <v>2754.5212999999999</v>
      </c>
      <c r="BG95" s="26">
        <f t="shared" si="182"/>
        <v>2754.5212999999999</v>
      </c>
      <c r="BH95" s="12">
        <f t="shared" si="183"/>
        <v>279.59910000000002</v>
      </c>
      <c r="BI95" s="26">
        <f t="shared" si="184"/>
        <v>279.59910000000002</v>
      </c>
      <c r="BJ95" s="12">
        <f t="shared" si="185"/>
        <v>0</v>
      </c>
      <c r="BK95" s="26">
        <f t="shared" si="186"/>
        <v>0</v>
      </c>
      <c r="BL95" s="12">
        <f t="shared" si="187"/>
        <v>136.1052</v>
      </c>
      <c r="BM95" s="26">
        <f t="shared" si="188"/>
        <v>136.1052</v>
      </c>
      <c r="BN95" s="12">
        <f t="shared" si="189"/>
        <v>203.43959999999998</v>
      </c>
      <c r="BO95" s="26">
        <f t="shared" si="190"/>
        <v>203.43959999999998</v>
      </c>
      <c r="BP95" s="12">
        <f t="shared" si="191"/>
        <v>524.178</v>
      </c>
      <c r="BQ95" s="26">
        <f t="shared" si="192"/>
        <v>524.178</v>
      </c>
      <c r="BR95" s="12">
        <f t="shared" si="193"/>
        <v>14</v>
      </c>
      <c r="BS95" s="26">
        <f t="shared" si="194"/>
        <v>18.216799999999999</v>
      </c>
      <c r="BT95" s="12">
        <f t="shared" si="195"/>
        <v>715.04419999999993</v>
      </c>
      <c r="BU95" s="26">
        <f t="shared" si="196"/>
        <v>715.04419999999993</v>
      </c>
      <c r="BV95" s="12">
        <f t="shared" si="197"/>
        <v>1122.2277000000001</v>
      </c>
      <c r="BW95" s="26">
        <f t="shared" si="198"/>
        <v>1122.2277000000001</v>
      </c>
      <c r="BX95" s="12">
        <f t="shared" si="199"/>
        <v>528.01679999999999</v>
      </c>
      <c r="BY95" s="26">
        <f t="shared" si="200"/>
        <v>528.01679999999999</v>
      </c>
      <c r="BZ95" s="12">
        <f t="shared" si="201"/>
        <v>98.6</v>
      </c>
      <c r="CA95" s="26">
        <f t="shared" si="202"/>
        <v>98.6</v>
      </c>
      <c r="CB95" s="12">
        <f t="shared" si="203"/>
        <v>1079.0591999999999</v>
      </c>
      <c r="CC95" s="26">
        <f t="shared" si="204"/>
        <v>1079.0591999999999</v>
      </c>
      <c r="CD95" s="12">
        <f t="shared" si="205"/>
        <v>487.43520000000007</v>
      </c>
      <c r="CE95" s="26">
        <f t="shared" si="206"/>
        <v>487.43520000000007</v>
      </c>
      <c r="CF95" s="12">
        <f t="shared" si="207"/>
        <v>0</v>
      </c>
      <c r="CG95" s="26">
        <f t="shared" si="208"/>
        <v>0</v>
      </c>
      <c r="CH95" s="12">
        <f t="shared" si="209"/>
        <v>6.9503000000000013</v>
      </c>
      <c r="CI95" s="26">
        <f t="shared" si="210"/>
        <v>6.9503000000000013</v>
      </c>
      <c r="CJ95" s="12">
        <f t="shared" si="211"/>
        <v>346.30200000000002</v>
      </c>
      <c r="CK95" s="26">
        <f t="shared" si="212"/>
        <v>346.30200000000002</v>
      </c>
      <c r="CL95" s="12">
        <f t="shared" si="213"/>
        <v>250.10399999999998</v>
      </c>
      <c r="CM95" s="26">
        <f t="shared" si="214"/>
        <v>250.10399999999998</v>
      </c>
      <c r="CN95" s="12">
        <f t="shared" si="215"/>
        <v>1377.0819999999999</v>
      </c>
      <c r="CO95" s="26">
        <f t="shared" si="216"/>
        <v>1377.0819999999999</v>
      </c>
      <c r="CP95" s="12">
        <f t="shared" si="217"/>
        <v>961.20810000000017</v>
      </c>
      <c r="CQ95" s="26">
        <f t="shared" si="218"/>
        <v>961.20810000000017</v>
      </c>
      <c r="CT95" s="19"/>
      <c r="CU95" s="19" t="s">
        <v>62</v>
      </c>
      <c r="CV95" s="12">
        <f t="shared" si="219"/>
        <v>103805</v>
      </c>
      <c r="CW95" s="26">
        <v>5</v>
      </c>
      <c r="CX95" s="12">
        <f t="shared" si="220"/>
        <v>35675</v>
      </c>
      <c r="CY95" s="26"/>
      <c r="CZ95" s="12">
        <f t="shared" si="221"/>
        <v>68130</v>
      </c>
      <c r="DA95" s="26"/>
      <c r="DB95" s="12">
        <f t="shared" si="222"/>
        <v>18695</v>
      </c>
      <c r="DC95" s="26"/>
      <c r="DD95" s="12">
        <f t="shared" si="223"/>
        <v>2895</v>
      </c>
      <c r="DE95" s="26"/>
      <c r="DF95" s="12">
        <f t="shared" si="224"/>
        <v>0</v>
      </c>
      <c r="DG95" s="26"/>
      <c r="DH95" s="12">
        <f t="shared" si="225"/>
        <v>1155</v>
      </c>
      <c r="DI95" s="26"/>
      <c r="DJ95" s="12">
        <f t="shared" si="226"/>
        <v>1380</v>
      </c>
      <c r="DK95" s="26"/>
      <c r="DL95" s="12">
        <f t="shared" si="227"/>
        <v>4590</v>
      </c>
      <c r="DM95" s="26"/>
      <c r="DN95" s="12">
        <f t="shared" si="228"/>
        <v>70</v>
      </c>
      <c r="DO95" s="26"/>
      <c r="DP95" s="12">
        <f t="shared" si="229"/>
        <v>6890</v>
      </c>
      <c r="DQ95" s="26"/>
      <c r="DR95" s="12">
        <f t="shared" si="230"/>
        <v>14685</v>
      </c>
      <c r="DS95" s="26"/>
      <c r="DT95" s="12">
        <f t="shared" si="231"/>
        <v>3720</v>
      </c>
      <c r="DU95" s="26"/>
      <c r="DV95" s="12">
        <f t="shared" si="232"/>
        <v>1360</v>
      </c>
      <c r="DW95" s="26"/>
      <c r="DX95" s="12">
        <f t="shared" si="233"/>
        <v>10320</v>
      </c>
      <c r="DY95" s="26"/>
      <c r="DZ95" s="12">
        <f t="shared" si="234"/>
        <v>4890</v>
      </c>
      <c r="EA95" s="26"/>
      <c r="EB95" s="12">
        <f t="shared" si="235"/>
        <v>0</v>
      </c>
      <c r="EC95" s="26"/>
      <c r="ED95" s="12">
        <f t="shared" si="236"/>
        <v>35</v>
      </c>
      <c r="EE95" s="26"/>
      <c r="EF95" s="12">
        <f t="shared" si="237"/>
        <v>3025</v>
      </c>
      <c r="EG95" s="26"/>
      <c r="EH95" s="12">
        <f t="shared" si="238"/>
        <v>2550</v>
      </c>
      <c r="EI95" s="26"/>
      <c r="EJ95" s="12">
        <f t="shared" si="239"/>
        <v>15865</v>
      </c>
      <c r="EK95" s="26"/>
      <c r="EL95" s="12">
        <f t="shared" si="240"/>
        <v>11685</v>
      </c>
      <c r="EM95" s="26"/>
    </row>
    <row r="96" spans="2:143" x14ac:dyDescent="0.25">
      <c r="B96" s="19"/>
      <c r="C96" s="19" t="s">
        <v>63</v>
      </c>
      <c r="D96" s="12">
        <v>19814</v>
      </c>
      <c r="E96" s="4">
        <v>16.97</v>
      </c>
      <c r="F96" s="12">
        <v>6646</v>
      </c>
      <c r="G96" s="4">
        <v>43.97</v>
      </c>
      <c r="H96" s="12">
        <v>13168</v>
      </c>
      <c r="I96" s="4">
        <v>14.77</v>
      </c>
      <c r="J96" s="12">
        <v>3657</v>
      </c>
      <c r="K96" s="4">
        <v>74.36</v>
      </c>
      <c r="L96" s="12">
        <v>699</v>
      </c>
      <c r="M96" s="4">
        <v>45.52</v>
      </c>
      <c r="N96" s="12">
        <v>0</v>
      </c>
      <c r="O96" s="4">
        <v>0</v>
      </c>
      <c r="P96" s="12">
        <v>224</v>
      </c>
      <c r="Q96" s="4">
        <v>58.08</v>
      </c>
      <c r="R96" s="12">
        <v>410</v>
      </c>
      <c r="S96" s="4">
        <v>66.540000000000006</v>
      </c>
      <c r="T96" s="12">
        <v>419</v>
      </c>
      <c r="U96" s="4">
        <v>92.41</v>
      </c>
      <c r="V96" s="12">
        <v>17</v>
      </c>
      <c r="W96" s="4">
        <v>128.58000000000001</v>
      </c>
      <c r="X96" s="12">
        <v>1221</v>
      </c>
      <c r="Y96" s="4">
        <v>49.33</v>
      </c>
      <c r="Z96" s="12">
        <v>2774</v>
      </c>
      <c r="AA96" s="4">
        <v>38.22</v>
      </c>
      <c r="AB96" s="12">
        <v>1358</v>
      </c>
      <c r="AC96" s="4">
        <v>84.23</v>
      </c>
      <c r="AD96" s="12">
        <v>295</v>
      </c>
      <c r="AE96" s="4">
        <v>33.869999999999997</v>
      </c>
      <c r="AF96" s="12">
        <v>1852</v>
      </c>
      <c r="AG96" s="4">
        <v>52.45</v>
      </c>
      <c r="AH96" s="12">
        <v>869</v>
      </c>
      <c r="AI96" s="4">
        <v>48.89</v>
      </c>
      <c r="AJ96" s="12">
        <v>0</v>
      </c>
      <c r="AK96" s="4">
        <v>0</v>
      </c>
      <c r="AL96" s="12">
        <v>7</v>
      </c>
      <c r="AM96" s="4">
        <v>99.59</v>
      </c>
      <c r="AN96" s="12">
        <v>556</v>
      </c>
      <c r="AO96" s="4">
        <v>57.61</v>
      </c>
      <c r="AP96" s="12">
        <v>446</v>
      </c>
      <c r="AQ96" s="4">
        <v>48.69</v>
      </c>
      <c r="AR96" s="12">
        <v>2957</v>
      </c>
      <c r="AS96" s="4">
        <v>43.57</v>
      </c>
      <c r="AT96" s="12">
        <v>2054</v>
      </c>
      <c r="AU96" s="4">
        <v>40.75</v>
      </c>
      <c r="AX96" s="19"/>
      <c r="AY96" s="19" t="s">
        <v>63</v>
      </c>
      <c r="AZ96" s="12">
        <f t="shared" si="175"/>
        <v>3362.4357999999997</v>
      </c>
      <c r="BA96" s="26">
        <f t="shared" si="176"/>
        <v>3362.4357999999997</v>
      </c>
      <c r="BB96" s="12">
        <f t="shared" si="177"/>
        <v>2922.2462</v>
      </c>
      <c r="BC96" s="26">
        <f t="shared" si="178"/>
        <v>2922.2462</v>
      </c>
      <c r="BD96" s="12">
        <f t="shared" si="179"/>
        <v>1944.9135999999999</v>
      </c>
      <c r="BE96" s="26">
        <f t="shared" si="180"/>
        <v>1944.9135999999999</v>
      </c>
      <c r="BF96" s="12">
        <f t="shared" si="181"/>
        <v>2719.3452000000002</v>
      </c>
      <c r="BG96" s="26">
        <f t="shared" si="182"/>
        <v>2719.3452000000002</v>
      </c>
      <c r="BH96" s="12">
        <f t="shared" si="183"/>
        <v>318.18480000000005</v>
      </c>
      <c r="BI96" s="26">
        <f t="shared" si="184"/>
        <v>318.18480000000005</v>
      </c>
      <c r="BJ96" s="12">
        <f t="shared" si="185"/>
        <v>0</v>
      </c>
      <c r="BK96" s="26">
        <f t="shared" si="186"/>
        <v>0</v>
      </c>
      <c r="BL96" s="12">
        <f t="shared" si="187"/>
        <v>130.0992</v>
      </c>
      <c r="BM96" s="26">
        <f t="shared" si="188"/>
        <v>130.0992</v>
      </c>
      <c r="BN96" s="12">
        <f t="shared" si="189"/>
        <v>272.81400000000002</v>
      </c>
      <c r="BO96" s="26">
        <f t="shared" si="190"/>
        <v>272.81400000000002</v>
      </c>
      <c r="BP96" s="12">
        <f t="shared" si="191"/>
        <v>387.1979</v>
      </c>
      <c r="BQ96" s="26">
        <f t="shared" si="192"/>
        <v>387.1979</v>
      </c>
      <c r="BR96" s="12">
        <f t="shared" si="193"/>
        <v>17</v>
      </c>
      <c r="BS96" s="26">
        <f t="shared" si="194"/>
        <v>21.858600000000003</v>
      </c>
      <c r="BT96" s="12">
        <f t="shared" si="195"/>
        <v>602.3193</v>
      </c>
      <c r="BU96" s="26">
        <f t="shared" si="196"/>
        <v>602.3193</v>
      </c>
      <c r="BV96" s="12">
        <f t="shared" si="197"/>
        <v>1060.2228</v>
      </c>
      <c r="BW96" s="26">
        <f t="shared" si="198"/>
        <v>1060.2228</v>
      </c>
      <c r="BX96" s="12">
        <f t="shared" si="199"/>
        <v>1143.8434000000002</v>
      </c>
      <c r="BY96" s="26">
        <f t="shared" si="200"/>
        <v>1143.8434000000002</v>
      </c>
      <c r="BZ96" s="12">
        <f t="shared" si="201"/>
        <v>99.916499999999999</v>
      </c>
      <c r="CA96" s="26">
        <f t="shared" si="202"/>
        <v>99.916499999999999</v>
      </c>
      <c r="CB96" s="12">
        <f t="shared" si="203"/>
        <v>971.37400000000014</v>
      </c>
      <c r="CC96" s="26">
        <f t="shared" si="204"/>
        <v>971.37400000000014</v>
      </c>
      <c r="CD96" s="12">
        <f t="shared" si="205"/>
        <v>424.85410000000002</v>
      </c>
      <c r="CE96" s="26">
        <f t="shared" si="206"/>
        <v>424.85410000000002</v>
      </c>
      <c r="CF96" s="12">
        <f t="shared" si="207"/>
        <v>0</v>
      </c>
      <c r="CG96" s="26">
        <f t="shared" si="208"/>
        <v>0</v>
      </c>
      <c r="CH96" s="12">
        <f t="shared" si="209"/>
        <v>6.9713000000000003</v>
      </c>
      <c r="CI96" s="26">
        <f t="shared" si="210"/>
        <v>6.9713000000000003</v>
      </c>
      <c r="CJ96" s="12">
        <f t="shared" si="211"/>
        <v>320.3116</v>
      </c>
      <c r="CK96" s="26">
        <f t="shared" si="212"/>
        <v>320.3116</v>
      </c>
      <c r="CL96" s="12">
        <f t="shared" si="213"/>
        <v>217.15739999999997</v>
      </c>
      <c r="CM96" s="26">
        <f t="shared" si="214"/>
        <v>217.15739999999997</v>
      </c>
      <c r="CN96" s="12">
        <f t="shared" si="215"/>
        <v>1288.3649</v>
      </c>
      <c r="CO96" s="26">
        <f t="shared" si="216"/>
        <v>1288.3649</v>
      </c>
      <c r="CP96" s="12">
        <f t="shared" si="217"/>
        <v>837.005</v>
      </c>
      <c r="CQ96" s="26">
        <f t="shared" si="218"/>
        <v>837.005</v>
      </c>
      <c r="CT96" s="19"/>
      <c r="CU96" s="19" t="s">
        <v>63</v>
      </c>
      <c r="CV96" s="12">
        <f t="shared" si="219"/>
        <v>99070</v>
      </c>
      <c r="CW96" s="26">
        <v>5</v>
      </c>
      <c r="CX96" s="12">
        <f t="shared" si="220"/>
        <v>33230</v>
      </c>
      <c r="CY96" s="26"/>
      <c r="CZ96" s="12">
        <f t="shared" si="221"/>
        <v>65840</v>
      </c>
      <c r="DA96" s="26"/>
      <c r="DB96" s="12">
        <f t="shared" si="222"/>
        <v>18285</v>
      </c>
      <c r="DC96" s="26"/>
      <c r="DD96" s="12">
        <f t="shared" si="223"/>
        <v>3495</v>
      </c>
      <c r="DE96" s="26"/>
      <c r="DF96" s="12">
        <f t="shared" si="224"/>
        <v>0</v>
      </c>
      <c r="DG96" s="26"/>
      <c r="DH96" s="12">
        <f t="shared" si="225"/>
        <v>1120</v>
      </c>
      <c r="DI96" s="26"/>
      <c r="DJ96" s="12">
        <f t="shared" si="226"/>
        <v>2050</v>
      </c>
      <c r="DK96" s="26"/>
      <c r="DL96" s="12">
        <f t="shared" si="227"/>
        <v>2095</v>
      </c>
      <c r="DM96" s="26"/>
      <c r="DN96" s="12">
        <f t="shared" si="228"/>
        <v>85</v>
      </c>
      <c r="DO96" s="26"/>
      <c r="DP96" s="12">
        <f t="shared" si="229"/>
        <v>6105</v>
      </c>
      <c r="DQ96" s="26"/>
      <c r="DR96" s="12">
        <f t="shared" si="230"/>
        <v>13870</v>
      </c>
      <c r="DS96" s="26"/>
      <c r="DT96" s="12">
        <f t="shared" si="231"/>
        <v>6790</v>
      </c>
      <c r="DU96" s="26"/>
      <c r="DV96" s="12">
        <f t="shared" si="232"/>
        <v>1475</v>
      </c>
      <c r="DW96" s="26"/>
      <c r="DX96" s="12">
        <f t="shared" si="233"/>
        <v>9260</v>
      </c>
      <c r="DY96" s="26"/>
      <c r="DZ96" s="12">
        <f t="shared" si="234"/>
        <v>4345</v>
      </c>
      <c r="EA96" s="26"/>
      <c r="EB96" s="12">
        <f t="shared" si="235"/>
        <v>0</v>
      </c>
      <c r="EC96" s="26"/>
      <c r="ED96" s="12">
        <f t="shared" si="236"/>
        <v>35</v>
      </c>
      <c r="EE96" s="26"/>
      <c r="EF96" s="12">
        <f t="shared" si="237"/>
        <v>2780</v>
      </c>
      <c r="EG96" s="26"/>
      <c r="EH96" s="12">
        <f t="shared" si="238"/>
        <v>2230</v>
      </c>
      <c r="EI96" s="26"/>
      <c r="EJ96" s="12">
        <f t="shared" si="239"/>
        <v>14785</v>
      </c>
      <c r="EK96" s="26"/>
      <c r="EL96" s="12">
        <f t="shared" si="240"/>
        <v>10270</v>
      </c>
      <c r="EM96" s="26"/>
    </row>
    <row r="97" spans="2:143" x14ac:dyDescent="0.25">
      <c r="B97" s="19"/>
      <c r="C97" s="19" t="s">
        <v>64</v>
      </c>
      <c r="D97" s="12">
        <v>17864</v>
      </c>
      <c r="E97" s="4">
        <v>17.649999999999999</v>
      </c>
      <c r="F97" s="12">
        <v>5753</v>
      </c>
      <c r="G97" s="4">
        <v>46.31</v>
      </c>
      <c r="H97" s="12">
        <v>12111</v>
      </c>
      <c r="I97" s="4">
        <v>15.59</v>
      </c>
      <c r="J97" s="12">
        <v>3442</v>
      </c>
      <c r="K97" s="4">
        <v>73.83</v>
      </c>
      <c r="L97" s="12">
        <v>769</v>
      </c>
      <c r="M97" s="4">
        <v>41.42</v>
      </c>
      <c r="N97" s="12">
        <v>0</v>
      </c>
      <c r="O97" s="4">
        <v>0</v>
      </c>
      <c r="P97" s="12">
        <v>217</v>
      </c>
      <c r="Q97" s="4">
        <v>56.48</v>
      </c>
      <c r="R97" s="12">
        <v>465</v>
      </c>
      <c r="S97" s="4">
        <v>64.540000000000006</v>
      </c>
      <c r="T97" s="12">
        <v>115</v>
      </c>
      <c r="U97" s="4">
        <v>66.14</v>
      </c>
      <c r="V97" s="12">
        <v>20</v>
      </c>
      <c r="W97" s="4">
        <v>108.82</v>
      </c>
      <c r="X97" s="12">
        <v>725</v>
      </c>
      <c r="Y97" s="4">
        <v>53.83</v>
      </c>
      <c r="Z97" s="12">
        <v>2641</v>
      </c>
      <c r="AA97" s="4">
        <v>38.26</v>
      </c>
      <c r="AB97" s="12">
        <v>1417</v>
      </c>
      <c r="AC97" s="4">
        <v>85.38</v>
      </c>
      <c r="AD97" s="12">
        <v>370</v>
      </c>
      <c r="AE97" s="4">
        <v>46.4</v>
      </c>
      <c r="AF97" s="12">
        <v>1654</v>
      </c>
      <c r="AG97" s="4">
        <v>53.08</v>
      </c>
      <c r="AH97" s="12">
        <v>485</v>
      </c>
      <c r="AI97" s="4">
        <v>51.7</v>
      </c>
      <c r="AJ97" s="12">
        <v>0</v>
      </c>
      <c r="AK97" s="4">
        <v>0</v>
      </c>
      <c r="AL97" s="12">
        <v>6</v>
      </c>
      <c r="AM97" s="4">
        <v>99.52</v>
      </c>
      <c r="AN97" s="12">
        <v>526</v>
      </c>
      <c r="AO97" s="4">
        <v>56.87</v>
      </c>
      <c r="AP97" s="12">
        <v>363</v>
      </c>
      <c r="AQ97" s="4">
        <v>48.21</v>
      </c>
      <c r="AR97" s="12">
        <v>2881</v>
      </c>
      <c r="AS97" s="4">
        <v>44.6</v>
      </c>
      <c r="AT97" s="12">
        <v>1768</v>
      </c>
      <c r="AU97" s="4">
        <v>40.67</v>
      </c>
      <c r="AX97" s="19"/>
      <c r="AY97" s="19" t="s">
        <v>64</v>
      </c>
      <c r="AZ97" s="12">
        <f t="shared" si="175"/>
        <v>3152.9959999999996</v>
      </c>
      <c r="BA97" s="26">
        <f t="shared" si="176"/>
        <v>3152.9959999999996</v>
      </c>
      <c r="BB97" s="12">
        <f t="shared" si="177"/>
        <v>2664.2143000000001</v>
      </c>
      <c r="BC97" s="26">
        <f t="shared" si="178"/>
        <v>2664.2143000000001</v>
      </c>
      <c r="BD97" s="12">
        <f t="shared" si="179"/>
        <v>1888.1048999999998</v>
      </c>
      <c r="BE97" s="26">
        <f t="shared" si="180"/>
        <v>1888.1048999999998</v>
      </c>
      <c r="BF97" s="12">
        <f t="shared" si="181"/>
        <v>2541.2285999999999</v>
      </c>
      <c r="BG97" s="26">
        <f t="shared" si="182"/>
        <v>2541.2285999999999</v>
      </c>
      <c r="BH97" s="12">
        <f t="shared" si="183"/>
        <v>318.51979999999998</v>
      </c>
      <c r="BI97" s="26">
        <f t="shared" si="184"/>
        <v>318.51979999999998</v>
      </c>
      <c r="BJ97" s="12">
        <f t="shared" si="185"/>
        <v>0</v>
      </c>
      <c r="BK97" s="26">
        <f t="shared" si="186"/>
        <v>0</v>
      </c>
      <c r="BL97" s="12">
        <f t="shared" si="187"/>
        <v>122.5616</v>
      </c>
      <c r="BM97" s="26">
        <f t="shared" si="188"/>
        <v>122.5616</v>
      </c>
      <c r="BN97" s="12">
        <f t="shared" si="189"/>
        <v>300.11100000000005</v>
      </c>
      <c r="BO97" s="26">
        <f t="shared" si="190"/>
        <v>300.11100000000005</v>
      </c>
      <c r="BP97" s="12">
        <f t="shared" si="191"/>
        <v>76.061000000000007</v>
      </c>
      <c r="BQ97" s="26">
        <f t="shared" si="192"/>
        <v>76.061000000000007</v>
      </c>
      <c r="BR97" s="12">
        <f t="shared" si="193"/>
        <v>20</v>
      </c>
      <c r="BS97" s="26">
        <f t="shared" si="194"/>
        <v>21.763999999999996</v>
      </c>
      <c r="BT97" s="12">
        <f t="shared" si="195"/>
        <v>390.26749999999998</v>
      </c>
      <c r="BU97" s="26">
        <f t="shared" si="196"/>
        <v>390.26749999999998</v>
      </c>
      <c r="BV97" s="12">
        <f t="shared" si="197"/>
        <v>1010.4465999999999</v>
      </c>
      <c r="BW97" s="26">
        <f t="shared" si="198"/>
        <v>1010.4465999999999</v>
      </c>
      <c r="BX97" s="12">
        <f t="shared" si="199"/>
        <v>1209.8345999999999</v>
      </c>
      <c r="BY97" s="26">
        <f t="shared" si="200"/>
        <v>1209.8345999999999</v>
      </c>
      <c r="BZ97" s="12">
        <f t="shared" si="201"/>
        <v>171.68</v>
      </c>
      <c r="CA97" s="26">
        <f t="shared" si="202"/>
        <v>171.68</v>
      </c>
      <c r="CB97" s="12">
        <f t="shared" si="203"/>
        <v>877.94319999999993</v>
      </c>
      <c r="CC97" s="26">
        <f t="shared" si="204"/>
        <v>877.94319999999993</v>
      </c>
      <c r="CD97" s="12">
        <f t="shared" si="205"/>
        <v>250.745</v>
      </c>
      <c r="CE97" s="26">
        <f t="shared" si="206"/>
        <v>250.745</v>
      </c>
      <c r="CF97" s="12">
        <f t="shared" si="207"/>
        <v>0</v>
      </c>
      <c r="CG97" s="26">
        <f t="shared" si="208"/>
        <v>0</v>
      </c>
      <c r="CH97" s="12">
        <f t="shared" si="209"/>
        <v>5.9711999999999996</v>
      </c>
      <c r="CI97" s="26">
        <f t="shared" si="210"/>
        <v>5.9711999999999996</v>
      </c>
      <c r="CJ97" s="12">
        <f t="shared" si="211"/>
        <v>299.13619999999997</v>
      </c>
      <c r="CK97" s="26">
        <f t="shared" si="212"/>
        <v>299.13619999999997</v>
      </c>
      <c r="CL97" s="12">
        <f t="shared" si="213"/>
        <v>175.00229999999999</v>
      </c>
      <c r="CM97" s="26">
        <f t="shared" si="214"/>
        <v>175.00229999999999</v>
      </c>
      <c r="CN97" s="12">
        <f t="shared" si="215"/>
        <v>1284.9260000000002</v>
      </c>
      <c r="CO97" s="26">
        <f t="shared" si="216"/>
        <v>1284.9260000000002</v>
      </c>
      <c r="CP97" s="12">
        <f t="shared" si="217"/>
        <v>719.04559999999992</v>
      </c>
      <c r="CQ97" s="26">
        <f t="shared" si="218"/>
        <v>719.04559999999992</v>
      </c>
      <c r="CT97" s="19"/>
      <c r="CU97" s="19" t="s">
        <v>64</v>
      </c>
      <c r="CV97" s="12">
        <f t="shared" si="219"/>
        <v>89320</v>
      </c>
      <c r="CW97" s="26">
        <v>5</v>
      </c>
      <c r="CX97" s="12">
        <f t="shared" si="220"/>
        <v>28765</v>
      </c>
      <c r="CY97" s="26"/>
      <c r="CZ97" s="12">
        <f t="shared" si="221"/>
        <v>60555</v>
      </c>
      <c r="DA97" s="26"/>
      <c r="DB97" s="12">
        <f t="shared" si="222"/>
        <v>17210</v>
      </c>
      <c r="DC97" s="26"/>
      <c r="DD97" s="12">
        <f t="shared" si="223"/>
        <v>3845</v>
      </c>
      <c r="DE97" s="26"/>
      <c r="DF97" s="12">
        <f t="shared" si="224"/>
        <v>0</v>
      </c>
      <c r="DG97" s="26"/>
      <c r="DH97" s="12">
        <f t="shared" si="225"/>
        <v>1085</v>
      </c>
      <c r="DI97" s="26"/>
      <c r="DJ97" s="12">
        <f t="shared" si="226"/>
        <v>2325</v>
      </c>
      <c r="DK97" s="26"/>
      <c r="DL97" s="12">
        <f t="shared" si="227"/>
        <v>575</v>
      </c>
      <c r="DM97" s="26"/>
      <c r="DN97" s="12">
        <f t="shared" si="228"/>
        <v>100</v>
      </c>
      <c r="DO97" s="26"/>
      <c r="DP97" s="12">
        <f t="shared" si="229"/>
        <v>3625</v>
      </c>
      <c r="DQ97" s="26"/>
      <c r="DR97" s="12">
        <f t="shared" si="230"/>
        <v>13205</v>
      </c>
      <c r="DS97" s="26"/>
      <c r="DT97" s="12">
        <f t="shared" si="231"/>
        <v>7085</v>
      </c>
      <c r="DU97" s="26"/>
      <c r="DV97" s="12">
        <f t="shared" si="232"/>
        <v>1850</v>
      </c>
      <c r="DW97" s="26"/>
      <c r="DX97" s="12">
        <f t="shared" si="233"/>
        <v>8270</v>
      </c>
      <c r="DY97" s="26"/>
      <c r="DZ97" s="12">
        <f t="shared" si="234"/>
        <v>2425</v>
      </c>
      <c r="EA97" s="26"/>
      <c r="EB97" s="12">
        <f t="shared" si="235"/>
        <v>0</v>
      </c>
      <c r="EC97" s="26"/>
      <c r="ED97" s="12">
        <f t="shared" si="236"/>
        <v>30</v>
      </c>
      <c r="EE97" s="26"/>
      <c r="EF97" s="12">
        <f t="shared" si="237"/>
        <v>2630</v>
      </c>
      <c r="EG97" s="26"/>
      <c r="EH97" s="12">
        <f t="shared" si="238"/>
        <v>1815</v>
      </c>
      <c r="EI97" s="26"/>
      <c r="EJ97" s="12">
        <f t="shared" si="239"/>
        <v>14405</v>
      </c>
      <c r="EK97" s="26"/>
      <c r="EL97" s="12">
        <f t="shared" si="240"/>
        <v>8840</v>
      </c>
      <c r="EM97" s="26"/>
    </row>
    <row r="98" spans="2:143" x14ac:dyDescent="0.25">
      <c r="B98" s="19"/>
      <c r="C98" s="19" t="s">
        <v>65</v>
      </c>
      <c r="D98" s="12">
        <v>17233</v>
      </c>
      <c r="E98" s="4">
        <v>17.72</v>
      </c>
      <c r="F98" s="12">
        <v>5265</v>
      </c>
      <c r="G98" s="4">
        <v>44.69</v>
      </c>
      <c r="H98" s="12">
        <v>11969</v>
      </c>
      <c r="I98" s="4">
        <v>17.739999999999998</v>
      </c>
      <c r="J98" s="12">
        <v>2886</v>
      </c>
      <c r="K98" s="4">
        <v>79.010000000000005</v>
      </c>
      <c r="L98" s="12">
        <v>717</v>
      </c>
      <c r="M98" s="4">
        <v>47.01</v>
      </c>
      <c r="N98" s="12">
        <v>0</v>
      </c>
      <c r="O98" s="4">
        <v>0</v>
      </c>
      <c r="P98" s="12">
        <v>110</v>
      </c>
      <c r="Q98" s="4">
        <v>67.209999999999994</v>
      </c>
      <c r="R98" s="12">
        <v>492</v>
      </c>
      <c r="S98" s="4">
        <v>62.13</v>
      </c>
      <c r="T98" s="12">
        <v>521</v>
      </c>
      <c r="U98" s="4">
        <v>89.6</v>
      </c>
      <c r="V98" s="12">
        <v>20</v>
      </c>
      <c r="W98" s="4">
        <v>107.31</v>
      </c>
      <c r="X98" s="12">
        <v>521</v>
      </c>
      <c r="Y98" s="4">
        <v>49.43</v>
      </c>
      <c r="Z98" s="12">
        <v>2561</v>
      </c>
      <c r="AA98" s="4">
        <v>38.229999999999997</v>
      </c>
      <c r="AB98" s="12">
        <v>1468</v>
      </c>
      <c r="AC98" s="4">
        <v>86.28</v>
      </c>
      <c r="AD98" s="12">
        <v>488</v>
      </c>
      <c r="AE98" s="4">
        <v>64.17</v>
      </c>
      <c r="AF98" s="12">
        <v>1430</v>
      </c>
      <c r="AG98" s="4">
        <v>53.11</v>
      </c>
      <c r="AH98" s="12">
        <v>412</v>
      </c>
      <c r="AI98" s="4">
        <v>47.73</v>
      </c>
      <c r="AJ98" s="12">
        <v>0</v>
      </c>
      <c r="AK98" s="4">
        <v>0</v>
      </c>
      <c r="AL98" s="12">
        <v>5</v>
      </c>
      <c r="AM98" s="4">
        <v>99.35</v>
      </c>
      <c r="AN98" s="12">
        <v>486</v>
      </c>
      <c r="AO98" s="4">
        <v>56.68</v>
      </c>
      <c r="AP98" s="12">
        <v>321</v>
      </c>
      <c r="AQ98" s="4">
        <v>48.18</v>
      </c>
      <c r="AR98" s="12">
        <v>3212</v>
      </c>
      <c r="AS98" s="4">
        <v>46.93</v>
      </c>
      <c r="AT98" s="12">
        <v>1587</v>
      </c>
      <c r="AU98" s="4">
        <v>40.159999999999997</v>
      </c>
      <c r="AX98" s="19"/>
      <c r="AY98" s="19" t="s">
        <v>65</v>
      </c>
      <c r="AZ98" s="12">
        <f t="shared" si="175"/>
        <v>3053.6876000000002</v>
      </c>
      <c r="BA98" s="26">
        <f t="shared" si="176"/>
        <v>3053.6876000000002</v>
      </c>
      <c r="BB98" s="12">
        <f t="shared" si="177"/>
        <v>2352.9285</v>
      </c>
      <c r="BC98" s="26">
        <f t="shared" si="178"/>
        <v>2352.9285</v>
      </c>
      <c r="BD98" s="12">
        <f t="shared" si="179"/>
        <v>2123.3005999999996</v>
      </c>
      <c r="BE98" s="26">
        <f t="shared" si="180"/>
        <v>2123.3005999999996</v>
      </c>
      <c r="BF98" s="12">
        <f t="shared" si="181"/>
        <v>2280.2286000000004</v>
      </c>
      <c r="BG98" s="26">
        <f t="shared" si="182"/>
        <v>2280.2286000000004</v>
      </c>
      <c r="BH98" s="12">
        <f t="shared" si="183"/>
        <v>337.06169999999997</v>
      </c>
      <c r="BI98" s="26">
        <f t="shared" si="184"/>
        <v>337.06169999999997</v>
      </c>
      <c r="BJ98" s="12">
        <f t="shared" si="185"/>
        <v>0</v>
      </c>
      <c r="BK98" s="26">
        <f t="shared" si="186"/>
        <v>0</v>
      </c>
      <c r="BL98" s="12">
        <f t="shared" si="187"/>
        <v>73.930999999999997</v>
      </c>
      <c r="BM98" s="26">
        <f t="shared" si="188"/>
        <v>73.930999999999997</v>
      </c>
      <c r="BN98" s="12">
        <f t="shared" si="189"/>
        <v>305.67960000000005</v>
      </c>
      <c r="BO98" s="26">
        <f t="shared" si="190"/>
        <v>305.67960000000005</v>
      </c>
      <c r="BP98" s="12">
        <f t="shared" si="191"/>
        <v>466.81599999999997</v>
      </c>
      <c r="BQ98" s="26">
        <f t="shared" si="192"/>
        <v>466.81599999999997</v>
      </c>
      <c r="BR98" s="12">
        <f t="shared" si="193"/>
        <v>20</v>
      </c>
      <c r="BS98" s="26">
        <f t="shared" si="194"/>
        <v>21.462</v>
      </c>
      <c r="BT98" s="12">
        <f t="shared" si="195"/>
        <v>257.53030000000001</v>
      </c>
      <c r="BU98" s="26">
        <f t="shared" si="196"/>
        <v>257.53030000000001</v>
      </c>
      <c r="BV98" s="12">
        <f t="shared" si="197"/>
        <v>979.07029999999997</v>
      </c>
      <c r="BW98" s="26">
        <f t="shared" si="198"/>
        <v>979.07029999999997</v>
      </c>
      <c r="BX98" s="12">
        <f t="shared" si="199"/>
        <v>1266.5904</v>
      </c>
      <c r="BY98" s="26">
        <f t="shared" si="200"/>
        <v>1266.5904</v>
      </c>
      <c r="BZ98" s="12">
        <f t="shared" si="201"/>
        <v>313.14959999999996</v>
      </c>
      <c r="CA98" s="26">
        <f t="shared" si="202"/>
        <v>313.14959999999996</v>
      </c>
      <c r="CB98" s="12">
        <f t="shared" si="203"/>
        <v>759.47300000000007</v>
      </c>
      <c r="CC98" s="26">
        <f t="shared" si="204"/>
        <v>759.47300000000007</v>
      </c>
      <c r="CD98" s="12">
        <f t="shared" si="205"/>
        <v>196.64759999999998</v>
      </c>
      <c r="CE98" s="26">
        <f t="shared" si="206"/>
        <v>196.64759999999998</v>
      </c>
      <c r="CF98" s="12">
        <f t="shared" si="207"/>
        <v>0</v>
      </c>
      <c r="CG98" s="26">
        <f t="shared" si="208"/>
        <v>0</v>
      </c>
      <c r="CH98" s="12">
        <f t="shared" si="209"/>
        <v>4.9675000000000002</v>
      </c>
      <c r="CI98" s="26">
        <f t="shared" si="210"/>
        <v>4.9675000000000002</v>
      </c>
      <c r="CJ98" s="12">
        <f t="shared" si="211"/>
        <v>275.46479999999997</v>
      </c>
      <c r="CK98" s="26">
        <f t="shared" si="212"/>
        <v>275.46479999999997</v>
      </c>
      <c r="CL98" s="12">
        <f t="shared" si="213"/>
        <v>154.65780000000001</v>
      </c>
      <c r="CM98" s="26">
        <f t="shared" si="214"/>
        <v>154.65780000000001</v>
      </c>
      <c r="CN98" s="12">
        <f t="shared" si="215"/>
        <v>1507.3915999999999</v>
      </c>
      <c r="CO98" s="26">
        <f t="shared" si="216"/>
        <v>1507.3915999999999</v>
      </c>
      <c r="CP98" s="12">
        <f t="shared" si="217"/>
        <v>637.33919999999989</v>
      </c>
      <c r="CQ98" s="26">
        <f t="shared" si="218"/>
        <v>637.33919999999989</v>
      </c>
      <c r="CT98" s="19"/>
      <c r="CU98" s="19" t="s">
        <v>65</v>
      </c>
      <c r="CV98" s="12">
        <f t="shared" si="219"/>
        <v>86165</v>
      </c>
      <c r="CW98" s="26">
        <v>5</v>
      </c>
      <c r="CX98" s="12">
        <f t="shared" si="220"/>
        <v>26325</v>
      </c>
      <c r="CY98" s="26"/>
      <c r="CZ98" s="12">
        <f t="shared" si="221"/>
        <v>59845</v>
      </c>
      <c r="DA98" s="26"/>
      <c r="DB98" s="12">
        <f t="shared" si="222"/>
        <v>14430</v>
      </c>
      <c r="DC98" s="26"/>
      <c r="DD98" s="12">
        <f t="shared" si="223"/>
        <v>3585</v>
      </c>
      <c r="DE98" s="26"/>
      <c r="DF98" s="12">
        <f t="shared" si="224"/>
        <v>0</v>
      </c>
      <c r="DG98" s="26"/>
      <c r="DH98" s="12">
        <f t="shared" si="225"/>
        <v>550</v>
      </c>
      <c r="DI98" s="26"/>
      <c r="DJ98" s="12">
        <f t="shared" si="226"/>
        <v>2460</v>
      </c>
      <c r="DK98" s="26"/>
      <c r="DL98" s="12">
        <f t="shared" si="227"/>
        <v>2605</v>
      </c>
      <c r="DM98" s="26"/>
      <c r="DN98" s="12">
        <f t="shared" si="228"/>
        <v>100</v>
      </c>
      <c r="DO98" s="26"/>
      <c r="DP98" s="12">
        <f t="shared" si="229"/>
        <v>2605</v>
      </c>
      <c r="DQ98" s="26"/>
      <c r="DR98" s="12">
        <f t="shared" si="230"/>
        <v>12805</v>
      </c>
      <c r="DS98" s="26"/>
      <c r="DT98" s="12">
        <f t="shared" si="231"/>
        <v>7340</v>
      </c>
      <c r="DU98" s="26"/>
      <c r="DV98" s="12">
        <f t="shared" si="232"/>
        <v>2440</v>
      </c>
      <c r="DW98" s="26"/>
      <c r="DX98" s="12">
        <f t="shared" si="233"/>
        <v>7150</v>
      </c>
      <c r="DY98" s="26"/>
      <c r="DZ98" s="12">
        <f t="shared" si="234"/>
        <v>2060</v>
      </c>
      <c r="EA98" s="26"/>
      <c r="EB98" s="12">
        <f t="shared" si="235"/>
        <v>0</v>
      </c>
      <c r="EC98" s="26"/>
      <c r="ED98" s="12">
        <f t="shared" si="236"/>
        <v>25</v>
      </c>
      <c r="EE98" s="26"/>
      <c r="EF98" s="12">
        <f t="shared" si="237"/>
        <v>2430</v>
      </c>
      <c r="EG98" s="26"/>
      <c r="EH98" s="12">
        <f t="shared" si="238"/>
        <v>1605</v>
      </c>
      <c r="EI98" s="26"/>
      <c r="EJ98" s="12">
        <f t="shared" si="239"/>
        <v>16060</v>
      </c>
      <c r="EK98" s="26"/>
      <c r="EL98" s="12">
        <f t="shared" si="240"/>
        <v>7935</v>
      </c>
      <c r="EM98" s="26"/>
    </row>
    <row r="99" spans="2:143" x14ac:dyDescent="0.25">
      <c r="B99" s="19"/>
      <c r="C99" s="19" t="s">
        <v>66</v>
      </c>
      <c r="D99" s="12">
        <v>16269</v>
      </c>
      <c r="E99" s="4">
        <v>19.059999999999999</v>
      </c>
      <c r="F99" s="12">
        <v>4876</v>
      </c>
      <c r="G99" s="4">
        <v>44.25</v>
      </c>
      <c r="H99" s="12">
        <v>11394</v>
      </c>
      <c r="I99" s="4">
        <v>20.63</v>
      </c>
      <c r="J99" s="12">
        <v>2218</v>
      </c>
      <c r="K99" s="4">
        <v>93.06</v>
      </c>
      <c r="L99" s="12">
        <v>731</v>
      </c>
      <c r="M99" s="4">
        <v>48.78</v>
      </c>
      <c r="N99" s="12">
        <v>0</v>
      </c>
      <c r="O99" s="4">
        <v>0</v>
      </c>
      <c r="P99" s="12">
        <v>78</v>
      </c>
      <c r="Q99" s="4">
        <v>72.11</v>
      </c>
      <c r="R99" s="12">
        <v>481</v>
      </c>
      <c r="S99" s="4">
        <v>60.99</v>
      </c>
      <c r="T99" s="12">
        <v>814</v>
      </c>
      <c r="U99" s="4">
        <v>78.540000000000006</v>
      </c>
      <c r="V99" s="12">
        <v>19</v>
      </c>
      <c r="W99" s="4">
        <v>102.65</v>
      </c>
      <c r="X99" s="12">
        <v>534</v>
      </c>
      <c r="Y99" s="4">
        <v>49.64</v>
      </c>
      <c r="Z99" s="12">
        <v>2420</v>
      </c>
      <c r="AA99" s="4">
        <v>37.94</v>
      </c>
      <c r="AB99" s="12">
        <v>1504</v>
      </c>
      <c r="AC99" s="4">
        <v>87.01</v>
      </c>
      <c r="AD99" s="12">
        <v>526</v>
      </c>
      <c r="AE99" s="4">
        <v>73.17</v>
      </c>
      <c r="AF99" s="12">
        <v>1038</v>
      </c>
      <c r="AG99" s="4">
        <v>52.85</v>
      </c>
      <c r="AH99" s="12">
        <v>500</v>
      </c>
      <c r="AI99" s="4">
        <v>47.12</v>
      </c>
      <c r="AJ99" s="12">
        <v>0</v>
      </c>
      <c r="AK99" s="4">
        <v>0</v>
      </c>
      <c r="AL99" s="12">
        <v>4</v>
      </c>
      <c r="AM99" s="4">
        <v>99.17</v>
      </c>
      <c r="AN99" s="12">
        <v>439</v>
      </c>
      <c r="AO99" s="4">
        <v>57.42</v>
      </c>
      <c r="AP99" s="12">
        <v>286</v>
      </c>
      <c r="AQ99" s="4">
        <v>48.56</v>
      </c>
      <c r="AR99" s="12">
        <v>3304</v>
      </c>
      <c r="AS99" s="4">
        <v>49.24</v>
      </c>
      <c r="AT99" s="12">
        <v>1371</v>
      </c>
      <c r="AU99" s="4">
        <v>41.14</v>
      </c>
      <c r="AX99" s="19"/>
      <c r="AY99" s="19" t="s">
        <v>66</v>
      </c>
      <c r="AZ99" s="12">
        <f t="shared" si="175"/>
        <v>3100.8713999999995</v>
      </c>
      <c r="BA99" s="26">
        <f t="shared" si="176"/>
        <v>3100.8713999999995</v>
      </c>
      <c r="BB99" s="12">
        <f t="shared" si="177"/>
        <v>2157.63</v>
      </c>
      <c r="BC99" s="26">
        <f t="shared" si="178"/>
        <v>2157.63</v>
      </c>
      <c r="BD99" s="12">
        <f t="shared" si="179"/>
        <v>2350.5821999999998</v>
      </c>
      <c r="BE99" s="26">
        <f t="shared" si="180"/>
        <v>2350.5821999999998</v>
      </c>
      <c r="BF99" s="12">
        <f t="shared" si="181"/>
        <v>2064.0708</v>
      </c>
      <c r="BG99" s="26">
        <f t="shared" si="182"/>
        <v>2064.0708</v>
      </c>
      <c r="BH99" s="12">
        <f t="shared" si="183"/>
        <v>356.58179999999999</v>
      </c>
      <c r="BI99" s="26">
        <f t="shared" si="184"/>
        <v>356.58179999999999</v>
      </c>
      <c r="BJ99" s="12">
        <f t="shared" si="185"/>
        <v>0</v>
      </c>
      <c r="BK99" s="26">
        <f t="shared" si="186"/>
        <v>0</v>
      </c>
      <c r="BL99" s="12">
        <f t="shared" si="187"/>
        <v>56.245800000000003</v>
      </c>
      <c r="BM99" s="26">
        <f t="shared" si="188"/>
        <v>56.245800000000003</v>
      </c>
      <c r="BN99" s="12">
        <f t="shared" si="189"/>
        <v>293.36190000000005</v>
      </c>
      <c r="BO99" s="26">
        <f t="shared" si="190"/>
        <v>293.36190000000005</v>
      </c>
      <c r="BP99" s="12">
        <f t="shared" si="191"/>
        <v>639.31560000000002</v>
      </c>
      <c r="BQ99" s="26">
        <f t="shared" si="192"/>
        <v>639.31560000000002</v>
      </c>
      <c r="BR99" s="12">
        <f t="shared" si="193"/>
        <v>19</v>
      </c>
      <c r="BS99" s="26">
        <f t="shared" si="194"/>
        <v>19.503500000000003</v>
      </c>
      <c r="BT99" s="12">
        <f t="shared" si="195"/>
        <v>265.07760000000002</v>
      </c>
      <c r="BU99" s="26">
        <f t="shared" si="196"/>
        <v>265.07760000000002</v>
      </c>
      <c r="BV99" s="12">
        <f t="shared" si="197"/>
        <v>918.14799999999991</v>
      </c>
      <c r="BW99" s="26">
        <f t="shared" si="198"/>
        <v>918.14799999999991</v>
      </c>
      <c r="BX99" s="12">
        <f t="shared" si="199"/>
        <v>1308.6304</v>
      </c>
      <c r="BY99" s="26">
        <f t="shared" si="200"/>
        <v>1308.6304</v>
      </c>
      <c r="BZ99" s="12">
        <f t="shared" si="201"/>
        <v>384.87419999999997</v>
      </c>
      <c r="CA99" s="26">
        <f t="shared" si="202"/>
        <v>384.87419999999997</v>
      </c>
      <c r="CB99" s="12">
        <f t="shared" si="203"/>
        <v>548.58300000000008</v>
      </c>
      <c r="CC99" s="26">
        <f t="shared" si="204"/>
        <v>548.58300000000008</v>
      </c>
      <c r="CD99" s="12">
        <f t="shared" si="205"/>
        <v>235.6</v>
      </c>
      <c r="CE99" s="26">
        <f t="shared" si="206"/>
        <v>235.6</v>
      </c>
      <c r="CF99" s="12">
        <f t="shared" si="207"/>
        <v>0</v>
      </c>
      <c r="CG99" s="26">
        <f t="shared" si="208"/>
        <v>0</v>
      </c>
      <c r="CH99" s="12">
        <f t="shared" si="209"/>
        <v>3.9668000000000001</v>
      </c>
      <c r="CI99" s="26">
        <f t="shared" si="210"/>
        <v>3.9668000000000001</v>
      </c>
      <c r="CJ99" s="12">
        <f t="shared" si="211"/>
        <v>252.07380000000001</v>
      </c>
      <c r="CK99" s="26">
        <f t="shared" si="212"/>
        <v>252.07380000000001</v>
      </c>
      <c r="CL99" s="12">
        <f t="shared" si="213"/>
        <v>138.88159999999999</v>
      </c>
      <c r="CM99" s="26">
        <f t="shared" si="214"/>
        <v>138.88159999999999</v>
      </c>
      <c r="CN99" s="12">
        <f t="shared" si="215"/>
        <v>1626.8896000000002</v>
      </c>
      <c r="CO99" s="26">
        <f t="shared" si="216"/>
        <v>1626.8896000000002</v>
      </c>
      <c r="CP99" s="12">
        <f t="shared" si="217"/>
        <v>564.02940000000001</v>
      </c>
      <c r="CQ99" s="26">
        <f t="shared" si="218"/>
        <v>564.02940000000001</v>
      </c>
      <c r="CT99" s="19"/>
      <c r="CU99" s="19" t="s">
        <v>66</v>
      </c>
      <c r="CV99" s="12">
        <f t="shared" si="219"/>
        <v>81345</v>
      </c>
      <c r="CW99" s="26">
        <v>5</v>
      </c>
      <c r="CX99" s="12">
        <f t="shared" si="220"/>
        <v>24380</v>
      </c>
      <c r="CY99" s="26"/>
      <c r="CZ99" s="12">
        <f t="shared" si="221"/>
        <v>56970</v>
      </c>
      <c r="DA99" s="26"/>
      <c r="DB99" s="12">
        <f t="shared" si="222"/>
        <v>11090</v>
      </c>
      <c r="DC99" s="26"/>
      <c r="DD99" s="12">
        <f t="shared" si="223"/>
        <v>3655</v>
      </c>
      <c r="DE99" s="26"/>
      <c r="DF99" s="12">
        <f t="shared" si="224"/>
        <v>0</v>
      </c>
      <c r="DG99" s="26"/>
      <c r="DH99" s="12">
        <f t="shared" si="225"/>
        <v>390</v>
      </c>
      <c r="DI99" s="26"/>
      <c r="DJ99" s="12">
        <f t="shared" si="226"/>
        <v>2405</v>
      </c>
      <c r="DK99" s="26"/>
      <c r="DL99" s="12">
        <f t="shared" si="227"/>
        <v>4070</v>
      </c>
      <c r="DM99" s="26"/>
      <c r="DN99" s="12">
        <f t="shared" si="228"/>
        <v>95</v>
      </c>
      <c r="DO99" s="26"/>
      <c r="DP99" s="12">
        <f t="shared" si="229"/>
        <v>2670</v>
      </c>
      <c r="DQ99" s="26"/>
      <c r="DR99" s="12">
        <f t="shared" si="230"/>
        <v>12100</v>
      </c>
      <c r="DS99" s="26"/>
      <c r="DT99" s="12">
        <f t="shared" si="231"/>
        <v>7520</v>
      </c>
      <c r="DU99" s="26"/>
      <c r="DV99" s="12">
        <f t="shared" si="232"/>
        <v>2630</v>
      </c>
      <c r="DW99" s="26"/>
      <c r="DX99" s="12">
        <f t="shared" si="233"/>
        <v>5190</v>
      </c>
      <c r="DY99" s="26"/>
      <c r="DZ99" s="12">
        <f t="shared" si="234"/>
        <v>2500</v>
      </c>
      <c r="EA99" s="26"/>
      <c r="EB99" s="12">
        <f t="shared" si="235"/>
        <v>0</v>
      </c>
      <c r="EC99" s="26"/>
      <c r="ED99" s="12">
        <f t="shared" si="236"/>
        <v>20</v>
      </c>
      <c r="EE99" s="26"/>
      <c r="EF99" s="12">
        <f t="shared" si="237"/>
        <v>2195</v>
      </c>
      <c r="EG99" s="26"/>
      <c r="EH99" s="12">
        <f t="shared" si="238"/>
        <v>1430</v>
      </c>
      <c r="EI99" s="26"/>
      <c r="EJ99" s="12">
        <f t="shared" si="239"/>
        <v>16520</v>
      </c>
      <c r="EK99" s="26"/>
      <c r="EL99" s="12">
        <f t="shared" si="240"/>
        <v>6855</v>
      </c>
      <c r="EM99" s="26"/>
    </row>
    <row r="100" spans="2:143" x14ac:dyDescent="0.25">
      <c r="B100" s="19"/>
      <c r="C100" s="19" t="s">
        <v>67</v>
      </c>
      <c r="D100" s="12">
        <v>15150</v>
      </c>
      <c r="E100" s="4">
        <v>19.5</v>
      </c>
      <c r="F100" s="12">
        <v>4288</v>
      </c>
      <c r="G100" s="4">
        <v>38.78</v>
      </c>
      <c r="H100" s="12">
        <v>10861</v>
      </c>
      <c r="I100" s="4">
        <v>23.3</v>
      </c>
      <c r="J100" s="12">
        <v>1069</v>
      </c>
      <c r="K100" s="4">
        <v>73.069999999999993</v>
      </c>
      <c r="L100" s="12">
        <v>715</v>
      </c>
      <c r="M100" s="4">
        <v>40.880000000000003</v>
      </c>
      <c r="N100" s="12">
        <v>0</v>
      </c>
      <c r="O100" s="4">
        <v>0</v>
      </c>
      <c r="P100" s="12">
        <v>41</v>
      </c>
      <c r="Q100" s="4">
        <v>33.76</v>
      </c>
      <c r="R100" s="12">
        <v>450</v>
      </c>
      <c r="S100" s="4">
        <v>60.24</v>
      </c>
      <c r="T100" s="12">
        <v>1272</v>
      </c>
      <c r="U100" s="4">
        <v>66.459999999999994</v>
      </c>
      <c r="V100" s="12">
        <v>18</v>
      </c>
      <c r="W100" s="4">
        <v>100.86</v>
      </c>
      <c r="X100" s="12">
        <v>722</v>
      </c>
      <c r="Y100" s="4">
        <v>56.44</v>
      </c>
      <c r="Z100" s="12">
        <v>2287</v>
      </c>
      <c r="AA100" s="4">
        <v>38.21</v>
      </c>
      <c r="AB100" s="12">
        <v>1532</v>
      </c>
      <c r="AC100" s="4">
        <v>87.87</v>
      </c>
      <c r="AD100" s="12">
        <v>471</v>
      </c>
      <c r="AE100" s="4">
        <v>74.599999999999994</v>
      </c>
      <c r="AF100" s="12">
        <v>707</v>
      </c>
      <c r="AG100" s="4">
        <v>46.06</v>
      </c>
      <c r="AH100" s="12">
        <v>658</v>
      </c>
      <c r="AI100" s="4">
        <v>55.14</v>
      </c>
      <c r="AJ100" s="12">
        <v>0</v>
      </c>
      <c r="AK100" s="4">
        <v>0</v>
      </c>
      <c r="AL100" s="12">
        <v>3</v>
      </c>
      <c r="AM100" s="4">
        <v>95.37</v>
      </c>
      <c r="AN100" s="12">
        <v>402</v>
      </c>
      <c r="AO100" s="4">
        <v>56.33</v>
      </c>
      <c r="AP100" s="12">
        <v>292</v>
      </c>
      <c r="AQ100" s="4">
        <v>50.89</v>
      </c>
      <c r="AR100" s="12">
        <v>3333</v>
      </c>
      <c r="AS100" s="4">
        <v>50.5</v>
      </c>
      <c r="AT100" s="12">
        <v>1175</v>
      </c>
      <c r="AU100" s="4">
        <v>41.72</v>
      </c>
      <c r="AX100" s="19"/>
      <c r="AY100" s="19" t="s">
        <v>67</v>
      </c>
      <c r="AZ100" s="12">
        <f t="shared" si="175"/>
        <v>2954.25</v>
      </c>
      <c r="BA100" s="26">
        <f t="shared" si="176"/>
        <v>2954.25</v>
      </c>
      <c r="BB100" s="12">
        <f t="shared" si="177"/>
        <v>1662.8864000000001</v>
      </c>
      <c r="BC100" s="26">
        <f t="shared" si="178"/>
        <v>1662.8864000000001</v>
      </c>
      <c r="BD100" s="12">
        <f t="shared" si="179"/>
        <v>2530.6130000000003</v>
      </c>
      <c r="BE100" s="26">
        <f t="shared" si="180"/>
        <v>2530.6130000000003</v>
      </c>
      <c r="BF100" s="12">
        <f t="shared" si="181"/>
        <v>781.11829999999986</v>
      </c>
      <c r="BG100" s="26">
        <f t="shared" si="182"/>
        <v>781.11829999999986</v>
      </c>
      <c r="BH100" s="12">
        <f t="shared" si="183"/>
        <v>292.29200000000003</v>
      </c>
      <c r="BI100" s="26">
        <f t="shared" si="184"/>
        <v>292.29200000000003</v>
      </c>
      <c r="BJ100" s="12">
        <f t="shared" si="185"/>
        <v>0</v>
      </c>
      <c r="BK100" s="26">
        <f t="shared" si="186"/>
        <v>0</v>
      </c>
      <c r="BL100" s="12">
        <f t="shared" si="187"/>
        <v>13.841599999999998</v>
      </c>
      <c r="BM100" s="26">
        <f t="shared" si="188"/>
        <v>13.841599999999998</v>
      </c>
      <c r="BN100" s="12">
        <f t="shared" si="189"/>
        <v>271.08</v>
      </c>
      <c r="BO100" s="26">
        <f t="shared" si="190"/>
        <v>271.08</v>
      </c>
      <c r="BP100" s="12">
        <f t="shared" si="191"/>
        <v>845.37119999999993</v>
      </c>
      <c r="BQ100" s="26">
        <f t="shared" si="192"/>
        <v>845.37119999999993</v>
      </c>
      <c r="BR100" s="12">
        <f t="shared" si="193"/>
        <v>18</v>
      </c>
      <c r="BS100" s="26">
        <f t="shared" si="194"/>
        <v>18.154800000000002</v>
      </c>
      <c r="BT100" s="12">
        <f t="shared" si="195"/>
        <v>407.49680000000001</v>
      </c>
      <c r="BU100" s="26">
        <f t="shared" si="196"/>
        <v>407.49680000000001</v>
      </c>
      <c r="BV100" s="12">
        <f t="shared" si="197"/>
        <v>873.86270000000002</v>
      </c>
      <c r="BW100" s="26">
        <f t="shared" si="198"/>
        <v>873.86270000000002</v>
      </c>
      <c r="BX100" s="12">
        <f t="shared" si="199"/>
        <v>1346.1684</v>
      </c>
      <c r="BY100" s="26">
        <f t="shared" si="200"/>
        <v>1346.1684</v>
      </c>
      <c r="BZ100" s="12">
        <f t="shared" si="201"/>
        <v>351.36599999999999</v>
      </c>
      <c r="CA100" s="26">
        <f t="shared" si="202"/>
        <v>351.36599999999999</v>
      </c>
      <c r="CB100" s="12">
        <f t="shared" si="203"/>
        <v>325.64420000000001</v>
      </c>
      <c r="CC100" s="26">
        <f t="shared" si="204"/>
        <v>325.64420000000001</v>
      </c>
      <c r="CD100" s="12">
        <f t="shared" si="205"/>
        <v>362.82120000000003</v>
      </c>
      <c r="CE100" s="26">
        <f t="shared" si="206"/>
        <v>362.82120000000003</v>
      </c>
      <c r="CF100" s="12">
        <f t="shared" si="207"/>
        <v>0</v>
      </c>
      <c r="CG100" s="26">
        <f t="shared" si="208"/>
        <v>0</v>
      </c>
      <c r="CH100" s="12">
        <f t="shared" si="209"/>
        <v>2.8611</v>
      </c>
      <c r="CI100" s="26">
        <f t="shared" si="210"/>
        <v>2.8611</v>
      </c>
      <c r="CJ100" s="12">
        <f t="shared" si="211"/>
        <v>226.44659999999999</v>
      </c>
      <c r="CK100" s="26">
        <f t="shared" si="212"/>
        <v>226.44659999999999</v>
      </c>
      <c r="CL100" s="12">
        <f t="shared" si="213"/>
        <v>148.59880000000001</v>
      </c>
      <c r="CM100" s="26">
        <f t="shared" si="214"/>
        <v>148.59880000000001</v>
      </c>
      <c r="CN100" s="12">
        <f t="shared" si="215"/>
        <v>1683.165</v>
      </c>
      <c r="CO100" s="26">
        <f t="shared" si="216"/>
        <v>1683.165</v>
      </c>
      <c r="CP100" s="12">
        <f t="shared" si="217"/>
        <v>490.21</v>
      </c>
      <c r="CQ100" s="26">
        <f t="shared" si="218"/>
        <v>490.21</v>
      </c>
      <c r="CT100" s="19"/>
      <c r="CU100" s="19" t="s">
        <v>67</v>
      </c>
      <c r="CV100" s="12">
        <f t="shared" si="219"/>
        <v>75750</v>
      </c>
      <c r="CW100" s="26">
        <v>5</v>
      </c>
      <c r="CX100" s="12">
        <f t="shared" si="220"/>
        <v>21440</v>
      </c>
      <c r="CY100" s="26"/>
      <c r="CZ100" s="12">
        <f t="shared" si="221"/>
        <v>54305</v>
      </c>
      <c r="DA100" s="26"/>
      <c r="DB100" s="12">
        <f t="shared" si="222"/>
        <v>5345</v>
      </c>
      <c r="DC100" s="26"/>
      <c r="DD100" s="12">
        <f t="shared" si="223"/>
        <v>3575</v>
      </c>
      <c r="DE100" s="26"/>
      <c r="DF100" s="12">
        <f t="shared" si="224"/>
        <v>0</v>
      </c>
      <c r="DG100" s="26"/>
      <c r="DH100" s="12">
        <f t="shared" si="225"/>
        <v>205</v>
      </c>
      <c r="DI100" s="26"/>
      <c r="DJ100" s="12">
        <f t="shared" si="226"/>
        <v>2250</v>
      </c>
      <c r="DK100" s="26"/>
      <c r="DL100" s="12">
        <f t="shared" si="227"/>
        <v>6360</v>
      </c>
      <c r="DM100" s="26"/>
      <c r="DN100" s="12">
        <f t="shared" si="228"/>
        <v>90</v>
      </c>
      <c r="DO100" s="26"/>
      <c r="DP100" s="12">
        <f t="shared" si="229"/>
        <v>3610</v>
      </c>
      <c r="DQ100" s="26"/>
      <c r="DR100" s="12">
        <f t="shared" si="230"/>
        <v>11435</v>
      </c>
      <c r="DS100" s="26"/>
      <c r="DT100" s="12">
        <f t="shared" si="231"/>
        <v>7660</v>
      </c>
      <c r="DU100" s="26"/>
      <c r="DV100" s="12">
        <f t="shared" si="232"/>
        <v>2355</v>
      </c>
      <c r="DW100" s="26"/>
      <c r="DX100" s="12">
        <f t="shared" si="233"/>
        <v>3535</v>
      </c>
      <c r="DY100" s="26"/>
      <c r="DZ100" s="12">
        <f t="shared" si="234"/>
        <v>3290</v>
      </c>
      <c r="EA100" s="26"/>
      <c r="EB100" s="12">
        <f t="shared" si="235"/>
        <v>0</v>
      </c>
      <c r="EC100" s="26"/>
      <c r="ED100" s="12">
        <f t="shared" si="236"/>
        <v>15</v>
      </c>
      <c r="EE100" s="26"/>
      <c r="EF100" s="12">
        <f t="shared" si="237"/>
        <v>2010</v>
      </c>
      <c r="EG100" s="26"/>
      <c r="EH100" s="12">
        <f t="shared" si="238"/>
        <v>1460</v>
      </c>
      <c r="EI100" s="26"/>
      <c r="EJ100" s="12">
        <f t="shared" si="239"/>
        <v>16665</v>
      </c>
      <c r="EK100" s="26"/>
      <c r="EL100" s="12">
        <f t="shared" si="240"/>
        <v>5875</v>
      </c>
      <c r="EM100" s="26"/>
    </row>
    <row r="101" spans="2:143" x14ac:dyDescent="0.25">
      <c r="B101" s="20"/>
      <c r="C101" s="20" t="s">
        <v>68</v>
      </c>
      <c r="D101" s="13">
        <v>15095</v>
      </c>
      <c r="E101" s="6">
        <v>21.43</v>
      </c>
      <c r="F101" s="13">
        <v>4277</v>
      </c>
      <c r="G101" s="6">
        <v>47.11</v>
      </c>
      <c r="H101" s="13">
        <v>10818</v>
      </c>
      <c r="I101" s="6">
        <v>24.18</v>
      </c>
      <c r="J101" s="13">
        <v>651</v>
      </c>
      <c r="K101" s="6">
        <v>55.98</v>
      </c>
      <c r="L101" s="13">
        <v>822</v>
      </c>
      <c r="M101" s="6">
        <v>37.79</v>
      </c>
      <c r="N101" s="13">
        <v>0</v>
      </c>
      <c r="O101" s="6">
        <v>0</v>
      </c>
      <c r="P101" s="13">
        <v>96</v>
      </c>
      <c r="Q101" s="6">
        <v>59.5</v>
      </c>
      <c r="R101" s="13">
        <v>231</v>
      </c>
      <c r="S101" s="6">
        <v>65.78</v>
      </c>
      <c r="T101" s="13">
        <v>1467</v>
      </c>
      <c r="U101" s="6">
        <v>64.52</v>
      </c>
      <c r="V101" s="13">
        <v>17</v>
      </c>
      <c r="W101" s="6">
        <v>100.32</v>
      </c>
      <c r="X101" s="13">
        <v>993</v>
      </c>
      <c r="Y101" s="6">
        <v>59.72</v>
      </c>
      <c r="Z101" s="13">
        <v>2165</v>
      </c>
      <c r="AA101" s="6">
        <v>38.24</v>
      </c>
      <c r="AB101" s="13">
        <v>1527</v>
      </c>
      <c r="AC101" s="6">
        <v>89.44</v>
      </c>
      <c r="AD101" s="13">
        <v>423</v>
      </c>
      <c r="AE101" s="6">
        <v>72.88</v>
      </c>
      <c r="AF101" s="13">
        <v>680</v>
      </c>
      <c r="AG101" s="6">
        <v>45.47</v>
      </c>
      <c r="AH101" s="13">
        <v>873</v>
      </c>
      <c r="AI101" s="6">
        <v>56.97</v>
      </c>
      <c r="AJ101" s="13">
        <v>0</v>
      </c>
      <c r="AK101" s="6">
        <v>0</v>
      </c>
      <c r="AL101" s="13">
        <v>2</v>
      </c>
      <c r="AM101" s="6">
        <v>90.67</v>
      </c>
      <c r="AN101" s="13">
        <v>381</v>
      </c>
      <c r="AO101" s="6">
        <v>56.08</v>
      </c>
      <c r="AP101" s="13">
        <v>282</v>
      </c>
      <c r="AQ101" s="6">
        <v>51.78</v>
      </c>
      <c r="AR101" s="13">
        <v>3272</v>
      </c>
      <c r="AS101" s="6">
        <v>51.09</v>
      </c>
      <c r="AT101" s="13">
        <v>1214</v>
      </c>
      <c r="AU101" s="6">
        <v>41.49</v>
      </c>
      <c r="AX101" s="20"/>
      <c r="AY101" s="20" t="s">
        <v>68</v>
      </c>
      <c r="AZ101" s="13">
        <f t="shared" si="175"/>
        <v>3234.8584999999998</v>
      </c>
      <c r="BA101" s="27">
        <f t="shared" si="176"/>
        <v>3234.8584999999998</v>
      </c>
      <c r="BB101" s="13">
        <f t="shared" si="177"/>
        <v>2014.8947000000001</v>
      </c>
      <c r="BC101" s="27">
        <f t="shared" si="178"/>
        <v>2014.8947000000001</v>
      </c>
      <c r="BD101" s="13">
        <f t="shared" si="179"/>
        <v>2615.7923999999998</v>
      </c>
      <c r="BE101" s="27">
        <f t="shared" si="180"/>
        <v>2615.7923999999998</v>
      </c>
      <c r="BF101" s="13">
        <f t="shared" si="181"/>
        <v>364.42979999999994</v>
      </c>
      <c r="BG101" s="27">
        <f t="shared" si="182"/>
        <v>364.42979999999994</v>
      </c>
      <c r="BH101" s="13">
        <f t="shared" si="183"/>
        <v>310.63380000000001</v>
      </c>
      <c r="BI101" s="27">
        <f t="shared" si="184"/>
        <v>310.63380000000001</v>
      </c>
      <c r="BJ101" s="13">
        <f t="shared" si="185"/>
        <v>0</v>
      </c>
      <c r="BK101" s="27">
        <f t="shared" si="186"/>
        <v>0</v>
      </c>
      <c r="BL101" s="13">
        <f t="shared" si="187"/>
        <v>57.12</v>
      </c>
      <c r="BM101" s="27">
        <f t="shared" si="188"/>
        <v>57.12</v>
      </c>
      <c r="BN101" s="13">
        <f t="shared" si="189"/>
        <v>151.95179999999999</v>
      </c>
      <c r="BO101" s="27">
        <f t="shared" si="190"/>
        <v>151.95179999999999</v>
      </c>
      <c r="BP101" s="13">
        <f t="shared" si="191"/>
        <v>946.50839999999994</v>
      </c>
      <c r="BQ101" s="27">
        <f t="shared" si="192"/>
        <v>946.50839999999994</v>
      </c>
      <c r="BR101" s="13">
        <f t="shared" si="193"/>
        <v>17</v>
      </c>
      <c r="BS101" s="27">
        <f t="shared" si="194"/>
        <v>17.054399999999998</v>
      </c>
      <c r="BT101" s="13">
        <f t="shared" si="195"/>
        <v>593.01959999999997</v>
      </c>
      <c r="BU101" s="27">
        <f t="shared" si="196"/>
        <v>593.01959999999997</v>
      </c>
      <c r="BV101" s="13">
        <f t="shared" si="197"/>
        <v>827.89600000000007</v>
      </c>
      <c r="BW101" s="27">
        <f t="shared" si="198"/>
        <v>827.89600000000007</v>
      </c>
      <c r="BX101" s="13">
        <f t="shared" si="199"/>
        <v>1365.7488000000001</v>
      </c>
      <c r="BY101" s="27">
        <f t="shared" si="200"/>
        <v>1365.7488000000001</v>
      </c>
      <c r="BZ101" s="13">
        <f t="shared" si="201"/>
        <v>308.2824</v>
      </c>
      <c r="CA101" s="27">
        <f t="shared" si="202"/>
        <v>308.2824</v>
      </c>
      <c r="CB101" s="13">
        <f t="shared" si="203"/>
        <v>309.19599999999997</v>
      </c>
      <c r="CC101" s="27">
        <f t="shared" si="204"/>
        <v>309.19599999999997</v>
      </c>
      <c r="CD101" s="13">
        <f t="shared" si="205"/>
        <v>497.34809999999999</v>
      </c>
      <c r="CE101" s="27">
        <f t="shared" si="206"/>
        <v>497.34809999999999</v>
      </c>
      <c r="CF101" s="13">
        <f t="shared" si="207"/>
        <v>0</v>
      </c>
      <c r="CG101" s="27">
        <f t="shared" si="208"/>
        <v>0</v>
      </c>
      <c r="CH101" s="13">
        <f t="shared" si="209"/>
        <v>1.8134000000000001</v>
      </c>
      <c r="CI101" s="27">
        <f t="shared" si="210"/>
        <v>1.8134000000000001</v>
      </c>
      <c r="CJ101" s="13">
        <f t="shared" si="211"/>
        <v>213.66479999999999</v>
      </c>
      <c r="CK101" s="27">
        <f t="shared" si="212"/>
        <v>213.66479999999999</v>
      </c>
      <c r="CL101" s="13">
        <f t="shared" si="213"/>
        <v>146.0196</v>
      </c>
      <c r="CM101" s="27">
        <f t="shared" si="214"/>
        <v>146.0196</v>
      </c>
      <c r="CN101" s="13">
        <f t="shared" si="215"/>
        <v>1671.6648</v>
      </c>
      <c r="CO101" s="27">
        <f t="shared" si="216"/>
        <v>1671.6648</v>
      </c>
      <c r="CP101" s="13">
        <f t="shared" si="217"/>
        <v>503.68860000000001</v>
      </c>
      <c r="CQ101" s="27">
        <f t="shared" si="218"/>
        <v>503.68860000000001</v>
      </c>
      <c r="CT101" s="20"/>
      <c r="CU101" s="20" t="s">
        <v>68</v>
      </c>
      <c r="CV101" s="13">
        <f t="shared" si="219"/>
        <v>75475</v>
      </c>
      <c r="CW101" s="27">
        <v>5</v>
      </c>
      <c r="CX101" s="13">
        <f t="shared" si="220"/>
        <v>21385</v>
      </c>
      <c r="CY101" s="27"/>
      <c r="CZ101" s="13">
        <f t="shared" si="221"/>
        <v>54090</v>
      </c>
      <c r="DA101" s="27"/>
      <c r="DB101" s="13">
        <f t="shared" si="222"/>
        <v>3255</v>
      </c>
      <c r="DC101" s="27"/>
      <c r="DD101" s="13">
        <f t="shared" si="223"/>
        <v>4110</v>
      </c>
      <c r="DE101" s="27"/>
      <c r="DF101" s="13">
        <f t="shared" si="224"/>
        <v>0</v>
      </c>
      <c r="DG101" s="27"/>
      <c r="DH101" s="13">
        <f t="shared" si="225"/>
        <v>480</v>
      </c>
      <c r="DI101" s="27"/>
      <c r="DJ101" s="13">
        <f t="shared" si="226"/>
        <v>1155</v>
      </c>
      <c r="DK101" s="27"/>
      <c r="DL101" s="13">
        <f t="shared" si="227"/>
        <v>7335</v>
      </c>
      <c r="DM101" s="27"/>
      <c r="DN101" s="13">
        <f t="shared" si="228"/>
        <v>85</v>
      </c>
      <c r="DO101" s="27"/>
      <c r="DP101" s="13">
        <f t="shared" si="229"/>
        <v>4965</v>
      </c>
      <c r="DQ101" s="27"/>
      <c r="DR101" s="13">
        <f t="shared" si="230"/>
        <v>10825</v>
      </c>
      <c r="DS101" s="27"/>
      <c r="DT101" s="13">
        <f t="shared" si="231"/>
        <v>7635</v>
      </c>
      <c r="DU101" s="27"/>
      <c r="DV101" s="13">
        <f t="shared" si="232"/>
        <v>2115</v>
      </c>
      <c r="DW101" s="27"/>
      <c r="DX101" s="13">
        <f t="shared" si="233"/>
        <v>3400</v>
      </c>
      <c r="DY101" s="27"/>
      <c r="DZ101" s="13">
        <f t="shared" si="234"/>
        <v>4365</v>
      </c>
      <c r="EA101" s="27"/>
      <c r="EB101" s="13">
        <f t="shared" si="235"/>
        <v>0</v>
      </c>
      <c r="EC101" s="27"/>
      <c r="ED101" s="13">
        <f t="shared" si="236"/>
        <v>10</v>
      </c>
      <c r="EE101" s="27"/>
      <c r="EF101" s="13">
        <f t="shared" si="237"/>
        <v>1905</v>
      </c>
      <c r="EG101" s="27"/>
      <c r="EH101" s="13">
        <f t="shared" si="238"/>
        <v>1410</v>
      </c>
      <c r="EI101" s="27"/>
      <c r="EJ101" s="13">
        <f t="shared" si="239"/>
        <v>16360</v>
      </c>
      <c r="EK101" s="27"/>
      <c r="EL101" s="13">
        <f t="shared" si="240"/>
        <v>6070</v>
      </c>
      <c r="EM101" s="27"/>
    </row>
  </sheetData>
  <mergeCells count="264">
    <mergeCell ref="DV80:DW80"/>
    <mergeCell ref="DX80:DY80"/>
    <mergeCell ref="DZ80:EA80"/>
    <mergeCell ref="EB80:EC80"/>
    <mergeCell ref="EL55:EM55"/>
    <mergeCell ref="CV80:CW80"/>
    <mergeCell ref="CX80:CY80"/>
    <mergeCell ref="CZ80:DA80"/>
    <mergeCell ref="DB80:DC80"/>
    <mergeCell ref="DD80:DE80"/>
    <mergeCell ref="DF80:DG80"/>
    <mergeCell ref="DH80:DI80"/>
    <mergeCell ref="DJ80:DK80"/>
    <mergeCell ref="DL80:DM80"/>
    <mergeCell ref="DN80:DO80"/>
    <mergeCell ref="DP80:DQ80"/>
    <mergeCell ref="DR80:DS80"/>
    <mergeCell ref="DV55:DW55"/>
    <mergeCell ref="DX55:DY55"/>
    <mergeCell ref="DZ55:EA55"/>
    <mergeCell ref="EB55:EC55"/>
    <mergeCell ref="ED55:EE55"/>
    <mergeCell ref="ED80:EE80"/>
    <mergeCell ref="EF80:EG80"/>
    <mergeCell ref="EH80:EI80"/>
    <mergeCell ref="EJ80:EK80"/>
    <mergeCell ref="EL80:EM80"/>
    <mergeCell ref="DT80:DU80"/>
    <mergeCell ref="EH30:EI30"/>
    <mergeCell ref="EJ30:EK30"/>
    <mergeCell ref="EL30:EM30"/>
    <mergeCell ref="CV55:CW55"/>
    <mergeCell ref="CX55:CY55"/>
    <mergeCell ref="CZ55:DA55"/>
    <mergeCell ref="DB55:DC55"/>
    <mergeCell ref="DD55:DE55"/>
    <mergeCell ref="DF55:DG55"/>
    <mergeCell ref="DH55:DI55"/>
    <mergeCell ref="DJ55:DK55"/>
    <mergeCell ref="DL55:DM55"/>
    <mergeCell ref="DN55:DO55"/>
    <mergeCell ref="DP55:DQ55"/>
    <mergeCell ref="DR55:DS55"/>
    <mergeCell ref="DT55:DU55"/>
    <mergeCell ref="DX30:DY30"/>
    <mergeCell ref="DZ30:EA30"/>
    <mergeCell ref="EB30:EC30"/>
    <mergeCell ref="ED30:EE30"/>
    <mergeCell ref="EF30:EG30"/>
    <mergeCell ref="EF55:EG55"/>
    <mergeCell ref="EH55:EI55"/>
    <mergeCell ref="EJ55:EK55"/>
    <mergeCell ref="EJ5:EK5"/>
    <mergeCell ref="EL5:EM5"/>
    <mergeCell ref="CV30:CW30"/>
    <mergeCell ref="CX30:CY30"/>
    <mergeCell ref="CZ30:DA30"/>
    <mergeCell ref="DB30:DC30"/>
    <mergeCell ref="DD30:DE30"/>
    <mergeCell ref="DF30:DG30"/>
    <mergeCell ref="DH30:DI30"/>
    <mergeCell ref="DJ30:DK30"/>
    <mergeCell ref="DL30:DM30"/>
    <mergeCell ref="DN30:DO30"/>
    <mergeCell ref="DP30:DQ30"/>
    <mergeCell ref="DR30:DS30"/>
    <mergeCell ref="DT30:DU30"/>
    <mergeCell ref="DV30:DW30"/>
    <mergeCell ref="DZ5:EA5"/>
    <mergeCell ref="EB5:EC5"/>
    <mergeCell ref="ED5:EE5"/>
    <mergeCell ref="EF5:EG5"/>
    <mergeCell ref="EH5:EI5"/>
    <mergeCell ref="DP5:DQ5"/>
    <mergeCell ref="DR5:DS5"/>
    <mergeCell ref="DT5:DU5"/>
    <mergeCell ref="DV5:DW5"/>
    <mergeCell ref="DX5:DY5"/>
    <mergeCell ref="DF5:DG5"/>
    <mergeCell ref="DH5:DI5"/>
    <mergeCell ref="DJ5:DK5"/>
    <mergeCell ref="DL5:DM5"/>
    <mergeCell ref="DN5:DO5"/>
    <mergeCell ref="CV5:CW5"/>
    <mergeCell ref="CX5:CY5"/>
    <mergeCell ref="CZ5:DA5"/>
    <mergeCell ref="DB5:DC5"/>
    <mergeCell ref="DD5:DE5"/>
    <mergeCell ref="CH55:CI55"/>
    <mergeCell ref="CJ55:CK55"/>
    <mergeCell ref="CL55:CM55"/>
    <mergeCell ref="CN55:CO55"/>
    <mergeCell ref="CP55:CQ55"/>
    <mergeCell ref="BX55:BY55"/>
    <mergeCell ref="BZ55:CA55"/>
    <mergeCell ref="CB55:CC55"/>
    <mergeCell ref="CD55:CE55"/>
    <mergeCell ref="CF55:CG55"/>
    <mergeCell ref="BN55:BO55"/>
    <mergeCell ref="BP55:BQ55"/>
    <mergeCell ref="BR55:BS55"/>
    <mergeCell ref="BT55:BU55"/>
    <mergeCell ref="BV55:BW55"/>
    <mergeCell ref="BD55:BE55"/>
    <mergeCell ref="BF55:BG55"/>
    <mergeCell ref="BH55:BI55"/>
    <mergeCell ref="BJ55:BK55"/>
    <mergeCell ref="BL55:BM55"/>
    <mergeCell ref="AP55:AQ55"/>
    <mergeCell ref="AR55:AS55"/>
    <mergeCell ref="AT55:AU55"/>
    <mergeCell ref="AZ55:BA55"/>
    <mergeCell ref="BB55:BC55"/>
    <mergeCell ref="AF55:AG55"/>
    <mergeCell ref="AH55:AI55"/>
    <mergeCell ref="AJ55:AK55"/>
    <mergeCell ref="AL55:AM55"/>
    <mergeCell ref="AN55:AO55"/>
    <mergeCell ref="CN80:CO80"/>
    <mergeCell ref="CP80:CQ80"/>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CD80:CE80"/>
    <mergeCell ref="CF80:CG80"/>
    <mergeCell ref="CH80:CI80"/>
    <mergeCell ref="CL80:CM80"/>
    <mergeCell ref="BT80:BU80"/>
    <mergeCell ref="BV80:BW80"/>
    <mergeCell ref="BX80:BY80"/>
    <mergeCell ref="BZ80:CA80"/>
    <mergeCell ref="CB80:CC80"/>
    <mergeCell ref="BJ80:BK80"/>
    <mergeCell ref="BL80:BM80"/>
    <mergeCell ref="BN80:BO80"/>
    <mergeCell ref="BP80:BQ80"/>
    <mergeCell ref="BR80:BS80"/>
    <mergeCell ref="AB80:AC80"/>
    <mergeCell ref="AD80:AE80"/>
    <mergeCell ref="AF80:AG80"/>
    <mergeCell ref="AH80:AI80"/>
    <mergeCell ref="AJ80:AK80"/>
    <mergeCell ref="CJ30:CK30"/>
    <mergeCell ref="CL30:CM30"/>
    <mergeCell ref="CN30:CO30"/>
    <mergeCell ref="CP30:CQ30"/>
    <mergeCell ref="AJ30:AK30"/>
    <mergeCell ref="AL30:AM30"/>
    <mergeCell ref="AN30:AO30"/>
    <mergeCell ref="AP30:AQ30"/>
    <mergeCell ref="AZ80:BA80"/>
    <mergeCell ref="BB80:BC80"/>
    <mergeCell ref="BD80:BE80"/>
    <mergeCell ref="BF80:BG80"/>
    <mergeCell ref="BH80:BI80"/>
    <mergeCell ref="AL80:AM80"/>
    <mergeCell ref="AN80:AO80"/>
    <mergeCell ref="AP80:AQ80"/>
    <mergeCell ref="AR80:AS80"/>
    <mergeCell ref="AT80:AU80"/>
    <mergeCell ref="CJ80:CK80"/>
    <mergeCell ref="D80:E80"/>
    <mergeCell ref="F80:G80"/>
    <mergeCell ref="H80:I80"/>
    <mergeCell ref="J80:K80"/>
    <mergeCell ref="L80:M80"/>
    <mergeCell ref="N80:O80"/>
    <mergeCell ref="P80:Q80"/>
    <mergeCell ref="R80:S80"/>
    <mergeCell ref="T80:U80"/>
    <mergeCell ref="V80:W80"/>
    <mergeCell ref="X80:Y80"/>
    <mergeCell ref="Z80:AA80"/>
    <mergeCell ref="BZ30:CA30"/>
    <mergeCell ref="CB30:CC30"/>
    <mergeCell ref="CD30:CE30"/>
    <mergeCell ref="CF30:CG30"/>
    <mergeCell ref="CH30:CI30"/>
    <mergeCell ref="BP30:BQ30"/>
    <mergeCell ref="BR30:BS30"/>
    <mergeCell ref="BT30:BU30"/>
    <mergeCell ref="BV30:BW30"/>
    <mergeCell ref="BX30:BY30"/>
    <mergeCell ref="BF30:BG30"/>
    <mergeCell ref="BH30:BI30"/>
    <mergeCell ref="BJ30:BK30"/>
    <mergeCell ref="BL30:BM30"/>
    <mergeCell ref="BN30:BO30"/>
    <mergeCell ref="AR30:AS30"/>
    <mergeCell ref="AT30:AU30"/>
    <mergeCell ref="AZ30:BA30"/>
    <mergeCell ref="BB30:BC30"/>
    <mergeCell ref="BD30:BE30"/>
    <mergeCell ref="AH30:AI30"/>
    <mergeCell ref="CP5:CQ5"/>
    <mergeCell ref="CB5:CC5"/>
    <mergeCell ref="CD5:CE5"/>
    <mergeCell ref="CF5:CG5"/>
    <mergeCell ref="CH5:CI5"/>
    <mergeCell ref="CJ5:CK5"/>
    <mergeCell ref="CL5:CM5"/>
    <mergeCell ref="BZ5:CA5"/>
    <mergeCell ref="AR5:AS5"/>
    <mergeCell ref="BD5:BE5"/>
    <mergeCell ref="BF5:BG5"/>
    <mergeCell ref="BH5:BI5"/>
    <mergeCell ref="BJ5:BK5"/>
    <mergeCell ref="BL5:BM5"/>
    <mergeCell ref="BN5:BO5"/>
    <mergeCell ref="AT5:AU5"/>
    <mergeCell ref="D30:E30"/>
    <mergeCell ref="F30:G30"/>
    <mergeCell ref="H30:I30"/>
    <mergeCell ref="J30:K30"/>
    <mergeCell ref="L30:M30"/>
    <mergeCell ref="BR5:BS5"/>
    <mergeCell ref="BT5:BU5"/>
    <mergeCell ref="CN5:CO5"/>
    <mergeCell ref="AP5:AQ5"/>
    <mergeCell ref="X30:Y30"/>
    <mergeCell ref="Z30:AA30"/>
    <mergeCell ref="AB30:AC30"/>
    <mergeCell ref="AD30:AE30"/>
    <mergeCell ref="AF30:AG30"/>
    <mergeCell ref="N30:O30"/>
    <mergeCell ref="P30:Q30"/>
    <mergeCell ref="R30:S30"/>
    <mergeCell ref="T30:U30"/>
    <mergeCell ref="V30:W30"/>
    <mergeCell ref="BP5:BQ5"/>
    <mergeCell ref="AN5:AO5"/>
    <mergeCell ref="AL5:AM5"/>
    <mergeCell ref="BV5:BW5"/>
    <mergeCell ref="BX5:BY5"/>
    <mergeCell ref="J5:K5"/>
    <mergeCell ref="H5:I5"/>
    <mergeCell ref="F5:G5"/>
    <mergeCell ref="D5:E5"/>
    <mergeCell ref="AZ5:BA5"/>
    <mergeCell ref="N5:O5"/>
    <mergeCell ref="L5:M5"/>
    <mergeCell ref="AJ5:AK5"/>
    <mergeCell ref="BB5:BC5"/>
    <mergeCell ref="V5:W5"/>
    <mergeCell ref="T5:U5"/>
    <mergeCell ref="R5:S5"/>
    <mergeCell ref="P5:Q5"/>
    <mergeCell ref="AH5:AI5"/>
    <mergeCell ref="AF5:AG5"/>
    <mergeCell ref="AD5:AE5"/>
    <mergeCell ref="AB5:AC5"/>
    <mergeCell ref="Z5:AA5"/>
    <mergeCell ref="X5:Y5"/>
  </mergeCells>
  <hyperlinks>
    <hyperlink ref="B1"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B9946"/>
  </sheetPr>
  <dimension ref="B2:Q22"/>
  <sheetViews>
    <sheetView tabSelected="1" workbookViewId="0"/>
  </sheetViews>
  <sheetFormatPr defaultRowHeight="15" x14ac:dyDescent="0.25"/>
  <cols>
    <col min="1" max="1" width="9.140625" style="61"/>
    <col min="2" max="2" width="118.7109375" style="119" customWidth="1"/>
    <col min="3" max="16384" width="9.140625" style="61"/>
  </cols>
  <sheetData>
    <row r="2" spans="2:17" ht="51" x14ac:dyDescent="0.25">
      <c r="B2" s="115" t="s">
        <v>191</v>
      </c>
      <c r="C2" s="115"/>
      <c r="D2" s="115"/>
      <c r="E2" s="115"/>
      <c r="F2" s="115"/>
      <c r="G2" s="115"/>
      <c r="H2" s="115"/>
      <c r="I2" s="115"/>
      <c r="J2" s="115"/>
      <c r="K2" s="115"/>
      <c r="L2" s="115"/>
      <c r="M2" s="115"/>
      <c r="N2" s="115"/>
      <c r="O2" s="115"/>
      <c r="P2" s="115"/>
      <c r="Q2" s="115"/>
    </row>
    <row r="3" spans="2:17" x14ac:dyDescent="0.25">
      <c r="B3" s="115"/>
      <c r="C3" s="115"/>
      <c r="D3" s="115"/>
      <c r="E3" s="115"/>
      <c r="F3" s="115"/>
      <c r="G3" s="115"/>
      <c r="H3" s="115"/>
      <c r="I3" s="115"/>
      <c r="J3" s="115"/>
      <c r="K3" s="115"/>
      <c r="L3" s="115"/>
      <c r="M3" s="115"/>
      <c r="N3" s="115"/>
      <c r="O3" s="115"/>
      <c r="P3" s="115"/>
      <c r="Q3" s="115"/>
    </row>
    <row r="4" spans="2:17" x14ac:dyDescent="0.25">
      <c r="B4" s="116" t="s">
        <v>192</v>
      </c>
      <c r="C4" s="115"/>
      <c r="D4" s="115"/>
      <c r="E4" s="115"/>
      <c r="F4" s="115"/>
      <c r="G4" s="115"/>
      <c r="H4" s="115"/>
      <c r="I4" s="115"/>
      <c r="J4" s="115"/>
      <c r="K4" s="115"/>
      <c r="L4" s="115"/>
      <c r="M4" s="115"/>
      <c r="N4" s="115"/>
      <c r="O4" s="115"/>
      <c r="P4" s="115"/>
      <c r="Q4" s="115"/>
    </row>
    <row r="5" spans="2:17" ht="38.25" x14ac:dyDescent="0.25">
      <c r="B5" s="115" t="s">
        <v>193</v>
      </c>
      <c r="C5" s="115"/>
      <c r="D5" s="115"/>
      <c r="E5" s="115"/>
      <c r="F5" s="115"/>
      <c r="G5" s="115"/>
      <c r="H5" s="115"/>
      <c r="I5" s="115"/>
      <c r="J5" s="115"/>
      <c r="K5" s="115"/>
      <c r="L5" s="115"/>
      <c r="M5" s="115"/>
      <c r="N5" s="115"/>
      <c r="O5" s="115"/>
      <c r="P5" s="115"/>
      <c r="Q5" s="115"/>
    </row>
    <row r="6" spans="2:17" ht="38.25" x14ac:dyDescent="0.25">
      <c r="B6" s="115" t="s">
        <v>202</v>
      </c>
      <c r="C6" s="115"/>
      <c r="D6" s="115"/>
      <c r="E6" s="115"/>
      <c r="F6" s="115"/>
      <c r="G6" s="115"/>
      <c r="H6" s="115"/>
      <c r="I6" s="115"/>
      <c r="J6" s="115"/>
      <c r="K6" s="115"/>
      <c r="L6" s="115"/>
      <c r="M6" s="115"/>
      <c r="N6" s="115"/>
      <c r="O6" s="115"/>
      <c r="P6" s="115"/>
      <c r="Q6" s="115"/>
    </row>
    <row r="7" spans="2:17" ht="51" x14ac:dyDescent="0.25">
      <c r="B7" s="116" t="s">
        <v>206</v>
      </c>
      <c r="C7" s="115"/>
      <c r="D7" s="115"/>
      <c r="E7" s="115"/>
      <c r="F7" s="115"/>
      <c r="G7" s="115"/>
      <c r="H7" s="115"/>
      <c r="I7" s="115"/>
      <c r="J7" s="115"/>
      <c r="K7" s="115"/>
      <c r="L7" s="115"/>
      <c r="M7" s="115"/>
      <c r="N7" s="115"/>
      <c r="O7" s="115"/>
      <c r="P7" s="115"/>
      <c r="Q7" s="115"/>
    </row>
    <row r="8" spans="2:17" ht="51" x14ac:dyDescent="0.25">
      <c r="B8" s="115" t="s">
        <v>203</v>
      </c>
      <c r="C8" s="115"/>
      <c r="D8" s="115"/>
      <c r="E8" s="115"/>
      <c r="F8" s="115"/>
      <c r="G8" s="115"/>
      <c r="H8" s="115"/>
      <c r="I8" s="115"/>
      <c r="J8" s="115"/>
      <c r="K8" s="115"/>
      <c r="L8" s="115"/>
      <c r="M8" s="115"/>
      <c r="N8" s="115"/>
      <c r="O8" s="115"/>
      <c r="P8" s="115"/>
      <c r="Q8" s="115"/>
    </row>
    <row r="9" spans="2:17" ht="25.5" x14ac:dyDescent="0.25">
      <c r="B9" s="115" t="s">
        <v>204</v>
      </c>
      <c r="C9" s="115"/>
      <c r="D9" s="115"/>
      <c r="E9" s="115"/>
      <c r="F9" s="115"/>
      <c r="G9" s="115"/>
      <c r="H9" s="115"/>
      <c r="I9" s="115"/>
      <c r="J9" s="115"/>
      <c r="K9" s="115"/>
      <c r="L9" s="115"/>
      <c r="M9" s="115"/>
      <c r="N9" s="115"/>
      <c r="O9" s="115"/>
      <c r="P9" s="115"/>
      <c r="Q9" s="115"/>
    </row>
    <row r="10" spans="2:17" ht="76.5" x14ac:dyDescent="0.25">
      <c r="B10" s="115" t="s">
        <v>194</v>
      </c>
      <c r="C10" s="115"/>
      <c r="D10" s="115"/>
      <c r="E10" s="115"/>
      <c r="F10" s="115"/>
      <c r="G10" s="115"/>
      <c r="H10" s="115"/>
      <c r="I10" s="115"/>
      <c r="J10" s="115"/>
      <c r="K10" s="115"/>
      <c r="L10" s="115"/>
      <c r="M10" s="115"/>
      <c r="N10" s="115"/>
      <c r="O10" s="115"/>
      <c r="P10" s="115"/>
      <c r="Q10" s="115"/>
    </row>
    <row r="11" spans="2:17" x14ac:dyDescent="0.25">
      <c r="B11" s="115"/>
      <c r="C11" s="115"/>
      <c r="D11" s="115"/>
      <c r="E11" s="115"/>
      <c r="F11" s="115"/>
      <c r="G11" s="115"/>
      <c r="H11" s="115"/>
      <c r="I11" s="115"/>
      <c r="J11" s="115"/>
      <c r="K11" s="115"/>
      <c r="L11" s="115"/>
      <c r="M11" s="115"/>
      <c r="N11" s="115"/>
      <c r="O11" s="115"/>
      <c r="P11" s="115"/>
      <c r="Q11" s="115"/>
    </row>
    <row r="12" spans="2:17" x14ac:dyDescent="0.25">
      <c r="B12" s="61"/>
    </row>
    <row r="13" spans="2:17" x14ac:dyDescent="0.25">
      <c r="B13" s="61"/>
    </row>
    <row r="14" spans="2:17" x14ac:dyDescent="0.25">
      <c r="B14" s="117" t="s">
        <v>195</v>
      </c>
      <c r="C14" s="117"/>
      <c r="D14" s="117"/>
      <c r="E14" s="117"/>
      <c r="F14" s="117"/>
      <c r="G14" s="117"/>
      <c r="H14" s="117"/>
      <c r="I14" s="117"/>
      <c r="J14" s="117"/>
      <c r="K14" s="117"/>
      <c r="L14" s="117"/>
      <c r="M14" s="117"/>
      <c r="N14" s="117"/>
      <c r="O14" s="117"/>
      <c r="P14" s="117"/>
      <c r="Q14" s="117"/>
    </row>
    <row r="15" spans="2:17" x14ac:dyDescent="0.25">
      <c r="B15" s="117" t="s">
        <v>196</v>
      </c>
      <c r="C15" s="117"/>
      <c r="D15" s="117"/>
      <c r="E15" s="117"/>
      <c r="F15" s="117"/>
      <c r="G15" s="117"/>
      <c r="H15" s="117"/>
      <c r="I15" s="117"/>
      <c r="J15" s="117"/>
      <c r="K15" s="117"/>
      <c r="L15" s="117"/>
      <c r="M15" s="117"/>
      <c r="N15" s="117"/>
      <c r="O15" s="117"/>
      <c r="P15" s="117"/>
      <c r="Q15" s="117"/>
    </row>
    <row r="16" spans="2:17" x14ac:dyDescent="0.25">
      <c r="B16" s="117" t="s">
        <v>197</v>
      </c>
      <c r="C16" s="117"/>
      <c r="D16" s="117"/>
      <c r="E16" s="117"/>
      <c r="F16" s="117"/>
      <c r="G16" s="117"/>
      <c r="H16" s="117"/>
      <c r="I16" s="117"/>
      <c r="J16" s="117"/>
      <c r="K16" s="117"/>
      <c r="L16" s="117"/>
      <c r="M16" s="117"/>
      <c r="N16" s="117"/>
      <c r="O16" s="117"/>
      <c r="P16" s="117"/>
      <c r="Q16" s="117"/>
    </row>
    <row r="17" spans="2:17" x14ac:dyDescent="0.25">
      <c r="B17" s="117" t="s">
        <v>198</v>
      </c>
      <c r="C17" s="117"/>
      <c r="D17" s="117"/>
      <c r="E17" s="117"/>
      <c r="F17" s="117"/>
      <c r="G17" s="117"/>
      <c r="H17" s="117"/>
      <c r="I17" s="117"/>
      <c r="J17" s="117"/>
      <c r="K17" s="117"/>
      <c r="L17" s="117"/>
      <c r="M17" s="117"/>
      <c r="N17" s="117"/>
      <c r="O17" s="117"/>
      <c r="P17" s="117"/>
      <c r="Q17" s="117"/>
    </row>
    <row r="18" spans="2:17" x14ac:dyDescent="0.25">
      <c r="B18" s="117" t="s">
        <v>199</v>
      </c>
      <c r="C18" s="117"/>
      <c r="D18" s="117"/>
      <c r="E18" s="117"/>
      <c r="F18" s="117"/>
      <c r="G18" s="117"/>
      <c r="H18" s="117"/>
      <c r="I18" s="117"/>
      <c r="J18" s="117"/>
      <c r="K18" s="117"/>
      <c r="L18" s="117"/>
      <c r="M18" s="117"/>
      <c r="N18" s="117"/>
      <c r="O18" s="117"/>
      <c r="P18" s="117"/>
      <c r="Q18" s="117"/>
    </row>
    <row r="19" spans="2:17" x14ac:dyDescent="0.25">
      <c r="B19" s="61"/>
    </row>
    <row r="20" spans="2:17" x14ac:dyDescent="0.25">
      <c r="B20" s="118" t="s">
        <v>200</v>
      </c>
      <c r="C20" s="115"/>
      <c r="D20" s="115"/>
      <c r="E20" s="115"/>
      <c r="F20" s="115"/>
      <c r="G20" s="115"/>
      <c r="H20" s="115"/>
      <c r="I20" s="115"/>
      <c r="J20" s="115"/>
      <c r="K20" s="115"/>
      <c r="L20" s="115"/>
      <c r="M20" s="115"/>
      <c r="N20" s="115"/>
      <c r="O20" s="115"/>
      <c r="P20" s="115"/>
      <c r="Q20" s="115"/>
    </row>
    <row r="21" spans="2:17" x14ac:dyDescent="0.25">
      <c r="B21" s="118" t="s">
        <v>201</v>
      </c>
    </row>
    <row r="22" spans="2:17" x14ac:dyDescent="0.25">
      <c r="B22" s="61"/>
    </row>
  </sheetData>
  <hyperlinks>
    <hyperlink ref="B20" r:id="rId1" display="9. The full suite of NFI reports can be found at www.forestry.gov.uk/inventory."/>
    <hyperlink ref="B21" r:id="rId2" display="10. The full suite of NFI forecast reports can be found at www.forestry.gov.uk/forecast."/>
    <hyperlink ref="B17" r:id="rId3" display="NFI@forestry.gsi.gov.uk"/>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B9946"/>
  </sheetPr>
  <dimension ref="B2:E21"/>
  <sheetViews>
    <sheetView workbookViewId="0"/>
  </sheetViews>
  <sheetFormatPr defaultRowHeight="15" customHeight="1" x14ac:dyDescent="0.25"/>
  <cols>
    <col min="1" max="4" width="9.140625" style="113"/>
    <col min="5" max="5" width="90.5703125" style="113" bestFit="1" customWidth="1"/>
    <col min="6" max="16384" width="9.140625" style="113"/>
  </cols>
  <sheetData>
    <row r="2" spans="2:5" ht="15" customHeight="1" x14ac:dyDescent="0.25">
      <c r="B2" s="148" t="s">
        <v>179</v>
      </c>
      <c r="C2" s="148"/>
      <c r="D2" s="148"/>
      <c r="E2" s="148"/>
    </row>
    <row r="3" spans="2:5" ht="15" customHeight="1" x14ac:dyDescent="0.25">
      <c r="B3" s="148"/>
      <c r="C3" s="148"/>
      <c r="D3" s="148"/>
      <c r="E3" s="148"/>
    </row>
    <row r="4" spans="2:5" ht="15" customHeight="1" x14ac:dyDescent="0.25">
      <c r="B4" s="148" t="s">
        <v>117</v>
      </c>
      <c r="C4" s="148"/>
      <c r="D4" s="148"/>
      <c r="E4" s="148"/>
    </row>
    <row r="6" spans="2:5" ht="15" customHeight="1" x14ac:dyDescent="0.25">
      <c r="B6" s="114" t="s">
        <v>180</v>
      </c>
      <c r="C6" s="114"/>
      <c r="D6" s="114"/>
      <c r="E6" s="114"/>
    </row>
    <row r="7" spans="2:5" ht="15" customHeight="1" x14ac:dyDescent="0.25">
      <c r="C7" s="113" t="str">
        <f>Table1!B2</f>
        <v>Table 1</v>
      </c>
      <c r="D7" s="113" t="s">
        <v>181</v>
      </c>
      <c r="E7" s="113" t="str">
        <f>Table1!C2</f>
        <v>Stocked area by principal tree species</v>
      </c>
    </row>
    <row r="8" spans="2:5" ht="15" customHeight="1" x14ac:dyDescent="0.25">
      <c r="D8" s="113" t="s">
        <v>182</v>
      </c>
      <c r="E8" s="113" t="s">
        <v>208</v>
      </c>
    </row>
    <row r="9" spans="2:5" ht="15" customHeight="1" x14ac:dyDescent="0.25">
      <c r="C9" s="113" t="str">
        <f>Table2!B2</f>
        <v>Table 2</v>
      </c>
      <c r="E9" s="113" t="str">
        <f>Table2!C2</f>
        <v>Standing volume by principal tree species</v>
      </c>
    </row>
    <row r="10" spans="2:5" ht="15" customHeight="1" x14ac:dyDescent="0.25">
      <c r="C10" s="113" t="str">
        <f>Table3!B2</f>
        <v>Table 3</v>
      </c>
      <c r="E10" s="113" t="str">
        <f>Table3!C2</f>
        <v>Number of trees by principal tree species</v>
      </c>
    </row>
    <row r="11" spans="2:5" ht="15" customHeight="1" x14ac:dyDescent="0.25">
      <c r="C11" s="113" t="str">
        <f>Table4!B2</f>
        <v>Table 4</v>
      </c>
      <c r="E11" s="113" t="str">
        <f>Table4!C2</f>
        <v>Biomass stocks (above and below ground) by principal tree species</v>
      </c>
    </row>
    <row r="12" spans="2:5" ht="15" customHeight="1" x14ac:dyDescent="0.25">
      <c r="C12" s="113" t="str">
        <f>Table5!B2</f>
        <v>Table 5</v>
      </c>
      <c r="E12" s="113" t="str">
        <f>Table5!C2</f>
        <v>Carbon stocks (above and below ground) by principal tree species</v>
      </c>
    </row>
    <row r="13" spans="2:5" ht="15" customHeight="1" x14ac:dyDescent="0.25">
      <c r="D13" s="113" t="s">
        <v>183</v>
      </c>
      <c r="E13" s="113" t="s">
        <v>172</v>
      </c>
    </row>
    <row r="14" spans="2:5" ht="15" customHeight="1" x14ac:dyDescent="0.25">
      <c r="D14" s="113" t="s">
        <v>184</v>
      </c>
      <c r="E14" s="113" t="s">
        <v>185</v>
      </c>
    </row>
    <row r="16" spans="2:5" ht="15" customHeight="1" x14ac:dyDescent="0.25">
      <c r="B16" s="114" t="s">
        <v>186</v>
      </c>
      <c r="C16" s="114"/>
      <c r="D16" s="114"/>
      <c r="E16" s="114"/>
    </row>
    <row r="17" spans="3:5" ht="15" customHeight="1" x14ac:dyDescent="0.25">
      <c r="C17" s="113" t="str">
        <f>Table6!B2</f>
        <v>Table 6</v>
      </c>
      <c r="E17" s="113" t="str">
        <f>Table6!C2</f>
        <v>50-year forecast of timber availability; average annual volume within period</v>
      </c>
    </row>
    <row r="18" spans="3:5" ht="15" customHeight="1" x14ac:dyDescent="0.25">
      <c r="C18" s="113" t="str">
        <f>Table7!B2</f>
        <v>Table 7</v>
      </c>
      <c r="E18" s="113" t="str">
        <f>Table7!C2</f>
        <v>50-year forecast of standing volume; average annual volume within period</v>
      </c>
    </row>
    <row r="19" spans="3:5" ht="15" customHeight="1" x14ac:dyDescent="0.25">
      <c r="C19" s="113" t="str">
        <f>Table8!B2</f>
        <v>Table 8</v>
      </c>
      <c r="E19" s="113" t="str">
        <f>Table8!C2</f>
        <v>50-year forecast of net increment; average annual volume within period</v>
      </c>
    </row>
    <row r="20" spans="3:5" ht="15" customHeight="1" x14ac:dyDescent="0.25">
      <c r="D20" s="113" t="s">
        <v>187</v>
      </c>
      <c r="E20" s="113" t="s">
        <v>189</v>
      </c>
    </row>
    <row r="21" spans="3:5" ht="15" customHeight="1" x14ac:dyDescent="0.25">
      <c r="D21" s="113" t="s">
        <v>188</v>
      </c>
      <c r="E21" s="113" t="s">
        <v>190</v>
      </c>
    </row>
  </sheetData>
  <mergeCells count="3">
    <mergeCell ref="B2:E2"/>
    <mergeCell ref="B3:E3"/>
    <mergeCell ref="B4:E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workbookViewId="0"/>
  </sheetViews>
  <sheetFormatPr defaultRowHeight="15" customHeight="1" x14ac:dyDescent="0.2"/>
  <cols>
    <col min="1" max="1" width="9.140625" style="32"/>
    <col min="2" max="2" width="20.7109375" style="32" customWidth="1"/>
    <col min="3" max="3" width="15.7109375" style="32" customWidth="1"/>
    <col min="4" max="4" width="6.7109375" style="32" customWidth="1"/>
    <col min="5" max="16384" width="9.140625" style="32"/>
  </cols>
  <sheetData>
    <row r="2" spans="2:4" ht="15" customHeight="1" x14ac:dyDescent="0.2">
      <c r="B2" s="41" t="s">
        <v>70</v>
      </c>
      <c r="C2" s="32" t="s">
        <v>88</v>
      </c>
    </row>
    <row r="4" spans="2:4" ht="15" customHeight="1" x14ac:dyDescent="0.2">
      <c r="B4" s="149" t="s">
        <v>71</v>
      </c>
      <c r="C4" s="151" t="s">
        <v>86</v>
      </c>
      <c r="D4" s="152"/>
    </row>
    <row r="5" spans="2:4" ht="30" customHeight="1" x14ac:dyDescent="0.2">
      <c r="B5" s="150"/>
      <c r="C5" s="39" t="s">
        <v>87</v>
      </c>
      <c r="D5" s="46" t="s">
        <v>13</v>
      </c>
    </row>
    <row r="6" spans="2:4" ht="15" customHeight="1" x14ac:dyDescent="0.2">
      <c r="B6" s="33" t="s">
        <v>72</v>
      </c>
      <c r="C6" s="34"/>
      <c r="D6" s="35"/>
    </row>
    <row r="7" spans="2:4" ht="15" customHeight="1" x14ac:dyDescent="0.2">
      <c r="B7" s="44" t="s">
        <v>73</v>
      </c>
      <c r="C7" s="40">
        <f>Current_Stocks_2012!D9</f>
        <v>199.27</v>
      </c>
      <c r="D7" s="47">
        <f>Current_Stocks_2012!E9</f>
        <v>76.78</v>
      </c>
    </row>
    <row r="8" spans="2:4" ht="15" customHeight="1" x14ac:dyDescent="0.2">
      <c r="B8" s="44" t="s">
        <v>74</v>
      </c>
      <c r="C8" s="40">
        <f>Current_Stocks_2012!D10</f>
        <v>69.02</v>
      </c>
      <c r="D8" s="47">
        <f>Current_Stocks_2012!E10</f>
        <v>42.35</v>
      </c>
    </row>
    <row r="9" spans="2:4" ht="15" customHeight="1" x14ac:dyDescent="0.2">
      <c r="B9" s="44" t="s">
        <v>75</v>
      </c>
      <c r="C9" s="40">
        <f>Current_Stocks_2012!D11</f>
        <v>0</v>
      </c>
      <c r="D9" s="47">
        <f>Current_Stocks_2012!E11</f>
        <v>0</v>
      </c>
    </row>
    <row r="10" spans="2:4" ht="15" customHeight="1" x14ac:dyDescent="0.2">
      <c r="B10" s="44" t="s">
        <v>76</v>
      </c>
      <c r="C10" s="40">
        <f>Current_Stocks_2012!D12</f>
        <v>0</v>
      </c>
      <c r="D10" s="47">
        <f>Current_Stocks_2012!E12</f>
        <v>0</v>
      </c>
    </row>
    <row r="11" spans="2:4" ht="15" customHeight="1" x14ac:dyDescent="0.2">
      <c r="B11" s="44" t="s">
        <v>8</v>
      </c>
      <c r="C11" s="40">
        <f>Current_Stocks_2012!D13</f>
        <v>284.38</v>
      </c>
      <c r="D11" s="47">
        <f>Current_Stocks_2012!E13</f>
        <v>61.32</v>
      </c>
    </row>
    <row r="12" spans="2:4" ht="15" customHeight="1" x14ac:dyDescent="0.2">
      <c r="B12" s="44" t="s">
        <v>77</v>
      </c>
      <c r="C12" s="40">
        <f>Current_Stocks_2012!D14</f>
        <v>0</v>
      </c>
      <c r="D12" s="47">
        <f>Current_Stocks_2012!E14</f>
        <v>0</v>
      </c>
    </row>
    <row r="13" spans="2:4" ht="15" customHeight="1" x14ac:dyDescent="0.2">
      <c r="B13" s="44" t="s">
        <v>78</v>
      </c>
      <c r="C13" s="40">
        <f>Current_Stocks_2012!D15</f>
        <v>10.18</v>
      </c>
      <c r="D13" s="47">
        <f>Current_Stocks_2012!E15</f>
        <v>104.3</v>
      </c>
    </row>
    <row r="14" spans="2:4" ht="15" customHeight="1" x14ac:dyDescent="0.2">
      <c r="B14" s="44" t="s">
        <v>79</v>
      </c>
      <c r="C14" s="40">
        <f>Current_Stocks_2012!D16</f>
        <v>0</v>
      </c>
      <c r="D14" s="47">
        <f>Current_Stocks_2012!E16</f>
        <v>0</v>
      </c>
    </row>
    <row r="15" spans="2:4" ht="15" customHeight="1" x14ac:dyDescent="0.2">
      <c r="B15" s="45" t="s">
        <v>80</v>
      </c>
      <c r="C15" s="36">
        <f>Current_Stocks_2012!D7</f>
        <v>562.84</v>
      </c>
      <c r="D15" s="48">
        <f>Current_Stocks_2012!E7</f>
        <v>36.520000000000003</v>
      </c>
    </row>
    <row r="16" spans="2:4" ht="15" customHeight="1" x14ac:dyDescent="0.2">
      <c r="B16" s="33" t="s">
        <v>81</v>
      </c>
      <c r="C16" s="34"/>
      <c r="D16" s="35"/>
    </row>
    <row r="17" spans="2:4" ht="15" customHeight="1" x14ac:dyDescent="0.2">
      <c r="B17" s="44" t="s">
        <v>14</v>
      </c>
      <c r="C17" s="40">
        <f>Current_Stocks_2012!D17</f>
        <v>972.55</v>
      </c>
      <c r="D17" s="47">
        <f>Current_Stocks_2012!E17</f>
        <v>45.39</v>
      </c>
    </row>
    <row r="18" spans="2:4" ht="15" customHeight="1" x14ac:dyDescent="0.2">
      <c r="B18" s="44" t="s">
        <v>15</v>
      </c>
      <c r="C18" s="40">
        <f>Current_Stocks_2012!D18</f>
        <v>390.5</v>
      </c>
      <c r="D18" s="47">
        <f>Current_Stocks_2012!E18</f>
        <v>69.59</v>
      </c>
    </row>
    <row r="19" spans="2:4" ht="15" customHeight="1" x14ac:dyDescent="0.2">
      <c r="B19" s="44" t="s">
        <v>16</v>
      </c>
      <c r="C19" s="40">
        <f>Current_Stocks_2012!D19</f>
        <v>349.77</v>
      </c>
      <c r="D19" s="47">
        <f>Current_Stocks_2012!E19</f>
        <v>44.97</v>
      </c>
    </row>
    <row r="20" spans="2:4" ht="15" customHeight="1" x14ac:dyDescent="0.2">
      <c r="B20" s="44" t="s">
        <v>17</v>
      </c>
      <c r="C20" s="40">
        <f>Current_Stocks_2012!D20</f>
        <v>905.98</v>
      </c>
      <c r="D20" s="47">
        <f>Current_Stocks_2012!E20</f>
        <v>41.62</v>
      </c>
    </row>
    <row r="21" spans="2:4" ht="15" customHeight="1" x14ac:dyDescent="0.2">
      <c r="B21" s="44" t="s">
        <v>82</v>
      </c>
      <c r="C21" s="40">
        <f>Current_Stocks_2012!D21</f>
        <v>336.49</v>
      </c>
      <c r="D21" s="47">
        <f>Current_Stocks_2012!E21</f>
        <v>50.81</v>
      </c>
    </row>
    <row r="22" spans="2:4" ht="15" customHeight="1" x14ac:dyDescent="0.2">
      <c r="B22" s="44" t="s">
        <v>19</v>
      </c>
      <c r="C22" s="40">
        <f>Current_Stocks_2012!D22</f>
        <v>0</v>
      </c>
      <c r="D22" s="47">
        <f>Current_Stocks_2012!E22</f>
        <v>0</v>
      </c>
    </row>
    <row r="23" spans="2:4" ht="15" customHeight="1" x14ac:dyDescent="0.2">
      <c r="B23" s="44" t="s">
        <v>20</v>
      </c>
      <c r="C23" s="40">
        <f>Current_Stocks_2012!D23</f>
        <v>3.98</v>
      </c>
      <c r="D23" s="47">
        <f>Current_Stocks_2012!E23</f>
        <v>86.66</v>
      </c>
    </row>
    <row r="24" spans="2:4" ht="15" customHeight="1" x14ac:dyDescent="0.2">
      <c r="B24" s="44" t="s">
        <v>21</v>
      </c>
      <c r="C24" s="40">
        <f>Current_Stocks_2012!D24</f>
        <v>343.17</v>
      </c>
      <c r="D24" s="47">
        <f>Current_Stocks_2012!E24</f>
        <v>58.31</v>
      </c>
    </row>
    <row r="25" spans="2:4" ht="15" customHeight="1" x14ac:dyDescent="0.2">
      <c r="B25" s="44" t="s">
        <v>22</v>
      </c>
      <c r="C25" s="40">
        <f>Current_Stocks_2012!D25</f>
        <v>305.69</v>
      </c>
      <c r="D25" s="47">
        <f>Current_Stocks_2012!E25</f>
        <v>45.18</v>
      </c>
    </row>
    <row r="26" spans="2:4" ht="15" customHeight="1" x14ac:dyDescent="0.2">
      <c r="B26" s="44" t="s">
        <v>23</v>
      </c>
      <c r="C26" s="40">
        <f>Current_Stocks_2012!D26</f>
        <v>674.21</v>
      </c>
      <c r="D26" s="47">
        <f>Current_Stocks_2012!E26</f>
        <v>41.82</v>
      </c>
    </row>
    <row r="27" spans="2:4" ht="15" customHeight="1" x14ac:dyDescent="0.2">
      <c r="B27" s="44" t="s">
        <v>83</v>
      </c>
      <c r="C27" s="40">
        <f>Current_Stocks_2012!D27</f>
        <v>830.31</v>
      </c>
      <c r="D27" s="47">
        <f>Current_Stocks_2012!E27</f>
        <v>35.56</v>
      </c>
    </row>
    <row r="28" spans="2:4" ht="15" customHeight="1" x14ac:dyDescent="0.2">
      <c r="B28" s="45" t="s">
        <v>84</v>
      </c>
      <c r="C28" s="36">
        <f>Current_Stocks_2012!D8</f>
        <v>5112.66</v>
      </c>
      <c r="D28" s="48">
        <f>Current_Stocks_2012!E8</f>
        <v>7.73</v>
      </c>
    </row>
    <row r="29" spans="2:4" ht="15" customHeight="1" x14ac:dyDescent="0.2">
      <c r="B29" s="33" t="s">
        <v>85</v>
      </c>
      <c r="C29" s="37"/>
      <c r="D29" s="38"/>
    </row>
    <row r="30" spans="2:4" ht="15" customHeight="1" x14ac:dyDescent="0.2">
      <c r="B30" s="49" t="s">
        <v>85</v>
      </c>
      <c r="C30" s="50">
        <f>Current_Stocks_2012!D6</f>
        <v>5675.51</v>
      </c>
      <c r="D30" s="51">
        <f>Current_Stocks_2012!E6</f>
        <v>6.44</v>
      </c>
    </row>
  </sheetData>
  <mergeCells count="2">
    <mergeCell ref="B4:B5"/>
    <mergeCell ref="C4:D4"/>
  </mergeCells>
  <conditionalFormatting sqref="C7:D30">
    <cfRule type="expression" dxfId="33" priority="2">
      <formula>IF($D7&gt;25,1)</formula>
    </cfRule>
  </conditionalFormatting>
  <conditionalFormatting sqref="C7:C30">
    <cfRule type="cellIs" dxfId="32" priority="1" operator="between">
      <formula>0.0001</formula>
      <formula>0.1</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workbookViewId="0"/>
  </sheetViews>
  <sheetFormatPr defaultRowHeight="15" customHeight="1" x14ac:dyDescent="0.2"/>
  <cols>
    <col min="1" max="1" width="9.140625" style="32"/>
    <col min="2" max="2" width="20.7109375" style="32" customWidth="1"/>
    <col min="3" max="3" width="15.7109375" style="32" customWidth="1"/>
    <col min="4" max="4" width="6.7109375" style="32" customWidth="1"/>
    <col min="5" max="16384" width="9.140625" style="32"/>
  </cols>
  <sheetData>
    <row r="2" spans="2:4" ht="15" customHeight="1" x14ac:dyDescent="0.2">
      <c r="B2" s="41" t="s">
        <v>89</v>
      </c>
      <c r="C2" s="32" t="s">
        <v>90</v>
      </c>
    </row>
    <row r="4" spans="2:4" ht="15" customHeight="1" x14ac:dyDescent="0.2">
      <c r="B4" s="149" t="s">
        <v>71</v>
      </c>
      <c r="C4" s="151" t="s">
        <v>86</v>
      </c>
      <c r="D4" s="152"/>
    </row>
    <row r="5" spans="2:4" ht="30" customHeight="1" x14ac:dyDescent="0.2">
      <c r="B5" s="150"/>
      <c r="C5" s="39" t="s">
        <v>91</v>
      </c>
      <c r="D5" s="46" t="s">
        <v>13</v>
      </c>
    </row>
    <row r="6" spans="2:4" ht="15" customHeight="1" x14ac:dyDescent="0.2">
      <c r="B6" s="33" t="s">
        <v>72</v>
      </c>
      <c r="C6" s="34"/>
      <c r="D6" s="35"/>
    </row>
    <row r="7" spans="2:4" ht="15" customHeight="1" x14ac:dyDescent="0.2">
      <c r="B7" s="44" t="s">
        <v>73</v>
      </c>
      <c r="C7" s="52">
        <f>Current_Stocks_2012!G9</f>
        <v>33991</v>
      </c>
      <c r="D7" s="47">
        <f>Current_Stocks_2012!H9</f>
        <v>82.25</v>
      </c>
    </row>
    <row r="8" spans="2:4" ht="15" customHeight="1" x14ac:dyDescent="0.2">
      <c r="B8" s="44" t="s">
        <v>74</v>
      </c>
      <c r="C8" s="52">
        <f>Current_Stocks_2012!G10</f>
        <v>6657</v>
      </c>
      <c r="D8" s="47">
        <f>Current_Stocks_2012!H10</f>
        <v>57.33</v>
      </c>
    </row>
    <row r="9" spans="2:4" ht="15" customHeight="1" x14ac:dyDescent="0.2">
      <c r="B9" s="44" t="s">
        <v>75</v>
      </c>
      <c r="C9" s="52">
        <f>Current_Stocks_2012!G11</f>
        <v>0</v>
      </c>
      <c r="D9" s="47">
        <f>Current_Stocks_2012!H11</f>
        <v>0</v>
      </c>
    </row>
    <row r="10" spans="2:4" ht="15" customHeight="1" x14ac:dyDescent="0.2">
      <c r="B10" s="44" t="s">
        <v>76</v>
      </c>
      <c r="C10" s="52">
        <f>Current_Stocks_2012!G12</f>
        <v>0</v>
      </c>
      <c r="D10" s="47">
        <f>Current_Stocks_2012!H12</f>
        <v>0</v>
      </c>
    </row>
    <row r="11" spans="2:4" ht="15" customHeight="1" x14ac:dyDescent="0.2">
      <c r="B11" s="44" t="s">
        <v>8</v>
      </c>
      <c r="C11" s="52">
        <f>Current_Stocks_2012!G13</f>
        <v>70009</v>
      </c>
      <c r="D11" s="47">
        <f>Current_Stocks_2012!H13</f>
        <v>59.54</v>
      </c>
    </row>
    <row r="12" spans="2:4" ht="15" customHeight="1" x14ac:dyDescent="0.2">
      <c r="B12" s="44" t="s">
        <v>77</v>
      </c>
      <c r="C12" s="52">
        <f>Current_Stocks_2012!G14</f>
        <v>0</v>
      </c>
      <c r="D12" s="47">
        <f>Current_Stocks_2012!H14</f>
        <v>0</v>
      </c>
    </row>
    <row r="13" spans="2:4" ht="15" customHeight="1" x14ac:dyDescent="0.2">
      <c r="B13" s="44" t="s">
        <v>78</v>
      </c>
      <c r="C13" s="52">
        <f>Current_Stocks_2012!G15</f>
        <v>1103</v>
      </c>
      <c r="D13" s="47">
        <f>Current_Stocks_2012!H15</f>
        <v>130.12</v>
      </c>
    </row>
    <row r="14" spans="2:4" ht="15" customHeight="1" x14ac:dyDescent="0.2">
      <c r="B14" s="44" t="s">
        <v>79</v>
      </c>
      <c r="C14" s="52">
        <f>Current_Stocks_2012!G16</f>
        <v>0</v>
      </c>
      <c r="D14" s="47">
        <f>Current_Stocks_2012!H16</f>
        <v>0</v>
      </c>
    </row>
    <row r="15" spans="2:4" ht="15" customHeight="1" x14ac:dyDescent="0.2">
      <c r="B15" s="45" t="s">
        <v>80</v>
      </c>
      <c r="C15" s="53">
        <f>Current_Stocks_2012!G7</f>
        <v>111760</v>
      </c>
      <c r="D15" s="48">
        <f>Current_Stocks_2012!H7</f>
        <v>50.85</v>
      </c>
    </row>
    <row r="16" spans="2:4" ht="15" customHeight="1" x14ac:dyDescent="0.2">
      <c r="B16" s="33" t="s">
        <v>81</v>
      </c>
      <c r="C16" s="54"/>
      <c r="D16" s="35"/>
    </row>
    <row r="17" spans="2:4" ht="15" customHeight="1" x14ac:dyDescent="0.2">
      <c r="B17" s="44" t="s">
        <v>14</v>
      </c>
      <c r="C17" s="52">
        <f>Current_Stocks_2012!G17</f>
        <v>101005</v>
      </c>
      <c r="D17" s="47">
        <f>Current_Stocks_2012!H17</f>
        <v>46.33</v>
      </c>
    </row>
    <row r="18" spans="2:4" ht="15" customHeight="1" x14ac:dyDescent="0.2">
      <c r="B18" s="44" t="s">
        <v>15</v>
      </c>
      <c r="C18" s="52">
        <f>Current_Stocks_2012!G18</f>
        <v>44969</v>
      </c>
      <c r="D18" s="47">
        <f>Current_Stocks_2012!H18</f>
        <v>78.53</v>
      </c>
    </row>
    <row r="19" spans="2:4" ht="15" customHeight="1" x14ac:dyDescent="0.2">
      <c r="B19" s="44" t="s">
        <v>16</v>
      </c>
      <c r="C19" s="52">
        <f>Current_Stocks_2012!G19</f>
        <v>44304</v>
      </c>
      <c r="D19" s="47">
        <f>Current_Stocks_2012!H19</f>
        <v>52.26</v>
      </c>
    </row>
    <row r="20" spans="2:4" ht="15" customHeight="1" x14ac:dyDescent="0.2">
      <c r="B20" s="44" t="s">
        <v>17</v>
      </c>
      <c r="C20" s="52">
        <f>Current_Stocks_2012!G20</f>
        <v>38308</v>
      </c>
      <c r="D20" s="47">
        <f>Current_Stocks_2012!H20</f>
        <v>51.08</v>
      </c>
    </row>
    <row r="21" spans="2:4" ht="15" customHeight="1" x14ac:dyDescent="0.2">
      <c r="B21" s="44" t="s">
        <v>82</v>
      </c>
      <c r="C21" s="52">
        <f>Current_Stocks_2012!G21</f>
        <v>55436</v>
      </c>
      <c r="D21" s="47">
        <f>Current_Stocks_2012!H21</f>
        <v>67.53</v>
      </c>
    </row>
    <row r="22" spans="2:4" ht="15" customHeight="1" x14ac:dyDescent="0.2">
      <c r="B22" s="44" t="s">
        <v>19</v>
      </c>
      <c r="C22" s="52">
        <f>Current_Stocks_2012!G22</f>
        <v>0</v>
      </c>
      <c r="D22" s="47">
        <f>Current_Stocks_2012!H22</f>
        <v>0</v>
      </c>
    </row>
    <row r="23" spans="2:4" ht="15" customHeight="1" x14ac:dyDescent="0.2">
      <c r="B23" s="44" t="s">
        <v>20</v>
      </c>
      <c r="C23" s="52">
        <f>Current_Stocks_2012!G23</f>
        <v>88</v>
      </c>
      <c r="D23" s="47">
        <f>Current_Stocks_2012!H23</f>
        <v>100.97</v>
      </c>
    </row>
    <row r="24" spans="2:4" ht="15" customHeight="1" x14ac:dyDescent="0.2">
      <c r="B24" s="44" t="s">
        <v>21</v>
      </c>
      <c r="C24" s="52">
        <f>Current_Stocks_2012!G24</f>
        <v>11948</v>
      </c>
      <c r="D24" s="47">
        <f>Current_Stocks_2012!H24</f>
        <v>71.03</v>
      </c>
    </row>
    <row r="25" spans="2:4" ht="15" customHeight="1" x14ac:dyDescent="0.2">
      <c r="B25" s="44" t="s">
        <v>22</v>
      </c>
      <c r="C25" s="52">
        <f>Current_Stocks_2012!G25</f>
        <v>64431</v>
      </c>
      <c r="D25" s="47">
        <f>Current_Stocks_2012!H25</f>
        <v>43.21</v>
      </c>
    </row>
    <row r="26" spans="2:4" ht="15" customHeight="1" x14ac:dyDescent="0.2">
      <c r="B26" s="44" t="s">
        <v>23</v>
      </c>
      <c r="C26" s="52">
        <f>Current_Stocks_2012!G26</f>
        <v>50761</v>
      </c>
      <c r="D26" s="47">
        <f>Current_Stocks_2012!H26</f>
        <v>39.69</v>
      </c>
    </row>
    <row r="27" spans="2:4" ht="15" customHeight="1" x14ac:dyDescent="0.2">
      <c r="B27" s="44" t="s">
        <v>83</v>
      </c>
      <c r="C27" s="52">
        <f>Current_Stocks_2012!G27</f>
        <v>26982</v>
      </c>
      <c r="D27" s="47">
        <f>Current_Stocks_2012!H27</f>
        <v>42.34</v>
      </c>
    </row>
    <row r="28" spans="2:4" ht="15" customHeight="1" x14ac:dyDescent="0.2">
      <c r="B28" s="45" t="s">
        <v>84</v>
      </c>
      <c r="C28" s="53">
        <f>Current_Stocks_2012!G8</f>
        <v>438233</v>
      </c>
      <c r="D28" s="48">
        <f>Current_Stocks_2012!H8</f>
        <v>16.66</v>
      </c>
    </row>
    <row r="29" spans="2:4" ht="15" customHeight="1" x14ac:dyDescent="0.2">
      <c r="B29" s="33" t="s">
        <v>85</v>
      </c>
      <c r="C29" s="55"/>
      <c r="D29" s="38"/>
    </row>
    <row r="30" spans="2:4" ht="15" customHeight="1" x14ac:dyDescent="0.2">
      <c r="B30" s="49" t="s">
        <v>85</v>
      </c>
      <c r="C30" s="56">
        <f>Current_Stocks_2012!G6</f>
        <v>549992</v>
      </c>
      <c r="D30" s="51">
        <f>Current_Stocks_2012!H6</f>
        <v>14.11</v>
      </c>
    </row>
  </sheetData>
  <mergeCells count="2">
    <mergeCell ref="B4:B5"/>
    <mergeCell ref="C4:D4"/>
  </mergeCells>
  <conditionalFormatting sqref="C7:D30">
    <cfRule type="expression" dxfId="31" priority="2">
      <formula>IF($D7&gt;25,1)</formula>
    </cfRule>
  </conditionalFormatting>
  <conditionalFormatting sqref="C7:C30">
    <cfRule type="cellIs" dxfId="30" priority="1" operator="between">
      <formula>0.0001</formula>
      <formula>1</formula>
    </cfRule>
  </conditionalFormatting>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workbookViewId="0"/>
  </sheetViews>
  <sheetFormatPr defaultRowHeight="15" customHeight="1" x14ac:dyDescent="0.2"/>
  <cols>
    <col min="1" max="1" width="9.140625" style="32"/>
    <col min="2" max="2" width="20.7109375" style="32" customWidth="1"/>
    <col min="3" max="3" width="15.7109375" style="32" customWidth="1"/>
    <col min="4" max="4" width="6.7109375" style="32" customWidth="1"/>
    <col min="5" max="16384" width="9.140625" style="32"/>
  </cols>
  <sheetData>
    <row r="2" spans="2:4" ht="15" customHeight="1" x14ac:dyDescent="0.2">
      <c r="B2" s="41" t="s">
        <v>92</v>
      </c>
      <c r="C2" s="32" t="s">
        <v>93</v>
      </c>
    </row>
    <row r="4" spans="2:4" ht="15" customHeight="1" x14ac:dyDescent="0.2">
      <c r="B4" s="149" t="s">
        <v>71</v>
      </c>
      <c r="C4" s="151" t="s">
        <v>86</v>
      </c>
      <c r="D4" s="152"/>
    </row>
    <row r="5" spans="2:4" ht="30" customHeight="1" x14ac:dyDescent="0.2">
      <c r="B5" s="150"/>
      <c r="C5" s="39" t="s">
        <v>33</v>
      </c>
      <c r="D5" s="46" t="s">
        <v>13</v>
      </c>
    </row>
    <row r="6" spans="2:4" ht="15" customHeight="1" x14ac:dyDescent="0.2">
      <c r="B6" s="33" t="s">
        <v>72</v>
      </c>
      <c r="C6" s="34"/>
      <c r="D6" s="35"/>
    </row>
    <row r="7" spans="2:4" ht="15" customHeight="1" x14ac:dyDescent="0.2">
      <c r="B7" s="44" t="s">
        <v>73</v>
      </c>
      <c r="C7" s="52">
        <f>Current_Stocks_2012!J9</f>
        <v>85760</v>
      </c>
      <c r="D7" s="47">
        <f>Current_Stocks_2012!K9</f>
        <v>82.97</v>
      </c>
    </row>
    <row r="8" spans="2:4" ht="15" customHeight="1" x14ac:dyDescent="0.2">
      <c r="B8" s="44" t="s">
        <v>74</v>
      </c>
      <c r="C8" s="52">
        <f>Current_Stocks_2012!J10</f>
        <v>94898</v>
      </c>
      <c r="D8" s="47">
        <f>Current_Stocks_2012!K10</f>
        <v>61.95</v>
      </c>
    </row>
    <row r="9" spans="2:4" ht="15" customHeight="1" x14ac:dyDescent="0.2">
      <c r="B9" s="44" t="s">
        <v>75</v>
      </c>
      <c r="C9" s="52">
        <f>Current_Stocks_2012!J11</f>
        <v>0</v>
      </c>
      <c r="D9" s="47">
        <f>Current_Stocks_2012!K11</f>
        <v>0</v>
      </c>
    </row>
    <row r="10" spans="2:4" ht="15" customHeight="1" x14ac:dyDescent="0.2">
      <c r="B10" s="44" t="s">
        <v>76</v>
      </c>
      <c r="C10" s="52">
        <f>Current_Stocks_2012!J12</f>
        <v>0</v>
      </c>
      <c r="D10" s="47">
        <f>Current_Stocks_2012!K12</f>
        <v>0</v>
      </c>
    </row>
    <row r="11" spans="2:4" ht="15" customHeight="1" x14ac:dyDescent="0.2">
      <c r="B11" s="44" t="s">
        <v>8</v>
      </c>
      <c r="C11" s="52">
        <f>Current_Stocks_2012!J13</f>
        <v>210027</v>
      </c>
      <c r="D11" s="47">
        <f>Current_Stocks_2012!K13</f>
        <v>55.56</v>
      </c>
    </row>
    <row r="12" spans="2:4" ht="15" customHeight="1" x14ac:dyDescent="0.2">
      <c r="B12" s="44" t="s">
        <v>77</v>
      </c>
      <c r="C12" s="52">
        <f>Current_Stocks_2012!J14</f>
        <v>0</v>
      </c>
      <c r="D12" s="47">
        <f>Current_Stocks_2012!K14</f>
        <v>0</v>
      </c>
    </row>
    <row r="13" spans="2:4" ht="15" customHeight="1" x14ac:dyDescent="0.2">
      <c r="B13" s="44" t="s">
        <v>78</v>
      </c>
      <c r="C13" s="52">
        <f>Current_Stocks_2012!J15</f>
        <v>22551</v>
      </c>
      <c r="D13" s="47">
        <f>Current_Stocks_2012!K15</f>
        <v>130.12</v>
      </c>
    </row>
    <row r="14" spans="2:4" ht="15" customHeight="1" x14ac:dyDescent="0.2">
      <c r="B14" s="44" t="s">
        <v>79</v>
      </c>
      <c r="C14" s="52">
        <f>Current_Stocks_2012!J16</f>
        <v>0</v>
      </c>
      <c r="D14" s="47">
        <f>Current_Stocks_2012!K16</f>
        <v>0</v>
      </c>
    </row>
    <row r="15" spans="2:4" ht="15" customHeight="1" x14ac:dyDescent="0.2">
      <c r="B15" s="45" t="s">
        <v>80</v>
      </c>
      <c r="C15" s="53">
        <f>Current_Stocks_2012!J7</f>
        <v>413236</v>
      </c>
      <c r="D15" s="48">
        <f>Current_Stocks_2012!K7</f>
        <v>43.4</v>
      </c>
    </row>
    <row r="16" spans="2:4" ht="15" customHeight="1" x14ac:dyDescent="0.2">
      <c r="B16" s="33" t="s">
        <v>81</v>
      </c>
      <c r="C16" s="54"/>
      <c r="D16" s="35"/>
    </row>
    <row r="17" spans="2:4" ht="15" customHeight="1" x14ac:dyDescent="0.2">
      <c r="B17" s="44" t="s">
        <v>14</v>
      </c>
      <c r="C17" s="52">
        <f>Current_Stocks_2012!J17</f>
        <v>608061</v>
      </c>
      <c r="D17" s="47">
        <f>Current_Stocks_2012!K17</f>
        <v>52.42</v>
      </c>
    </row>
    <row r="18" spans="2:4" ht="15" customHeight="1" x14ac:dyDescent="0.2">
      <c r="B18" s="44" t="s">
        <v>15</v>
      </c>
      <c r="C18" s="52">
        <f>Current_Stocks_2012!J18</f>
        <v>44675</v>
      </c>
      <c r="D18" s="47">
        <f>Current_Stocks_2012!K18</f>
        <v>67.87</v>
      </c>
    </row>
    <row r="19" spans="2:4" ht="15" customHeight="1" x14ac:dyDescent="0.2">
      <c r="B19" s="44" t="s">
        <v>16</v>
      </c>
      <c r="C19" s="52">
        <f>Current_Stocks_2012!J19</f>
        <v>145355</v>
      </c>
      <c r="D19" s="47">
        <f>Current_Stocks_2012!K19</f>
        <v>38.61</v>
      </c>
    </row>
    <row r="20" spans="2:4" ht="15" customHeight="1" x14ac:dyDescent="0.2">
      <c r="B20" s="44" t="s">
        <v>17</v>
      </c>
      <c r="C20" s="52">
        <f>Current_Stocks_2012!J20</f>
        <v>552213</v>
      </c>
      <c r="D20" s="47">
        <f>Current_Stocks_2012!K20</f>
        <v>76.3</v>
      </c>
    </row>
    <row r="21" spans="2:4" ht="15" customHeight="1" x14ac:dyDescent="0.2">
      <c r="B21" s="44" t="s">
        <v>82</v>
      </c>
      <c r="C21" s="52">
        <f>Current_Stocks_2012!J21</f>
        <v>564762</v>
      </c>
      <c r="D21" s="47">
        <f>Current_Stocks_2012!K21</f>
        <v>48.25</v>
      </c>
    </row>
    <row r="22" spans="2:4" ht="15" customHeight="1" x14ac:dyDescent="0.2">
      <c r="B22" s="44" t="s">
        <v>19</v>
      </c>
      <c r="C22" s="52">
        <f>Current_Stocks_2012!J22</f>
        <v>0</v>
      </c>
      <c r="D22" s="47">
        <f>Current_Stocks_2012!K22</f>
        <v>0</v>
      </c>
    </row>
    <row r="23" spans="2:4" ht="15" customHeight="1" x14ac:dyDescent="0.2">
      <c r="B23" s="44" t="s">
        <v>20</v>
      </c>
      <c r="C23" s="52">
        <f>Current_Stocks_2012!J23</f>
        <v>2909</v>
      </c>
      <c r="D23" s="47">
        <f>Current_Stocks_2012!K23</f>
        <v>100.97</v>
      </c>
    </row>
    <row r="24" spans="2:4" ht="15" customHeight="1" x14ac:dyDescent="0.2">
      <c r="B24" s="44" t="s">
        <v>21</v>
      </c>
      <c r="C24" s="52">
        <f>Current_Stocks_2012!J24</f>
        <v>233463</v>
      </c>
      <c r="D24" s="47">
        <f>Current_Stocks_2012!K24</f>
        <v>56.92</v>
      </c>
    </row>
    <row r="25" spans="2:4" ht="15" customHeight="1" x14ac:dyDescent="0.2">
      <c r="B25" s="44" t="s">
        <v>22</v>
      </c>
      <c r="C25" s="52">
        <f>Current_Stocks_2012!J25</f>
        <v>596255</v>
      </c>
      <c r="D25" s="47">
        <f>Current_Stocks_2012!K25</f>
        <v>48.86</v>
      </c>
    </row>
    <row r="26" spans="2:4" ht="15" customHeight="1" x14ac:dyDescent="0.2">
      <c r="B26" s="44" t="s">
        <v>23</v>
      </c>
      <c r="C26" s="52">
        <f>Current_Stocks_2012!J26</f>
        <v>1568030</v>
      </c>
      <c r="D26" s="47">
        <f>Current_Stocks_2012!K26</f>
        <v>54.3</v>
      </c>
    </row>
    <row r="27" spans="2:4" ht="15" customHeight="1" x14ac:dyDescent="0.2">
      <c r="B27" s="44" t="s">
        <v>83</v>
      </c>
      <c r="C27" s="52">
        <f>Current_Stocks_2012!J27</f>
        <v>702132</v>
      </c>
      <c r="D27" s="47">
        <f>Current_Stocks_2012!K27</f>
        <v>45.53</v>
      </c>
    </row>
    <row r="28" spans="2:4" ht="15" customHeight="1" x14ac:dyDescent="0.2">
      <c r="B28" s="45" t="s">
        <v>84</v>
      </c>
      <c r="C28" s="53">
        <f>Current_Stocks_2012!J8</f>
        <v>5017856</v>
      </c>
      <c r="D28" s="48">
        <f>Current_Stocks_2012!K8</f>
        <v>28.13</v>
      </c>
    </row>
    <row r="29" spans="2:4" ht="15" customHeight="1" x14ac:dyDescent="0.2">
      <c r="B29" s="33" t="s">
        <v>85</v>
      </c>
      <c r="C29" s="55"/>
      <c r="D29" s="38"/>
    </row>
    <row r="30" spans="2:4" ht="15" customHeight="1" x14ac:dyDescent="0.2">
      <c r="B30" s="49" t="s">
        <v>85</v>
      </c>
      <c r="C30" s="56">
        <f>Current_Stocks_2012!J6</f>
        <v>5431092</v>
      </c>
      <c r="D30" s="51">
        <f>Current_Stocks_2012!K6</f>
        <v>25.74</v>
      </c>
    </row>
  </sheetData>
  <mergeCells count="2">
    <mergeCell ref="B4:B5"/>
    <mergeCell ref="C4:D4"/>
  </mergeCells>
  <conditionalFormatting sqref="C7:D30">
    <cfRule type="expression" dxfId="29" priority="2">
      <formula>IF($D7&gt;25,1)</formula>
    </cfRule>
  </conditionalFormatting>
  <conditionalFormatting sqref="C7:C30">
    <cfRule type="cellIs" dxfId="28" priority="1" operator="between">
      <formula>0.0001</formula>
      <formula>1</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Charts</vt:lpstr>
      </vt:variant>
      <vt:variant>
        <vt:i4>6</vt:i4>
      </vt:variant>
    </vt:vector>
  </HeadingPairs>
  <TitlesOfParts>
    <vt:vector size="21" baseType="lpstr">
      <vt:lpstr>Current_Stocks_2012</vt:lpstr>
      <vt:lpstr>Current_Stocks_2012_100mBuffer</vt:lpstr>
      <vt:lpstr>Management data</vt:lpstr>
      <vt:lpstr>Forecast</vt:lpstr>
      <vt:lpstr>Notes</vt:lpstr>
      <vt:lpstr>Index</vt:lpstr>
      <vt:lpstr>Table1</vt:lpstr>
      <vt:lpstr>Table2</vt:lpstr>
      <vt:lpstr>Table3</vt:lpstr>
      <vt:lpstr>Table4</vt:lpstr>
      <vt:lpstr>Table5</vt:lpstr>
      <vt:lpstr>Table6</vt:lpstr>
      <vt:lpstr>Table7</vt:lpstr>
      <vt:lpstr>Table8</vt:lpstr>
      <vt:lpstr>Maps</vt:lpstr>
      <vt:lpstr>Figure 1</vt:lpstr>
      <vt:lpstr>Figure 2</vt:lpstr>
      <vt:lpstr>Figure 3</vt:lpstr>
      <vt:lpstr>Figure 4</vt:lpstr>
      <vt:lpstr>Figure 5</vt:lpstr>
      <vt:lpstr>Figure 6</vt:lpstr>
    </vt:vector>
  </TitlesOfParts>
  <Company>Forestry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Halsall, Lesley</dc:creator>
  <cp:lastModifiedBy>Halsall, Lesley</cp:lastModifiedBy>
  <dcterms:created xsi:type="dcterms:W3CDTF">2018-01-24T08:19:38Z</dcterms:created>
  <dcterms:modified xsi:type="dcterms:W3CDTF">2018-11-08T12:02:32Z</dcterms:modified>
</cp:coreProperties>
</file>