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U:\Common\Fplan_shared\NFI\Forest Condition\Results\Reporting Tool Outputs\20_Jan_2020\Presentation_Tables\No_Formulas\Distribution_by_habitat\"/>
    </mc:Choice>
  </mc:AlternateContent>
  <xr:revisionPtr revIDLastSave="0" documentId="13_ncr:1_{393A8DC3-947B-4532-9C14-662ACC197ABD}" xr6:coauthVersionLast="44" xr6:coauthVersionMax="44" xr10:uidLastSave="{00000000-0000-0000-0000-000000000000}"/>
  <bookViews>
    <workbookView xWindow="-120" yWindow="-120" windowWidth="29040" windowHeight="15840" xr2:uid="{00000000-000D-0000-FFFF-FFFF00000000}"/>
  </bookViews>
  <sheets>
    <sheet name="Summary" sheetId="9" r:id="rId1"/>
    <sheet name="LookupValues" sheetId="4" state="hidden" r:id="rId2"/>
    <sheet name="Openspace" sheetId="6" state="hidden" r:id="rId3"/>
    <sheet name="OpenspaceResults" sheetId="8" r:id="rId4"/>
    <sheet name="Openspace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9" i="8" l="1"/>
  <c r="B418" i="8"/>
  <c r="B417" i="8"/>
  <c r="B416" i="8"/>
  <c r="B415" i="8"/>
  <c r="B414" i="8"/>
  <c r="B413" i="8"/>
  <c r="B412" i="8"/>
  <c r="B411" i="8"/>
  <c r="B410" i="8"/>
  <c r="B409" i="8"/>
  <c r="B408" i="8"/>
  <c r="B405" i="8"/>
  <c r="C403" i="8"/>
  <c r="B394" i="8"/>
  <c r="B393" i="8"/>
  <c r="B392" i="8"/>
  <c r="B391" i="8"/>
  <c r="B390" i="8"/>
  <c r="B389" i="8"/>
  <c r="B388" i="8"/>
  <c r="B387" i="8"/>
  <c r="B386" i="8"/>
  <c r="B385" i="8"/>
  <c r="B384" i="8"/>
  <c r="B383" i="8"/>
  <c r="B380" i="8"/>
  <c r="C378" i="8"/>
  <c r="B369" i="8"/>
  <c r="B368" i="8"/>
  <c r="B367" i="8"/>
  <c r="B366" i="8"/>
  <c r="B365" i="8"/>
  <c r="B364" i="8"/>
  <c r="B363" i="8"/>
  <c r="B362" i="8"/>
  <c r="B361" i="8"/>
  <c r="B360" i="8"/>
  <c r="B359" i="8"/>
  <c r="B358" i="8"/>
  <c r="B355" i="8"/>
  <c r="C353" i="8"/>
  <c r="B344" i="8"/>
  <c r="B343" i="8"/>
  <c r="B342" i="8"/>
  <c r="B341" i="8"/>
  <c r="B340" i="8"/>
  <c r="B339" i="8"/>
  <c r="B338" i="8"/>
  <c r="B337" i="8"/>
  <c r="B336" i="8"/>
  <c r="B335" i="8"/>
  <c r="B334" i="8"/>
  <c r="B333" i="8"/>
  <c r="B330" i="8"/>
  <c r="C328" i="8"/>
  <c r="B319" i="8"/>
  <c r="B318" i="8"/>
  <c r="B317" i="8"/>
  <c r="B316" i="8"/>
  <c r="B315" i="8"/>
  <c r="B314" i="8"/>
  <c r="B313" i="8"/>
  <c r="B312" i="8"/>
  <c r="B311" i="8"/>
  <c r="B310" i="8"/>
  <c r="B309" i="8"/>
  <c r="B308" i="8"/>
  <c r="B305" i="8"/>
  <c r="C303" i="8"/>
  <c r="B294" i="8"/>
  <c r="B293" i="8"/>
  <c r="B292" i="8"/>
  <c r="B291" i="8"/>
  <c r="B290" i="8"/>
  <c r="B289" i="8"/>
  <c r="B288" i="8"/>
  <c r="B287" i="8"/>
  <c r="B286" i="8"/>
  <c r="B285" i="8"/>
  <c r="B284" i="8"/>
  <c r="B283" i="8"/>
  <c r="B280" i="8"/>
  <c r="C278" i="8"/>
  <c r="B269" i="8"/>
  <c r="B268" i="8"/>
  <c r="B267" i="8"/>
  <c r="B266" i="8"/>
  <c r="B265" i="8"/>
  <c r="B264" i="8"/>
  <c r="B263" i="8"/>
  <c r="B262" i="8"/>
  <c r="B261" i="8"/>
  <c r="B260" i="8"/>
  <c r="B259" i="8"/>
  <c r="B258" i="8"/>
  <c r="B255" i="8"/>
  <c r="C253" i="8"/>
  <c r="B244" i="8"/>
  <c r="B243" i="8"/>
  <c r="B242" i="8"/>
  <c r="B241" i="8"/>
  <c r="B240" i="8"/>
  <c r="B239" i="8"/>
  <c r="B238" i="8"/>
  <c r="B237" i="8"/>
  <c r="B236" i="8"/>
  <c r="B235" i="8"/>
  <c r="B234" i="8"/>
  <c r="B233" i="8"/>
  <c r="B230" i="8"/>
  <c r="C228" i="8"/>
  <c r="B219" i="8"/>
  <c r="B218" i="8"/>
  <c r="B217" i="8"/>
  <c r="B216" i="8"/>
  <c r="B215" i="8"/>
  <c r="B214" i="8"/>
  <c r="B213" i="8"/>
  <c r="B212" i="8"/>
  <c r="B211" i="8"/>
  <c r="B210" i="8"/>
  <c r="B209" i="8"/>
  <c r="B208" i="8"/>
  <c r="B205" i="8"/>
  <c r="C203" i="8"/>
  <c r="B194" i="8"/>
  <c r="B193" i="8"/>
  <c r="B192" i="8"/>
  <c r="B191" i="8"/>
  <c r="B190" i="8"/>
  <c r="B189" i="8"/>
  <c r="B188" i="8"/>
  <c r="B187" i="8"/>
  <c r="B186" i="8"/>
  <c r="B185" i="8"/>
  <c r="B184" i="8"/>
  <c r="B183" i="8"/>
  <c r="B180" i="8"/>
  <c r="C178" i="8"/>
  <c r="B169" i="8"/>
  <c r="B168" i="8"/>
  <c r="B167" i="8"/>
  <c r="B166" i="8"/>
  <c r="B165" i="8"/>
  <c r="B164" i="8"/>
  <c r="B163" i="8"/>
  <c r="B162" i="8"/>
  <c r="B161" i="8"/>
  <c r="B160" i="8"/>
  <c r="B159" i="8"/>
  <c r="B158" i="8"/>
  <c r="B155" i="8"/>
  <c r="C153" i="8"/>
  <c r="B144" i="8"/>
  <c r="B143" i="8"/>
  <c r="B142" i="8"/>
  <c r="B141" i="8"/>
  <c r="B140" i="8"/>
  <c r="B139" i="8"/>
  <c r="B138" i="8"/>
  <c r="B137" i="8"/>
  <c r="B136" i="8"/>
  <c r="B135" i="8"/>
  <c r="B134" i="8"/>
  <c r="B133" i="8"/>
  <c r="B130" i="8"/>
  <c r="C128" i="8"/>
  <c r="B119" i="8"/>
  <c r="B118" i="8"/>
  <c r="B117" i="8"/>
  <c r="B116" i="8"/>
  <c r="B115" i="8"/>
  <c r="B114" i="8"/>
  <c r="B113" i="8"/>
  <c r="B112" i="8"/>
  <c r="B111" i="8"/>
  <c r="B110" i="8"/>
  <c r="B109" i="8"/>
  <c r="B108" i="8"/>
  <c r="B105" i="8"/>
  <c r="C103" i="8"/>
  <c r="K340" i="8" l="1"/>
  <c r="C108" i="8"/>
  <c r="L108" i="8" l="1"/>
  <c r="K108" i="8"/>
  <c r="D108" i="8"/>
  <c r="J109" i="8"/>
  <c r="I109" i="8"/>
  <c r="R109" i="8"/>
  <c r="Q109" i="8"/>
  <c r="J110" i="8"/>
  <c r="I110" i="8"/>
  <c r="R110" i="8"/>
  <c r="Q110" i="8"/>
  <c r="J112" i="8"/>
  <c r="I112" i="8"/>
  <c r="R112" i="8"/>
  <c r="Q112" i="8"/>
  <c r="J113" i="8"/>
  <c r="I113" i="8"/>
  <c r="R113" i="8"/>
  <c r="Q113" i="8"/>
  <c r="J114" i="8"/>
  <c r="I114" i="8"/>
  <c r="R114" i="8"/>
  <c r="Q114" i="8"/>
  <c r="J115" i="8"/>
  <c r="I115" i="8"/>
  <c r="R115" i="8"/>
  <c r="Q115" i="8"/>
  <c r="J116" i="8"/>
  <c r="I116" i="8"/>
  <c r="R116" i="8"/>
  <c r="Q116" i="8"/>
  <c r="J117" i="8"/>
  <c r="I117" i="8"/>
  <c r="R117" i="8"/>
  <c r="Q117" i="8"/>
  <c r="J118" i="8"/>
  <c r="I118" i="8"/>
  <c r="R118" i="8"/>
  <c r="Q118" i="8"/>
  <c r="J119" i="8"/>
  <c r="I119" i="8"/>
  <c r="R119" i="8"/>
  <c r="Q119" i="8"/>
  <c r="J133" i="8"/>
  <c r="I133" i="8"/>
  <c r="R133" i="8"/>
  <c r="Q133" i="8"/>
  <c r="J134" i="8"/>
  <c r="I134" i="8"/>
  <c r="R134" i="8"/>
  <c r="Q134" i="8"/>
  <c r="J135" i="8"/>
  <c r="I135" i="8"/>
  <c r="R135" i="8"/>
  <c r="Q135" i="8"/>
  <c r="J137" i="8"/>
  <c r="I137" i="8"/>
  <c r="R137" i="8"/>
  <c r="Q137" i="8"/>
  <c r="J138" i="8"/>
  <c r="I138" i="8"/>
  <c r="R138" i="8"/>
  <c r="Q138" i="8"/>
  <c r="J139" i="8"/>
  <c r="I139" i="8"/>
  <c r="R139" i="8"/>
  <c r="Q139" i="8"/>
  <c r="J140" i="8"/>
  <c r="I140" i="8"/>
  <c r="R140" i="8"/>
  <c r="Q140" i="8"/>
  <c r="J141" i="8"/>
  <c r="I141" i="8"/>
  <c r="R141" i="8"/>
  <c r="Q141" i="8"/>
  <c r="J142" i="8"/>
  <c r="I142" i="8"/>
  <c r="R142" i="8"/>
  <c r="Q142" i="8"/>
  <c r="J143" i="8"/>
  <c r="I143" i="8"/>
  <c r="R143" i="8"/>
  <c r="Q143" i="8"/>
  <c r="J144" i="8"/>
  <c r="I144" i="8"/>
  <c r="R144" i="8"/>
  <c r="Q144" i="8"/>
  <c r="J158" i="8"/>
  <c r="I158" i="8"/>
  <c r="R158" i="8"/>
  <c r="Q158" i="8"/>
  <c r="J159" i="8"/>
  <c r="I159" i="8"/>
  <c r="R159" i="8"/>
  <c r="Q159" i="8"/>
  <c r="J160" i="8"/>
  <c r="I160" i="8"/>
  <c r="R160" i="8"/>
  <c r="Q160" i="8"/>
  <c r="D162" i="8"/>
  <c r="C162" i="8"/>
  <c r="L162" i="8"/>
  <c r="K162" i="8"/>
  <c r="D163" i="8"/>
  <c r="C163" i="8"/>
  <c r="L163" i="8"/>
  <c r="K163" i="8"/>
  <c r="D164" i="8"/>
  <c r="C164" i="8"/>
  <c r="L164" i="8"/>
  <c r="K164" i="8"/>
  <c r="D165" i="8"/>
  <c r="C165" i="8"/>
  <c r="F108" i="8"/>
  <c r="E108" i="8"/>
  <c r="N108" i="8"/>
  <c r="M108" i="8"/>
  <c r="D109" i="8"/>
  <c r="C109" i="8"/>
  <c r="L109" i="8"/>
  <c r="K109" i="8"/>
  <c r="D110" i="8"/>
  <c r="C110" i="8"/>
  <c r="L110" i="8"/>
  <c r="K110" i="8"/>
  <c r="D112" i="8"/>
  <c r="C112" i="8"/>
  <c r="L112" i="8"/>
  <c r="K112" i="8"/>
  <c r="D113" i="8"/>
  <c r="C113" i="8"/>
  <c r="L113" i="8"/>
  <c r="K113" i="8"/>
  <c r="D114" i="8"/>
  <c r="C114" i="8"/>
  <c r="L114" i="8"/>
  <c r="K114" i="8"/>
  <c r="D115" i="8"/>
  <c r="C115" i="8"/>
  <c r="L115" i="8"/>
  <c r="K115" i="8"/>
  <c r="D116" i="8"/>
  <c r="C116" i="8"/>
  <c r="L116" i="8"/>
  <c r="K116" i="8"/>
  <c r="D117" i="8"/>
  <c r="C117" i="8"/>
  <c r="L117" i="8"/>
  <c r="K117" i="8"/>
  <c r="D118" i="8"/>
  <c r="C118" i="8"/>
  <c r="L118" i="8"/>
  <c r="K118" i="8"/>
  <c r="D119" i="8"/>
  <c r="C119" i="8"/>
  <c r="L119" i="8"/>
  <c r="K119" i="8"/>
  <c r="D133" i="8"/>
  <c r="C133" i="8"/>
  <c r="L133" i="8"/>
  <c r="K133" i="8"/>
  <c r="D134" i="8"/>
  <c r="C134" i="8"/>
  <c r="L134" i="8"/>
  <c r="K134" i="8"/>
  <c r="D135" i="8"/>
  <c r="C135" i="8"/>
  <c r="L135" i="8"/>
  <c r="K135" i="8"/>
  <c r="D137" i="8"/>
  <c r="C137" i="8"/>
  <c r="L137" i="8"/>
  <c r="K137" i="8"/>
  <c r="D138" i="8"/>
  <c r="C138" i="8"/>
  <c r="L138" i="8"/>
  <c r="K138" i="8"/>
  <c r="D139" i="8"/>
  <c r="C139" i="8"/>
  <c r="L139" i="8"/>
  <c r="K139" i="8"/>
  <c r="D140" i="8"/>
  <c r="C140" i="8"/>
  <c r="L140" i="8"/>
  <c r="K140" i="8"/>
  <c r="D141" i="8"/>
  <c r="C141" i="8"/>
  <c r="L141" i="8"/>
  <c r="K141" i="8"/>
  <c r="D142" i="8"/>
  <c r="C142" i="8"/>
  <c r="L142" i="8"/>
  <c r="K142" i="8"/>
  <c r="D143" i="8"/>
  <c r="C143" i="8"/>
  <c r="L143" i="8"/>
  <c r="K143" i="8"/>
  <c r="D144" i="8"/>
  <c r="C144" i="8"/>
  <c r="L144" i="8"/>
  <c r="K144" i="8"/>
  <c r="D158" i="8"/>
  <c r="C158" i="8"/>
  <c r="L158" i="8"/>
  <c r="K158" i="8"/>
  <c r="D159" i="8"/>
  <c r="C159" i="8"/>
  <c r="L159" i="8"/>
  <c r="K159" i="8"/>
  <c r="D160" i="8"/>
  <c r="C160" i="8"/>
  <c r="L160" i="8"/>
  <c r="K160" i="8"/>
  <c r="H108" i="8"/>
  <c r="G108" i="8"/>
  <c r="P108" i="8"/>
  <c r="O108" i="8"/>
  <c r="F109" i="8"/>
  <c r="E109" i="8"/>
  <c r="N109" i="8"/>
  <c r="M109" i="8"/>
  <c r="F110" i="8"/>
  <c r="E110" i="8"/>
  <c r="N110" i="8"/>
  <c r="M110" i="8"/>
  <c r="F112" i="8"/>
  <c r="E112" i="8"/>
  <c r="N112" i="8"/>
  <c r="M112" i="8"/>
  <c r="F113" i="8"/>
  <c r="E113" i="8"/>
  <c r="N113" i="8"/>
  <c r="M113" i="8"/>
  <c r="F114" i="8"/>
  <c r="E114" i="8"/>
  <c r="N114" i="8"/>
  <c r="M114" i="8"/>
  <c r="F115" i="8"/>
  <c r="E115" i="8"/>
  <c r="N115" i="8"/>
  <c r="M115" i="8"/>
  <c r="F116" i="8"/>
  <c r="E116" i="8"/>
  <c r="N116" i="8"/>
  <c r="M116" i="8"/>
  <c r="F117" i="8"/>
  <c r="E117" i="8"/>
  <c r="N117" i="8"/>
  <c r="M117" i="8"/>
  <c r="F118" i="8"/>
  <c r="E118" i="8"/>
  <c r="N118" i="8"/>
  <c r="M118" i="8"/>
  <c r="F119" i="8"/>
  <c r="E119" i="8"/>
  <c r="N119" i="8"/>
  <c r="M119" i="8"/>
  <c r="F133" i="8"/>
  <c r="E133" i="8"/>
  <c r="N133" i="8"/>
  <c r="M133" i="8"/>
  <c r="F134" i="8"/>
  <c r="E134" i="8"/>
  <c r="N134" i="8"/>
  <c r="M134" i="8"/>
  <c r="F135" i="8"/>
  <c r="E135" i="8"/>
  <c r="N135" i="8"/>
  <c r="M135" i="8"/>
  <c r="F137" i="8"/>
  <c r="E137" i="8"/>
  <c r="N137" i="8"/>
  <c r="M137" i="8"/>
  <c r="F138" i="8"/>
  <c r="E138" i="8"/>
  <c r="N138" i="8"/>
  <c r="M138" i="8"/>
  <c r="F139" i="8"/>
  <c r="E139" i="8"/>
  <c r="N139" i="8"/>
  <c r="M139" i="8"/>
  <c r="F140" i="8"/>
  <c r="E140" i="8"/>
  <c r="N140" i="8"/>
  <c r="M140" i="8"/>
  <c r="F141" i="8"/>
  <c r="E141" i="8"/>
  <c r="N141" i="8"/>
  <c r="M141" i="8"/>
  <c r="F142" i="8"/>
  <c r="E142" i="8"/>
  <c r="N142" i="8"/>
  <c r="M142" i="8"/>
  <c r="F143" i="8"/>
  <c r="E143" i="8"/>
  <c r="N143" i="8"/>
  <c r="M143" i="8"/>
  <c r="F144" i="8"/>
  <c r="E144" i="8"/>
  <c r="N144" i="8"/>
  <c r="M144" i="8"/>
  <c r="F158" i="8"/>
  <c r="E158" i="8"/>
  <c r="N158" i="8"/>
  <c r="M158" i="8"/>
  <c r="F159" i="8"/>
  <c r="E159" i="8"/>
  <c r="N159" i="8"/>
  <c r="M159" i="8"/>
  <c r="F160" i="8"/>
  <c r="E160" i="8"/>
  <c r="N160" i="8"/>
  <c r="M160" i="8"/>
  <c r="H162" i="8"/>
  <c r="G162" i="8"/>
  <c r="P162" i="8"/>
  <c r="O162" i="8"/>
  <c r="H163" i="8"/>
  <c r="G163" i="8"/>
  <c r="P163" i="8"/>
  <c r="O163" i="8"/>
  <c r="J108" i="8"/>
  <c r="I108" i="8"/>
  <c r="R108" i="8"/>
  <c r="Q108" i="8"/>
  <c r="H109" i="8"/>
  <c r="G109" i="8"/>
  <c r="P109" i="8"/>
  <c r="O109" i="8"/>
  <c r="H110" i="8"/>
  <c r="G110" i="8"/>
  <c r="P110" i="8"/>
  <c r="O110" i="8"/>
  <c r="H112" i="8"/>
  <c r="G112" i="8"/>
  <c r="P112" i="8"/>
  <c r="O112" i="8"/>
  <c r="H113" i="8"/>
  <c r="G113" i="8"/>
  <c r="P113" i="8"/>
  <c r="O113" i="8"/>
  <c r="H114" i="8"/>
  <c r="G114" i="8"/>
  <c r="P114" i="8"/>
  <c r="O114" i="8"/>
  <c r="H115" i="8"/>
  <c r="G115" i="8"/>
  <c r="P115" i="8"/>
  <c r="O115" i="8"/>
  <c r="H116" i="8"/>
  <c r="G116" i="8"/>
  <c r="P116" i="8"/>
  <c r="O116" i="8"/>
  <c r="H117" i="8"/>
  <c r="G117" i="8"/>
  <c r="P117" i="8"/>
  <c r="O117" i="8"/>
  <c r="H118" i="8"/>
  <c r="G118" i="8"/>
  <c r="P118" i="8"/>
  <c r="O118" i="8"/>
  <c r="H119" i="8"/>
  <c r="G119" i="8"/>
  <c r="P119" i="8"/>
  <c r="O119" i="8"/>
  <c r="H133" i="8"/>
  <c r="G133" i="8"/>
  <c r="P133" i="8"/>
  <c r="O133" i="8"/>
  <c r="H134" i="8"/>
  <c r="G134" i="8"/>
  <c r="P134" i="8"/>
  <c r="O134" i="8"/>
  <c r="H135" i="8"/>
  <c r="G135" i="8"/>
  <c r="P135" i="8"/>
  <c r="O135" i="8"/>
  <c r="H137" i="8"/>
  <c r="G137" i="8"/>
  <c r="P137" i="8"/>
  <c r="O137" i="8"/>
  <c r="H138" i="8"/>
  <c r="G138" i="8"/>
  <c r="P138" i="8"/>
  <c r="O138" i="8"/>
  <c r="H139" i="8"/>
  <c r="G139" i="8"/>
  <c r="P139" i="8"/>
  <c r="O139" i="8"/>
  <c r="H140" i="8"/>
  <c r="G140" i="8"/>
  <c r="P140" i="8"/>
  <c r="O140" i="8"/>
  <c r="H141" i="8"/>
  <c r="G141" i="8"/>
  <c r="P141" i="8"/>
  <c r="O141" i="8"/>
  <c r="H142" i="8"/>
  <c r="G142" i="8"/>
  <c r="P142" i="8"/>
  <c r="O142" i="8"/>
  <c r="H143" i="8"/>
  <c r="G143" i="8"/>
  <c r="P143" i="8"/>
  <c r="O143" i="8"/>
  <c r="H144" i="8"/>
  <c r="G144" i="8"/>
  <c r="P144" i="8"/>
  <c r="O144" i="8"/>
  <c r="H158" i="8"/>
  <c r="G158" i="8"/>
  <c r="P158" i="8"/>
  <c r="O158" i="8"/>
  <c r="H159" i="8"/>
  <c r="G159" i="8"/>
  <c r="P159" i="8"/>
  <c r="O159" i="8"/>
  <c r="H160" i="8"/>
  <c r="G160" i="8"/>
  <c r="P160" i="8"/>
  <c r="O160" i="8"/>
  <c r="J162" i="8"/>
  <c r="I162" i="8"/>
  <c r="R162" i="8"/>
  <c r="Q162" i="8"/>
  <c r="J163" i="8"/>
  <c r="I163" i="8"/>
  <c r="R163" i="8"/>
  <c r="Q163" i="8"/>
  <c r="J164" i="8"/>
  <c r="I164" i="8"/>
  <c r="R164" i="8"/>
  <c r="Q164" i="8"/>
  <c r="J165" i="8"/>
  <c r="I165" i="8"/>
  <c r="R165" i="8"/>
  <c r="Q165" i="8"/>
  <c r="H164" i="8"/>
  <c r="G164" i="8"/>
  <c r="P164" i="8"/>
  <c r="O164" i="8"/>
  <c r="H165" i="8"/>
  <c r="G165" i="8"/>
  <c r="P165" i="8"/>
  <c r="O165" i="8"/>
  <c r="H166" i="8"/>
  <c r="G166" i="8"/>
  <c r="P166" i="8"/>
  <c r="O166" i="8"/>
  <c r="H167" i="8"/>
  <c r="G167" i="8"/>
  <c r="P167" i="8"/>
  <c r="O167" i="8"/>
  <c r="H168" i="8"/>
  <c r="G168" i="8"/>
  <c r="P168" i="8"/>
  <c r="O168" i="8"/>
  <c r="H169" i="8"/>
  <c r="G169" i="8"/>
  <c r="P169" i="8"/>
  <c r="O169" i="8"/>
  <c r="H183" i="8"/>
  <c r="G183" i="8"/>
  <c r="P183" i="8"/>
  <c r="O183" i="8"/>
  <c r="H184" i="8"/>
  <c r="G184" i="8"/>
  <c r="P184" i="8"/>
  <c r="O184" i="8"/>
  <c r="H185" i="8"/>
  <c r="G185" i="8"/>
  <c r="P185" i="8"/>
  <c r="O185" i="8"/>
  <c r="H187" i="8"/>
  <c r="G187" i="8"/>
  <c r="P187" i="8"/>
  <c r="O187" i="8"/>
  <c r="H188" i="8"/>
  <c r="G188" i="8"/>
  <c r="P188" i="8"/>
  <c r="O188" i="8"/>
  <c r="H189" i="8"/>
  <c r="G189" i="8"/>
  <c r="P189" i="8"/>
  <c r="O189" i="8"/>
  <c r="H190" i="8"/>
  <c r="G190" i="8"/>
  <c r="P190" i="8"/>
  <c r="O190" i="8"/>
  <c r="H191" i="8"/>
  <c r="G191" i="8"/>
  <c r="P191" i="8"/>
  <c r="O191" i="8"/>
  <c r="H192" i="8"/>
  <c r="G192" i="8"/>
  <c r="P192" i="8"/>
  <c r="O192" i="8"/>
  <c r="H193" i="8"/>
  <c r="G193" i="8"/>
  <c r="P193" i="8"/>
  <c r="O193" i="8"/>
  <c r="H194" i="8"/>
  <c r="G194" i="8"/>
  <c r="P194" i="8"/>
  <c r="O194" i="8"/>
  <c r="H208" i="8"/>
  <c r="G208" i="8"/>
  <c r="P208" i="8"/>
  <c r="O208" i="8"/>
  <c r="H209" i="8"/>
  <c r="G209" i="8"/>
  <c r="P209" i="8"/>
  <c r="O209" i="8"/>
  <c r="H210" i="8"/>
  <c r="G210" i="8"/>
  <c r="P210" i="8"/>
  <c r="O210" i="8"/>
  <c r="F212" i="8"/>
  <c r="E212" i="8"/>
  <c r="N212" i="8"/>
  <c r="M212" i="8"/>
  <c r="F213" i="8"/>
  <c r="E213" i="8"/>
  <c r="N213" i="8"/>
  <c r="M213" i="8"/>
  <c r="F214" i="8"/>
  <c r="E214" i="8"/>
  <c r="N214" i="8"/>
  <c r="M214" i="8"/>
  <c r="F215" i="8"/>
  <c r="E215" i="8"/>
  <c r="N215" i="8"/>
  <c r="M215" i="8"/>
  <c r="F216" i="8"/>
  <c r="E216" i="8"/>
  <c r="N216" i="8"/>
  <c r="M216" i="8"/>
  <c r="F217" i="8"/>
  <c r="E217" i="8"/>
  <c r="N217" i="8"/>
  <c r="M217" i="8"/>
  <c r="F218" i="8"/>
  <c r="E218" i="8"/>
  <c r="N218" i="8"/>
  <c r="M218" i="8"/>
  <c r="F219" i="8"/>
  <c r="E219" i="8"/>
  <c r="N219" i="8"/>
  <c r="M219" i="8"/>
  <c r="F233" i="8"/>
  <c r="E233" i="8"/>
  <c r="N233" i="8"/>
  <c r="M233" i="8"/>
  <c r="F234" i="8"/>
  <c r="E234" i="8"/>
  <c r="N234" i="8"/>
  <c r="M234" i="8"/>
  <c r="F235" i="8"/>
  <c r="E235" i="8"/>
  <c r="N235" i="8"/>
  <c r="M235" i="8"/>
  <c r="F237" i="8"/>
  <c r="E237" i="8"/>
  <c r="N237" i="8"/>
  <c r="M237" i="8"/>
  <c r="F238" i="8"/>
  <c r="E238" i="8"/>
  <c r="N238" i="8"/>
  <c r="M238" i="8"/>
  <c r="F239" i="8"/>
  <c r="E239" i="8"/>
  <c r="N239" i="8"/>
  <c r="M239" i="8"/>
  <c r="F240" i="8"/>
  <c r="E240" i="8"/>
  <c r="N240" i="8"/>
  <c r="M240" i="8"/>
  <c r="F241" i="8"/>
  <c r="E241" i="8"/>
  <c r="N241" i="8"/>
  <c r="M241" i="8"/>
  <c r="F242" i="8"/>
  <c r="E242" i="8"/>
  <c r="N242" i="8"/>
  <c r="M242" i="8"/>
  <c r="F243" i="8"/>
  <c r="E243" i="8"/>
  <c r="N243" i="8"/>
  <c r="M243" i="8"/>
  <c r="F244" i="8"/>
  <c r="E244" i="8"/>
  <c r="N244" i="8"/>
  <c r="M244" i="8"/>
  <c r="F258" i="8"/>
  <c r="E258" i="8"/>
  <c r="N258" i="8"/>
  <c r="M258" i="8"/>
  <c r="F259" i="8"/>
  <c r="E259" i="8"/>
  <c r="N259" i="8"/>
  <c r="M259" i="8"/>
  <c r="F260" i="8"/>
  <c r="E260" i="8"/>
  <c r="N260" i="8"/>
  <c r="M260" i="8"/>
  <c r="F262" i="8"/>
  <c r="E262" i="8"/>
  <c r="N262" i="8"/>
  <c r="M262" i="8"/>
  <c r="F263" i="8"/>
  <c r="E263" i="8"/>
  <c r="N263" i="8"/>
  <c r="M263" i="8"/>
  <c r="F264" i="8"/>
  <c r="E264" i="8"/>
  <c r="N264" i="8"/>
  <c r="M264" i="8"/>
  <c r="F265" i="8"/>
  <c r="E265" i="8"/>
  <c r="N265" i="8"/>
  <c r="M265" i="8"/>
  <c r="F266" i="8"/>
  <c r="E266" i="8"/>
  <c r="N266" i="8"/>
  <c r="M266" i="8"/>
  <c r="F267" i="8"/>
  <c r="E267" i="8"/>
  <c r="N267" i="8"/>
  <c r="M267" i="8"/>
  <c r="F268" i="8"/>
  <c r="E268" i="8"/>
  <c r="N268" i="8"/>
  <c r="M268" i="8"/>
  <c r="F269" i="8"/>
  <c r="E269" i="8"/>
  <c r="N269" i="8"/>
  <c r="M269" i="8"/>
  <c r="F283" i="8"/>
  <c r="E283" i="8"/>
  <c r="N283" i="8"/>
  <c r="M283" i="8"/>
  <c r="F284" i="8"/>
  <c r="E284" i="8"/>
  <c r="N284" i="8"/>
  <c r="M284" i="8"/>
  <c r="F285" i="8"/>
  <c r="E285" i="8"/>
  <c r="N285" i="8"/>
  <c r="M285" i="8"/>
  <c r="F287" i="8"/>
  <c r="E287" i="8"/>
  <c r="N287" i="8"/>
  <c r="M287" i="8"/>
  <c r="F288" i="8"/>
  <c r="E288" i="8"/>
  <c r="N288" i="8"/>
  <c r="M288" i="8"/>
  <c r="F289" i="8"/>
  <c r="E289" i="8"/>
  <c r="N289" i="8"/>
  <c r="M289" i="8"/>
  <c r="F290" i="8"/>
  <c r="E290" i="8"/>
  <c r="N290" i="8"/>
  <c r="M290" i="8"/>
  <c r="F291" i="8"/>
  <c r="E291" i="8"/>
  <c r="N291" i="8"/>
  <c r="M291" i="8"/>
  <c r="F292" i="8"/>
  <c r="E292" i="8"/>
  <c r="N292" i="8"/>
  <c r="M292" i="8"/>
  <c r="F293" i="8"/>
  <c r="E293" i="8"/>
  <c r="N293" i="8"/>
  <c r="M293" i="8"/>
  <c r="F294" i="8"/>
  <c r="E294" i="8"/>
  <c r="N294" i="8"/>
  <c r="M294" i="8"/>
  <c r="F308" i="8"/>
  <c r="E308" i="8"/>
  <c r="N308" i="8"/>
  <c r="M308" i="8"/>
  <c r="F309" i="8"/>
  <c r="E309" i="8"/>
  <c r="N309" i="8"/>
  <c r="M309" i="8"/>
  <c r="F310" i="8"/>
  <c r="E310" i="8"/>
  <c r="N310" i="8"/>
  <c r="M310" i="8"/>
  <c r="F312" i="8"/>
  <c r="E312" i="8"/>
  <c r="N312" i="8"/>
  <c r="M312" i="8"/>
  <c r="F313" i="8"/>
  <c r="E313" i="8"/>
  <c r="N313" i="8"/>
  <c r="M313" i="8"/>
  <c r="F314" i="8"/>
  <c r="E314" i="8"/>
  <c r="N314" i="8"/>
  <c r="M314" i="8"/>
  <c r="F315" i="8"/>
  <c r="E315" i="8"/>
  <c r="N315" i="8"/>
  <c r="M315" i="8"/>
  <c r="F316" i="8"/>
  <c r="E316" i="8"/>
  <c r="N316" i="8"/>
  <c r="M316" i="8"/>
  <c r="F317" i="8"/>
  <c r="E317" i="8"/>
  <c r="N317" i="8"/>
  <c r="M317" i="8"/>
  <c r="F318" i="8"/>
  <c r="E318" i="8"/>
  <c r="N318" i="8"/>
  <c r="M318" i="8"/>
  <c r="F319" i="8"/>
  <c r="E319" i="8"/>
  <c r="N319" i="8"/>
  <c r="M319" i="8"/>
  <c r="F333" i="8"/>
  <c r="E333" i="8"/>
  <c r="N333" i="8"/>
  <c r="M333" i="8"/>
  <c r="F334" i="8"/>
  <c r="E334" i="8"/>
  <c r="N334" i="8"/>
  <c r="M334" i="8"/>
  <c r="F335" i="8"/>
  <c r="E335" i="8"/>
  <c r="N335" i="8"/>
  <c r="M335" i="8"/>
  <c r="F337" i="8"/>
  <c r="E337" i="8"/>
  <c r="N337" i="8"/>
  <c r="M337" i="8"/>
  <c r="F338" i="8"/>
  <c r="E338" i="8"/>
  <c r="N338" i="8"/>
  <c r="M338" i="8"/>
  <c r="F339" i="8"/>
  <c r="E339" i="8"/>
  <c r="N339" i="8"/>
  <c r="M339" i="8"/>
  <c r="F340" i="8"/>
  <c r="E340" i="8"/>
  <c r="N340" i="8"/>
  <c r="M340" i="8"/>
  <c r="J341" i="8"/>
  <c r="I341" i="8"/>
  <c r="R341" i="8"/>
  <c r="Q341" i="8"/>
  <c r="J342" i="8"/>
  <c r="I342" i="8"/>
  <c r="R342" i="8"/>
  <c r="Q342" i="8"/>
  <c r="J343" i="8"/>
  <c r="I343" i="8"/>
  <c r="R343" i="8"/>
  <c r="Q343" i="8"/>
  <c r="J344" i="8"/>
  <c r="I344" i="8"/>
  <c r="R344" i="8"/>
  <c r="Q344" i="8"/>
  <c r="J358" i="8"/>
  <c r="I358" i="8"/>
  <c r="R358" i="8"/>
  <c r="Q358" i="8"/>
  <c r="J359" i="8"/>
  <c r="I359" i="8"/>
  <c r="R359" i="8"/>
  <c r="Q359" i="8"/>
  <c r="J360" i="8"/>
  <c r="I360" i="8"/>
  <c r="R360" i="8"/>
  <c r="Q360" i="8"/>
  <c r="J362" i="8"/>
  <c r="I362" i="8"/>
  <c r="R362" i="8"/>
  <c r="Q362" i="8"/>
  <c r="J363" i="8"/>
  <c r="I363" i="8"/>
  <c r="R363" i="8"/>
  <c r="Q363" i="8"/>
  <c r="J364" i="8"/>
  <c r="I364" i="8"/>
  <c r="R364" i="8"/>
  <c r="Q364" i="8"/>
  <c r="J365" i="8"/>
  <c r="I365" i="8"/>
  <c r="R365" i="8"/>
  <c r="Q365" i="8"/>
  <c r="J366" i="8"/>
  <c r="I366" i="8"/>
  <c r="R366" i="8"/>
  <c r="Q366" i="8"/>
  <c r="J367" i="8"/>
  <c r="I367" i="8"/>
  <c r="R367" i="8"/>
  <c r="Q367" i="8"/>
  <c r="J368" i="8"/>
  <c r="I368" i="8"/>
  <c r="R368" i="8"/>
  <c r="Q368" i="8"/>
  <c r="J369" i="8"/>
  <c r="I369" i="8"/>
  <c r="R369" i="8"/>
  <c r="Q369" i="8"/>
  <c r="J383" i="8"/>
  <c r="I383" i="8"/>
  <c r="R383" i="8"/>
  <c r="Q383" i="8"/>
  <c r="J384" i="8"/>
  <c r="I384" i="8"/>
  <c r="R384" i="8"/>
  <c r="Q384" i="8"/>
  <c r="J385" i="8"/>
  <c r="I385" i="8"/>
  <c r="R385" i="8"/>
  <c r="Q385" i="8"/>
  <c r="J387" i="8"/>
  <c r="I387" i="8"/>
  <c r="R387" i="8"/>
  <c r="Q387" i="8"/>
  <c r="F388" i="8"/>
  <c r="E388" i="8"/>
  <c r="N388" i="8"/>
  <c r="M388" i="8"/>
  <c r="F389" i="8"/>
  <c r="E389" i="8"/>
  <c r="N389" i="8"/>
  <c r="M389" i="8"/>
  <c r="F390" i="8"/>
  <c r="E390" i="8"/>
  <c r="N390" i="8"/>
  <c r="M390" i="8"/>
  <c r="F391" i="8"/>
  <c r="E391" i="8"/>
  <c r="N391" i="8"/>
  <c r="M391" i="8"/>
  <c r="F392" i="8"/>
  <c r="E392" i="8"/>
  <c r="N392" i="8"/>
  <c r="M392" i="8"/>
  <c r="F393" i="8"/>
  <c r="E393" i="8"/>
  <c r="N393" i="8"/>
  <c r="M393" i="8"/>
  <c r="F394" i="8"/>
  <c r="E394" i="8"/>
  <c r="N394" i="8"/>
  <c r="M394" i="8"/>
  <c r="F408" i="8"/>
  <c r="E408" i="8"/>
  <c r="N408" i="8"/>
  <c r="M408" i="8"/>
  <c r="F409" i="8"/>
  <c r="E409" i="8"/>
  <c r="N409" i="8"/>
  <c r="M409" i="8"/>
  <c r="F410" i="8"/>
  <c r="E410" i="8"/>
  <c r="N410" i="8"/>
  <c r="M410" i="8"/>
  <c r="J412" i="8"/>
  <c r="I412" i="8"/>
  <c r="R412" i="8"/>
  <c r="Q412" i="8"/>
  <c r="J413" i="8"/>
  <c r="I413" i="8"/>
  <c r="R413" i="8"/>
  <c r="Q413" i="8"/>
  <c r="J414" i="8"/>
  <c r="I414" i="8"/>
  <c r="R414" i="8"/>
  <c r="Q414" i="8"/>
  <c r="J415" i="8"/>
  <c r="I415" i="8"/>
  <c r="R415" i="8"/>
  <c r="Q415" i="8"/>
  <c r="J416" i="8"/>
  <c r="I416" i="8"/>
  <c r="R416" i="8"/>
  <c r="Q416" i="8"/>
  <c r="J417" i="8"/>
  <c r="I417" i="8"/>
  <c r="R417" i="8"/>
  <c r="Q417" i="8"/>
  <c r="J418" i="8"/>
  <c r="I418" i="8"/>
  <c r="R418" i="8"/>
  <c r="Q418" i="8"/>
  <c r="J419" i="8"/>
  <c r="I419" i="8"/>
  <c r="R419" i="8"/>
  <c r="Q419" i="8"/>
  <c r="J166" i="8"/>
  <c r="I166" i="8"/>
  <c r="R166" i="8"/>
  <c r="Q166" i="8"/>
  <c r="J167" i="8"/>
  <c r="I167" i="8"/>
  <c r="R167" i="8"/>
  <c r="Q167" i="8"/>
  <c r="J168" i="8"/>
  <c r="I168" i="8"/>
  <c r="R168" i="8"/>
  <c r="Q168" i="8"/>
  <c r="J169" i="8"/>
  <c r="I169" i="8"/>
  <c r="R169" i="8"/>
  <c r="Q169" i="8"/>
  <c r="J183" i="8"/>
  <c r="I183" i="8"/>
  <c r="R183" i="8"/>
  <c r="Q183" i="8"/>
  <c r="J184" i="8"/>
  <c r="I184" i="8"/>
  <c r="R184" i="8"/>
  <c r="Q184" i="8"/>
  <c r="J185" i="8"/>
  <c r="I185" i="8"/>
  <c r="R185" i="8"/>
  <c r="Q185" i="8"/>
  <c r="J187" i="8"/>
  <c r="I187" i="8"/>
  <c r="R187" i="8"/>
  <c r="Q187" i="8"/>
  <c r="J188" i="8"/>
  <c r="I188" i="8"/>
  <c r="R188" i="8"/>
  <c r="Q188" i="8"/>
  <c r="J189" i="8"/>
  <c r="I189" i="8"/>
  <c r="R189" i="8"/>
  <c r="Q189" i="8"/>
  <c r="J190" i="8"/>
  <c r="I190" i="8"/>
  <c r="R190" i="8"/>
  <c r="Q190" i="8"/>
  <c r="J191" i="8"/>
  <c r="I191" i="8"/>
  <c r="R191" i="8"/>
  <c r="Q191" i="8"/>
  <c r="J192" i="8"/>
  <c r="I192" i="8"/>
  <c r="R192" i="8"/>
  <c r="Q192" i="8"/>
  <c r="J193" i="8"/>
  <c r="I193" i="8"/>
  <c r="R193" i="8"/>
  <c r="Q193" i="8"/>
  <c r="J194" i="8"/>
  <c r="I194" i="8"/>
  <c r="R194" i="8"/>
  <c r="Q194" i="8"/>
  <c r="J208" i="8"/>
  <c r="I208" i="8"/>
  <c r="R208" i="8"/>
  <c r="Q208" i="8"/>
  <c r="J209" i="8"/>
  <c r="I209" i="8"/>
  <c r="R209" i="8"/>
  <c r="Q209" i="8"/>
  <c r="J210" i="8"/>
  <c r="I210" i="8"/>
  <c r="R210" i="8"/>
  <c r="Q210" i="8"/>
  <c r="H212" i="8"/>
  <c r="G212" i="8"/>
  <c r="P212" i="8"/>
  <c r="O212" i="8"/>
  <c r="H213" i="8"/>
  <c r="G213" i="8"/>
  <c r="P213" i="8"/>
  <c r="O213" i="8"/>
  <c r="H214" i="8"/>
  <c r="G214" i="8"/>
  <c r="P214" i="8"/>
  <c r="O214" i="8"/>
  <c r="H215" i="8"/>
  <c r="G215" i="8"/>
  <c r="P215" i="8"/>
  <c r="O215" i="8"/>
  <c r="H216" i="8"/>
  <c r="G216" i="8"/>
  <c r="P216" i="8"/>
  <c r="O216" i="8"/>
  <c r="H217" i="8"/>
  <c r="G217" i="8"/>
  <c r="P217" i="8"/>
  <c r="O217" i="8"/>
  <c r="H218" i="8"/>
  <c r="G218" i="8"/>
  <c r="P218" i="8"/>
  <c r="O218" i="8"/>
  <c r="H219" i="8"/>
  <c r="G219" i="8"/>
  <c r="P219" i="8"/>
  <c r="O219" i="8"/>
  <c r="H233" i="8"/>
  <c r="G233" i="8"/>
  <c r="P233" i="8"/>
  <c r="O233" i="8"/>
  <c r="H234" i="8"/>
  <c r="G234" i="8"/>
  <c r="P234" i="8"/>
  <c r="O234" i="8"/>
  <c r="H235" i="8"/>
  <c r="G235" i="8"/>
  <c r="P235" i="8"/>
  <c r="O235" i="8"/>
  <c r="H237" i="8"/>
  <c r="G237" i="8"/>
  <c r="P237" i="8"/>
  <c r="O237" i="8"/>
  <c r="H238" i="8"/>
  <c r="G238" i="8"/>
  <c r="P238" i="8"/>
  <c r="O238" i="8"/>
  <c r="H239" i="8"/>
  <c r="G239" i="8"/>
  <c r="P239" i="8"/>
  <c r="O239" i="8"/>
  <c r="H240" i="8"/>
  <c r="G240" i="8"/>
  <c r="P240" i="8"/>
  <c r="O240" i="8"/>
  <c r="H241" i="8"/>
  <c r="G241" i="8"/>
  <c r="P241" i="8"/>
  <c r="O241" i="8"/>
  <c r="H242" i="8"/>
  <c r="G242" i="8"/>
  <c r="P242" i="8"/>
  <c r="O242" i="8"/>
  <c r="H243" i="8"/>
  <c r="G243" i="8"/>
  <c r="P243" i="8"/>
  <c r="O243" i="8"/>
  <c r="H244" i="8"/>
  <c r="G244" i="8"/>
  <c r="P244" i="8"/>
  <c r="O244" i="8"/>
  <c r="H258" i="8"/>
  <c r="G258" i="8"/>
  <c r="P258" i="8"/>
  <c r="O258" i="8"/>
  <c r="H259" i="8"/>
  <c r="G259" i="8"/>
  <c r="P259" i="8"/>
  <c r="O259" i="8"/>
  <c r="H260" i="8"/>
  <c r="G260" i="8"/>
  <c r="P260" i="8"/>
  <c r="O260" i="8"/>
  <c r="H262" i="8"/>
  <c r="G262" i="8"/>
  <c r="P262" i="8"/>
  <c r="O262" i="8"/>
  <c r="H263" i="8"/>
  <c r="G263" i="8"/>
  <c r="P263" i="8"/>
  <c r="O263" i="8"/>
  <c r="H264" i="8"/>
  <c r="G264" i="8"/>
  <c r="P264" i="8"/>
  <c r="O264" i="8"/>
  <c r="H265" i="8"/>
  <c r="G265" i="8"/>
  <c r="P265" i="8"/>
  <c r="O265" i="8"/>
  <c r="H266" i="8"/>
  <c r="G266" i="8"/>
  <c r="P266" i="8"/>
  <c r="O266" i="8"/>
  <c r="H267" i="8"/>
  <c r="G267" i="8"/>
  <c r="P267" i="8"/>
  <c r="O267" i="8"/>
  <c r="H268" i="8"/>
  <c r="G268" i="8"/>
  <c r="P268" i="8"/>
  <c r="O268" i="8"/>
  <c r="H269" i="8"/>
  <c r="G269" i="8"/>
  <c r="P269" i="8"/>
  <c r="O269" i="8"/>
  <c r="H283" i="8"/>
  <c r="G283" i="8"/>
  <c r="P283" i="8"/>
  <c r="O283" i="8"/>
  <c r="H284" i="8"/>
  <c r="G284" i="8"/>
  <c r="P284" i="8"/>
  <c r="O284" i="8"/>
  <c r="H285" i="8"/>
  <c r="G285" i="8"/>
  <c r="P285" i="8"/>
  <c r="O285" i="8"/>
  <c r="H287" i="8"/>
  <c r="G287" i="8"/>
  <c r="P287" i="8"/>
  <c r="O287" i="8"/>
  <c r="H288" i="8"/>
  <c r="G288" i="8"/>
  <c r="P288" i="8"/>
  <c r="O288" i="8"/>
  <c r="H289" i="8"/>
  <c r="G289" i="8"/>
  <c r="P289" i="8"/>
  <c r="O289" i="8"/>
  <c r="H290" i="8"/>
  <c r="G290" i="8"/>
  <c r="P290" i="8"/>
  <c r="O290" i="8"/>
  <c r="H291" i="8"/>
  <c r="G291" i="8"/>
  <c r="P291" i="8"/>
  <c r="O291" i="8"/>
  <c r="H292" i="8"/>
  <c r="G292" i="8"/>
  <c r="P292" i="8"/>
  <c r="O292" i="8"/>
  <c r="H293" i="8"/>
  <c r="G293" i="8"/>
  <c r="P293" i="8"/>
  <c r="O293" i="8"/>
  <c r="H294" i="8"/>
  <c r="G294" i="8"/>
  <c r="P294" i="8"/>
  <c r="O294" i="8"/>
  <c r="H308" i="8"/>
  <c r="G308" i="8"/>
  <c r="P308" i="8"/>
  <c r="O308" i="8"/>
  <c r="H309" i="8"/>
  <c r="G309" i="8"/>
  <c r="P309" i="8"/>
  <c r="O309" i="8"/>
  <c r="H310" i="8"/>
  <c r="G310" i="8"/>
  <c r="P310" i="8"/>
  <c r="O310" i="8"/>
  <c r="H312" i="8"/>
  <c r="G312" i="8"/>
  <c r="P312" i="8"/>
  <c r="O312" i="8"/>
  <c r="H313" i="8"/>
  <c r="G313" i="8"/>
  <c r="P313" i="8"/>
  <c r="O313" i="8"/>
  <c r="H314" i="8"/>
  <c r="G314" i="8"/>
  <c r="P314" i="8"/>
  <c r="O314" i="8"/>
  <c r="H315" i="8"/>
  <c r="G315" i="8"/>
  <c r="P315" i="8"/>
  <c r="O315" i="8"/>
  <c r="H316" i="8"/>
  <c r="G316" i="8"/>
  <c r="P316" i="8"/>
  <c r="O316" i="8"/>
  <c r="H317" i="8"/>
  <c r="G317" i="8"/>
  <c r="P317" i="8"/>
  <c r="O317" i="8"/>
  <c r="H318" i="8"/>
  <c r="G318" i="8"/>
  <c r="P318" i="8"/>
  <c r="O318" i="8"/>
  <c r="H319" i="8"/>
  <c r="G319" i="8"/>
  <c r="P319" i="8"/>
  <c r="O319" i="8"/>
  <c r="H333" i="8"/>
  <c r="G333" i="8"/>
  <c r="P333" i="8"/>
  <c r="O333" i="8"/>
  <c r="H334" i="8"/>
  <c r="G334" i="8"/>
  <c r="P334" i="8"/>
  <c r="O334" i="8"/>
  <c r="H335" i="8"/>
  <c r="G335" i="8"/>
  <c r="P335" i="8"/>
  <c r="O335" i="8"/>
  <c r="H337" i="8"/>
  <c r="G337" i="8"/>
  <c r="P337" i="8"/>
  <c r="O337" i="8"/>
  <c r="H338" i="8"/>
  <c r="G338" i="8"/>
  <c r="P338" i="8"/>
  <c r="O338" i="8"/>
  <c r="H339" i="8"/>
  <c r="G339" i="8"/>
  <c r="P339" i="8"/>
  <c r="O339" i="8"/>
  <c r="H340" i="8"/>
  <c r="G340" i="8"/>
  <c r="P340" i="8"/>
  <c r="O340" i="8"/>
  <c r="D341" i="8"/>
  <c r="C341" i="8"/>
  <c r="L341" i="8"/>
  <c r="K341" i="8"/>
  <c r="D342" i="8"/>
  <c r="C342" i="8"/>
  <c r="L342" i="8"/>
  <c r="K342" i="8"/>
  <c r="D343" i="8"/>
  <c r="C343" i="8"/>
  <c r="L343" i="8"/>
  <c r="K343" i="8"/>
  <c r="D344" i="8"/>
  <c r="C344" i="8"/>
  <c r="L344" i="8"/>
  <c r="K344" i="8"/>
  <c r="D358" i="8"/>
  <c r="C358" i="8"/>
  <c r="L358" i="8"/>
  <c r="K358" i="8"/>
  <c r="D359" i="8"/>
  <c r="C359" i="8"/>
  <c r="L359" i="8"/>
  <c r="K359" i="8"/>
  <c r="D360" i="8"/>
  <c r="C360" i="8"/>
  <c r="L360" i="8"/>
  <c r="K360" i="8"/>
  <c r="D362" i="8"/>
  <c r="C362" i="8"/>
  <c r="L362" i="8"/>
  <c r="K362" i="8"/>
  <c r="D363" i="8"/>
  <c r="C363" i="8"/>
  <c r="L363" i="8"/>
  <c r="K363" i="8"/>
  <c r="D364" i="8"/>
  <c r="C364" i="8"/>
  <c r="L364" i="8"/>
  <c r="K364" i="8"/>
  <c r="D365" i="8"/>
  <c r="C365" i="8"/>
  <c r="L365" i="8"/>
  <c r="K365" i="8"/>
  <c r="D366" i="8"/>
  <c r="C366" i="8"/>
  <c r="L366" i="8"/>
  <c r="K366" i="8"/>
  <c r="D367" i="8"/>
  <c r="C367" i="8"/>
  <c r="L367" i="8"/>
  <c r="K367" i="8"/>
  <c r="D368" i="8"/>
  <c r="C368" i="8"/>
  <c r="L368" i="8"/>
  <c r="K368" i="8"/>
  <c r="D369" i="8"/>
  <c r="C369" i="8"/>
  <c r="L369" i="8"/>
  <c r="K369" i="8"/>
  <c r="D383" i="8"/>
  <c r="C383" i="8"/>
  <c r="L383" i="8"/>
  <c r="K383" i="8"/>
  <c r="D384" i="8"/>
  <c r="C384" i="8"/>
  <c r="L384" i="8"/>
  <c r="K384" i="8"/>
  <c r="D385" i="8"/>
  <c r="C385" i="8"/>
  <c r="L385" i="8"/>
  <c r="K385" i="8"/>
  <c r="D387" i="8"/>
  <c r="C387" i="8"/>
  <c r="L387" i="8"/>
  <c r="K387" i="8"/>
  <c r="H388" i="8"/>
  <c r="G388" i="8"/>
  <c r="P388" i="8"/>
  <c r="O388" i="8"/>
  <c r="H389" i="8"/>
  <c r="G389" i="8"/>
  <c r="P389" i="8"/>
  <c r="O389" i="8"/>
  <c r="H390" i="8"/>
  <c r="G390" i="8"/>
  <c r="P390" i="8"/>
  <c r="O390" i="8"/>
  <c r="H391" i="8"/>
  <c r="G391" i="8"/>
  <c r="P391" i="8"/>
  <c r="O391" i="8"/>
  <c r="H392" i="8"/>
  <c r="G392" i="8"/>
  <c r="P392" i="8"/>
  <c r="O392" i="8"/>
  <c r="H393" i="8"/>
  <c r="G393" i="8"/>
  <c r="P393" i="8"/>
  <c r="O393" i="8"/>
  <c r="H394" i="8"/>
  <c r="G394" i="8"/>
  <c r="P394" i="8"/>
  <c r="O394" i="8"/>
  <c r="H408" i="8"/>
  <c r="G408" i="8"/>
  <c r="P408" i="8"/>
  <c r="O408" i="8"/>
  <c r="H409" i="8"/>
  <c r="G409" i="8"/>
  <c r="P409" i="8"/>
  <c r="O409" i="8"/>
  <c r="H410" i="8"/>
  <c r="G410" i="8"/>
  <c r="P410" i="8"/>
  <c r="O410" i="8"/>
  <c r="D412" i="8"/>
  <c r="C412" i="8"/>
  <c r="L412" i="8"/>
  <c r="K412" i="8"/>
  <c r="D413" i="8"/>
  <c r="C413" i="8"/>
  <c r="L413" i="8"/>
  <c r="K413" i="8"/>
  <c r="D414" i="8"/>
  <c r="C414" i="8"/>
  <c r="L414" i="8"/>
  <c r="K414" i="8"/>
  <c r="D415" i="8"/>
  <c r="C415" i="8"/>
  <c r="L415" i="8"/>
  <c r="K415" i="8"/>
  <c r="D416" i="8"/>
  <c r="C416" i="8"/>
  <c r="L416" i="8"/>
  <c r="K416" i="8"/>
  <c r="D417" i="8"/>
  <c r="C417" i="8"/>
  <c r="L417" i="8"/>
  <c r="K417" i="8"/>
  <c r="D418" i="8"/>
  <c r="C418" i="8"/>
  <c r="L418" i="8"/>
  <c r="K418" i="8"/>
  <c r="D419" i="8"/>
  <c r="C419" i="8"/>
  <c r="L419" i="8"/>
  <c r="K419" i="8"/>
  <c r="L165" i="8"/>
  <c r="K165" i="8"/>
  <c r="D166" i="8"/>
  <c r="C166" i="8"/>
  <c r="L166" i="8"/>
  <c r="K166" i="8"/>
  <c r="D167" i="8"/>
  <c r="C167" i="8"/>
  <c r="L167" i="8"/>
  <c r="K167" i="8"/>
  <c r="D168" i="8"/>
  <c r="C168" i="8"/>
  <c r="L168" i="8"/>
  <c r="K168" i="8"/>
  <c r="D169" i="8"/>
  <c r="C169" i="8"/>
  <c r="L169" i="8"/>
  <c r="K169" i="8"/>
  <c r="D183" i="8"/>
  <c r="C183" i="8"/>
  <c r="L183" i="8"/>
  <c r="K183" i="8"/>
  <c r="D184" i="8"/>
  <c r="C184" i="8"/>
  <c r="L184" i="8"/>
  <c r="K184" i="8"/>
  <c r="D185" i="8"/>
  <c r="C185" i="8"/>
  <c r="L185" i="8"/>
  <c r="K185" i="8"/>
  <c r="D187" i="8"/>
  <c r="C187" i="8"/>
  <c r="L187" i="8"/>
  <c r="K187" i="8"/>
  <c r="D188" i="8"/>
  <c r="C188" i="8"/>
  <c r="L188" i="8"/>
  <c r="K188" i="8"/>
  <c r="D189" i="8"/>
  <c r="C189" i="8"/>
  <c r="L189" i="8"/>
  <c r="K189" i="8"/>
  <c r="D190" i="8"/>
  <c r="C190" i="8"/>
  <c r="L190" i="8"/>
  <c r="K190" i="8"/>
  <c r="D191" i="8"/>
  <c r="C191" i="8"/>
  <c r="L191" i="8"/>
  <c r="K191" i="8"/>
  <c r="D192" i="8"/>
  <c r="C192" i="8"/>
  <c r="L192" i="8"/>
  <c r="K192" i="8"/>
  <c r="D193" i="8"/>
  <c r="C193" i="8"/>
  <c r="L193" i="8"/>
  <c r="K193" i="8"/>
  <c r="D194" i="8"/>
  <c r="C194" i="8"/>
  <c r="L194" i="8"/>
  <c r="K194" i="8"/>
  <c r="D208" i="8"/>
  <c r="C208" i="8"/>
  <c r="L208" i="8"/>
  <c r="K208" i="8"/>
  <c r="D209" i="8"/>
  <c r="C209" i="8"/>
  <c r="L209" i="8"/>
  <c r="K209" i="8"/>
  <c r="D210" i="8"/>
  <c r="C210" i="8"/>
  <c r="L210" i="8"/>
  <c r="K210" i="8"/>
  <c r="J212" i="8"/>
  <c r="I212" i="8"/>
  <c r="R212" i="8"/>
  <c r="Q212" i="8"/>
  <c r="J213" i="8"/>
  <c r="I213" i="8"/>
  <c r="R213" i="8"/>
  <c r="Q213" i="8"/>
  <c r="J214" i="8"/>
  <c r="I214" i="8"/>
  <c r="R214" i="8"/>
  <c r="Q214" i="8"/>
  <c r="J215" i="8"/>
  <c r="I215" i="8"/>
  <c r="R215" i="8"/>
  <c r="Q215" i="8"/>
  <c r="J216" i="8"/>
  <c r="I216" i="8"/>
  <c r="R216" i="8"/>
  <c r="Q216" i="8"/>
  <c r="J217" i="8"/>
  <c r="I217" i="8"/>
  <c r="R217" i="8"/>
  <c r="Q217" i="8"/>
  <c r="J218" i="8"/>
  <c r="I218" i="8"/>
  <c r="R218" i="8"/>
  <c r="Q218" i="8"/>
  <c r="J219" i="8"/>
  <c r="I219" i="8"/>
  <c r="R219" i="8"/>
  <c r="Q219" i="8"/>
  <c r="J233" i="8"/>
  <c r="I233" i="8"/>
  <c r="R233" i="8"/>
  <c r="Q233" i="8"/>
  <c r="J234" i="8"/>
  <c r="I234" i="8"/>
  <c r="R234" i="8"/>
  <c r="Q234" i="8"/>
  <c r="J235" i="8"/>
  <c r="I235" i="8"/>
  <c r="R235" i="8"/>
  <c r="Q235" i="8"/>
  <c r="J237" i="8"/>
  <c r="I237" i="8"/>
  <c r="R237" i="8"/>
  <c r="Q237" i="8"/>
  <c r="J238" i="8"/>
  <c r="I238" i="8"/>
  <c r="R238" i="8"/>
  <c r="Q238" i="8"/>
  <c r="J239" i="8"/>
  <c r="I239" i="8"/>
  <c r="R239" i="8"/>
  <c r="Q239" i="8"/>
  <c r="J240" i="8"/>
  <c r="I240" i="8"/>
  <c r="R240" i="8"/>
  <c r="Q240" i="8"/>
  <c r="J241" i="8"/>
  <c r="I241" i="8"/>
  <c r="R241" i="8"/>
  <c r="Q241" i="8"/>
  <c r="J242" i="8"/>
  <c r="I242" i="8"/>
  <c r="R242" i="8"/>
  <c r="Q242" i="8"/>
  <c r="J243" i="8"/>
  <c r="I243" i="8"/>
  <c r="R243" i="8"/>
  <c r="Q243" i="8"/>
  <c r="J244" i="8"/>
  <c r="I244" i="8"/>
  <c r="R244" i="8"/>
  <c r="Q244" i="8"/>
  <c r="J258" i="8"/>
  <c r="I258" i="8"/>
  <c r="R258" i="8"/>
  <c r="Q258" i="8"/>
  <c r="J259" i="8"/>
  <c r="I259" i="8"/>
  <c r="R259" i="8"/>
  <c r="Q259" i="8"/>
  <c r="J260" i="8"/>
  <c r="I260" i="8"/>
  <c r="R260" i="8"/>
  <c r="Q260" i="8"/>
  <c r="J262" i="8"/>
  <c r="I262" i="8"/>
  <c r="R262" i="8"/>
  <c r="Q262" i="8"/>
  <c r="J263" i="8"/>
  <c r="I263" i="8"/>
  <c r="R263" i="8"/>
  <c r="Q263" i="8"/>
  <c r="J264" i="8"/>
  <c r="I264" i="8"/>
  <c r="R264" i="8"/>
  <c r="Q264" i="8"/>
  <c r="J265" i="8"/>
  <c r="I265" i="8"/>
  <c r="R265" i="8"/>
  <c r="Q265" i="8"/>
  <c r="J266" i="8"/>
  <c r="I266" i="8"/>
  <c r="R266" i="8"/>
  <c r="Q266" i="8"/>
  <c r="J267" i="8"/>
  <c r="I267" i="8"/>
  <c r="R267" i="8"/>
  <c r="Q267" i="8"/>
  <c r="J268" i="8"/>
  <c r="I268" i="8"/>
  <c r="R268" i="8"/>
  <c r="Q268" i="8"/>
  <c r="J269" i="8"/>
  <c r="I269" i="8"/>
  <c r="R269" i="8"/>
  <c r="Q269" i="8"/>
  <c r="J283" i="8"/>
  <c r="I283" i="8"/>
  <c r="R283" i="8"/>
  <c r="Q283" i="8"/>
  <c r="J284" i="8"/>
  <c r="I284" i="8"/>
  <c r="R284" i="8"/>
  <c r="Q284" i="8"/>
  <c r="J285" i="8"/>
  <c r="I285" i="8"/>
  <c r="R285" i="8"/>
  <c r="Q285" i="8"/>
  <c r="J287" i="8"/>
  <c r="I287" i="8"/>
  <c r="R287" i="8"/>
  <c r="Q287" i="8"/>
  <c r="J288" i="8"/>
  <c r="I288" i="8"/>
  <c r="R288" i="8"/>
  <c r="Q288" i="8"/>
  <c r="J289" i="8"/>
  <c r="I289" i="8"/>
  <c r="R289" i="8"/>
  <c r="Q289" i="8"/>
  <c r="J290" i="8"/>
  <c r="I290" i="8"/>
  <c r="R290" i="8"/>
  <c r="Q290" i="8"/>
  <c r="J291" i="8"/>
  <c r="I291" i="8"/>
  <c r="R291" i="8"/>
  <c r="Q291" i="8"/>
  <c r="J292" i="8"/>
  <c r="I292" i="8"/>
  <c r="R292" i="8"/>
  <c r="Q292" i="8"/>
  <c r="J293" i="8"/>
  <c r="I293" i="8"/>
  <c r="R293" i="8"/>
  <c r="Q293" i="8"/>
  <c r="J294" i="8"/>
  <c r="I294" i="8"/>
  <c r="R294" i="8"/>
  <c r="Q294" i="8"/>
  <c r="J308" i="8"/>
  <c r="I308" i="8"/>
  <c r="R308" i="8"/>
  <c r="Q308" i="8"/>
  <c r="J309" i="8"/>
  <c r="I309" i="8"/>
  <c r="R309" i="8"/>
  <c r="Q309" i="8"/>
  <c r="J310" i="8"/>
  <c r="I310" i="8"/>
  <c r="R310" i="8"/>
  <c r="Q310" i="8"/>
  <c r="J312" i="8"/>
  <c r="I312" i="8"/>
  <c r="R312" i="8"/>
  <c r="Q312" i="8"/>
  <c r="J313" i="8"/>
  <c r="I313" i="8"/>
  <c r="R313" i="8"/>
  <c r="Q313" i="8"/>
  <c r="J314" i="8"/>
  <c r="I314" i="8"/>
  <c r="R314" i="8"/>
  <c r="Q314" i="8"/>
  <c r="J315" i="8"/>
  <c r="I315" i="8"/>
  <c r="R315" i="8"/>
  <c r="Q315" i="8"/>
  <c r="J316" i="8"/>
  <c r="I316" i="8"/>
  <c r="R316" i="8"/>
  <c r="Q316" i="8"/>
  <c r="J317" i="8"/>
  <c r="I317" i="8"/>
  <c r="R317" i="8"/>
  <c r="Q317" i="8"/>
  <c r="J318" i="8"/>
  <c r="I318" i="8"/>
  <c r="R318" i="8"/>
  <c r="Q318" i="8"/>
  <c r="J319" i="8"/>
  <c r="I319" i="8"/>
  <c r="R319" i="8"/>
  <c r="Q319" i="8"/>
  <c r="J333" i="8"/>
  <c r="I333" i="8"/>
  <c r="R333" i="8"/>
  <c r="Q333" i="8"/>
  <c r="J334" i="8"/>
  <c r="I334" i="8"/>
  <c r="R334" i="8"/>
  <c r="Q334" i="8"/>
  <c r="J335" i="8"/>
  <c r="I335" i="8"/>
  <c r="R335" i="8"/>
  <c r="Q335" i="8"/>
  <c r="J337" i="8"/>
  <c r="I337" i="8"/>
  <c r="R337" i="8"/>
  <c r="Q337" i="8"/>
  <c r="J338" i="8"/>
  <c r="I338" i="8"/>
  <c r="R338" i="8"/>
  <c r="Q338" i="8"/>
  <c r="J339" i="8"/>
  <c r="I339" i="8"/>
  <c r="R339" i="8"/>
  <c r="Q339" i="8"/>
  <c r="J340" i="8"/>
  <c r="I340" i="8"/>
  <c r="R340" i="8"/>
  <c r="Q340" i="8"/>
  <c r="F341" i="8"/>
  <c r="E341" i="8"/>
  <c r="N341" i="8"/>
  <c r="M341" i="8"/>
  <c r="F342" i="8"/>
  <c r="E342" i="8"/>
  <c r="N342" i="8"/>
  <c r="M342" i="8"/>
  <c r="F343" i="8"/>
  <c r="E343" i="8"/>
  <c r="N343" i="8"/>
  <c r="M343" i="8"/>
  <c r="F344" i="8"/>
  <c r="E344" i="8"/>
  <c r="N344" i="8"/>
  <c r="M344" i="8"/>
  <c r="F358" i="8"/>
  <c r="E358" i="8"/>
  <c r="N358" i="8"/>
  <c r="M358" i="8"/>
  <c r="F359" i="8"/>
  <c r="E359" i="8"/>
  <c r="N359" i="8"/>
  <c r="M359" i="8"/>
  <c r="F360" i="8"/>
  <c r="E360" i="8"/>
  <c r="N360" i="8"/>
  <c r="M360" i="8"/>
  <c r="F362" i="8"/>
  <c r="E362" i="8"/>
  <c r="N362" i="8"/>
  <c r="M362" i="8"/>
  <c r="F363" i="8"/>
  <c r="E363" i="8"/>
  <c r="N363" i="8"/>
  <c r="M363" i="8"/>
  <c r="F364" i="8"/>
  <c r="E364" i="8"/>
  <c r="N364" i="8"/>
  <c r="M364" i="8"/>
  <c r="F365" i="8"/>
  <c r="E365" i="8"/>
  <c r="N365" i="8"/>
  <c r="M365" i="8"/>
  <c r="F366" i="8"/>
  <c r="E366" i="8"/>
  <c r="N366" i="8"/>
  <c r="M366" i="8"/>
  <c r="F367" i="8"/>
  <c r="E367" i="8"/>
  <c r="N367" i="8"/>
  <c r="M367" i="8"/>
  <c r="F368" i="8"/>
  <c r="E368" i="8"/>
  <c r="N368" i="8"/>
  <c r="M368" i="8"/>
  <c r="F369" i="8"/>
  <c r="E369" i="8"/>
  <c r="N369" i="8"/>
  <c r="M369" i="8"/>
  <c r="F383" i="8"/>
  <c r="E383" i="8"/>
  <c r="N383" i="8"/>
  <c r="M383" i="8"/>
  <c r="F384" i="8"/>
  <c r="E384" i="8"/>
  <c r="N384" i="8"/>
  <c r="M384" i="8"/>
  <c r="F385" i="8"/>
  <c r="E385" i="8"/>
  <c r="N385" i="8"/>
  <c r="M385" i="8"/>
  <c r="F387" i="8"/>
  <c r="E387" i="8"/>
  <c r="N387" i="8"/>
  <c r="M387" i="8"/>
  <c r="J388" i="8"/>
  <c r="I388" i="8"/>
  <c r="R388" i="8"/>
  <c r="Q388" i="8"/>
  <c r="J389" i="8"/>
  <c r="I389" i="8"/>
  <c r="R389" i="8"/>
  <c r="Q389" i="8"/>
  <c r="J390" i="8"/>
  <c r="I390" i="8"/>
  <c r="R390" i="8"/>
  <c r="Q390" i="8"/>
  <c r="J391" i="8"/>
  <c r="I391" i="8"/>
  <c r="R391" i="8"/>
  <c r="Q391" i="8"/>
  <c r="J392" i="8"/>
  <c r="I392" i="8"/>
  <c r="R392" i="8"/>
  <c r="Q392" i="8"/>
  <c r="J393" i="8"/>
  <c r="I393" i="8"/>
  <c r="R393" i="8"/>
  <c r="Q393" i="8"/>
  <c r="J394" i="8"/>
  <c r="I394" i="8"/>
  <c r="R394" i="8"/>
  <c r="Q394" i="8"/>
  <c r="J408" i="8"/>
  <c r="I408" i="8"/>
  <c r="R408" i="8"/>
  <c r="Q408" i="8"/>
  <c r="J409" i="8"/>
  <c r="I409" i="8"/>
  <c r="R409" i="8"/>
  <c r="Q409" i="8"/>
  <c r="J410" i="8"/>
  <c r="I410" i="8"/>
  <c r="R410" i="8"/>
  <c r="Q410" i="8"/>
  <c r="F412" i="8"/>
  <c r="E412" i="8"/>
  <c r="N412" i="8"/>
  <c r="M412" i="8"/>
  <c r="F413" i="8"/>
  <c r="E413" i="8"/>
  <c r="N413" i="8"/>
  <c r="M413" i="8"/>
  <c r="F414" i="8"/>
  <c r="E414" i="8"/>
  <c r="N414" i="8"/>
  <c r="M414" i="8"/>
  <c r="F415" i="8"/>
  <c r="E415" i="8"/>
  <c r="N415" i="8"/>
  <c r="M415" i="8"/>
  <c r="F416" i="8"/>
  <c r="E416" i="8"/>
  <c r="N416" i="8"/>
  <c r="M416" i="8"/>
  <c r="F417" i="8"/>
  <c r="E417" i="8"/>
  <c r="N417" i="8"/>
  <c r="M417" i="8"/>
  <c r="F418" i="8"/>
  <c r="E418" i="8"/>
  <c r="N418" i="8"/>
  <c r="M418" i="8"/>
  <c r="F419" i="8"/>
  <c r="E419" i="8"/>
  <c r="N419" i="8"/>
  <c r="M419" i="8"/>
  <c r="F162" i="8"/>
  <c r="E162" i="8"/>
  <c r="N162" i="8"/>
  <c r="M162" i="8"/>
  <c r="F163" i="8"/>
  <c r="E163" i="8"/>
  <c r="S163" i="8" s="1"/>
  <c r="N163" i="8"/>
  <c r="M163" i="8"/>
  <c r="F164" i="8"/>
  <c r="E164" i="8"/>
  <c r="N164" i="8"/>
  <c r="M164" i="8"/>
  <c r="F165" i="8"/>
  <c r="E165" i="8"/>
  <c r="S165" i="8" s="1"/>
  <c r="N165" i="8"/>
  <c r="M165" i="8"/>
  <c r="F166" i="8"/>
  <c r="E166" i="8"/>
  <c r="N166" i="8"/>
  <c r="M166" i="8"/>
  <c r="F167" i="8"/>
  <c r="E167" i="8"/>
  <c r="S167" i="8" s="1"/>
  <c r="N167" i="8"/>
  <c r="M167" i="8"/>
  <c r="F168" i="8"/>
  <c r="E168" i="8"/>
  <c r="N168" i="8"/>
  <c r="M168" i="8"/>
  <c r="F169" i="8"/>
  <c r="E169" i="8"/>
  <c r="S169" i="8" s="1"/>
  <c r="N169" i="8"/>
  <c r="M169" i="8"/>
  <c r="F183" i="8"/>
  <c r="E183" i="8"/>
  <c r="N183" i="8"/>
  <c r="M183" i="8"/>
  <c r="F184" i="8"/>
  <c r="E184" i="8"/>
  <c r="N184" i="8"/>
  <c r="M184" i="8"/>
  <c r="F185" i="8"/>
  <c r="E185" i="8"/>
  <c r="N185" i="8"/>
  <c r="M185" i="8"/>
  <c r="F187" i="8"/>
  <c r="E187" i="8"/>
  <c r="N187" i="8"/>
  <c r="M187" i="8"/>
  <c r="F188" i="8"/>
  <c r="E188" i="8"/>
  <c r="N188" i="8"/>
  <c r="M188" i="8"/>
  <c r="F189" i="8"/>
  <c r="E189" i="8"/>
  <c r="N189" i="8"/>
  <c r="M189" i="8"/>
  <c r="F190" i="8"/>
  <c r="E190" i="8"/>
  <c r="N190" i="8"/>
  <c r="M190" i="8"/>
  <c r="F191" i="8"/>
  <c r="E191" i="8"/>
  <c r="N191" i="8"/>
  <c r="M191" i="8"/>
  <c r="F192" i="8"/>
  <c r="E192" i="8"/>
  <c r="N192" i="8"/>
  <c r="M192" i="8"/>
  <c r="F193" i="8"/>
  <c r="E193" i="8"/>
  <c r="N193" i="8"/>
  <c r="M193" i="8"/>
  <c r="F194" i="8"/>
  <c r="E194" i="8"/>
  <c r="N194" i="8"/>
  <c r="M194" i="8"/>
  <c r="F208" i="8"/>
  <c r="E208" i="8"/>
  <c r="N208" i="8"/>
  <c r="M208" i="8"/>
  <c r="F209" i="8"/>
  <c r="E209" i="8"/>
  <c r="N209" i="8"/>
  <c r="M209" i="8"/>
  <c r="F210" i="8"/>
  <c r="E210" i="8"/>
  <c r="N210" i="8"/>
  <c r="M210" i="8"/>
  <c r="D212" i="8"/>
  <c r="C212" i="8"/>
  <c r="S212" i="8" s="1"/>
  <c r="T212" i="8" s="1"/>
  <c r="L212" i="8"/>
  <c r="K212" i="8"/>
  <c r="D213" i="8"/>
  <c r="C213" i="8"/>
  <c r="S213" i="8" s="1"/>
  <c r="L213" i="8"/>
  <c r="K213" i="8"/>
  <c r="D214" i="8"/>
  <c r="C214" i="8"/>
  <c r="S214" i="8" s="1"/>
  <c r="L214" i="8"/>
  <c r="K214" i="8"/>
  <c r="D215" i="8"/>
  <c r="C215" i="8"/>
  <c r="S215" i="8" s="1"/>
  <c r="L215" i="8"/>
  <c r="K215" i="8"/>
  <c r="D216" i="8"/>
  <c r="C216" i="8"/>
  <c r="S216" i="8" s="1"/>
  <c r="L216" i="8"/>
  <c r="K216" i="8"/>
  <c r="D217" i="8"/>
  <c r="C217" i="8"/>
  <c r="S217" i="8" s="1"/>
  <c r="L217" i="8"/>
  <c r="K217" i="8"/>
  <c r="D218" i="8"/>
  <c r="C218" i="8"/>
  <c r="S218" i="8" s="1"/>
  <c r="L218" i="8"/>
  <c r="K218" i="8"/>
  <c r="D219" i="8"/>
  <c r="C219" i="8"/>
  <c r="S219" i="8" s="1"/>
  <c r="L219" i="8"/>
  <c r="K219" i="8"/>
  <c r="D233" i="8"/>
  <c r="C233" i="8"/>
  <c r="L233" i="8"/>
  <c r="K233" i="8"/>
  <c r="D234" i="8"/>
  <c r="C234" i="8"/>
  <c r="L234" i="8"/>
  <c r="K234" i="8"/>
  <c r="D235" i="8"/>
  <c r="C235" i="8"/>
  <c r="S235" i="8" s="1"/>
  <c r="T235" i="8" s="1"/>
  <c r="L235" i="8"/>
  <c r="K235" i="8"/>
  <c r="D237" i="8"/>
  <c r="C237" i="8"/>
  <c r="S237" i="8" s="1"/>
  <c r="T237" i="8" s="1"/>
  <c r="L237" i="8"/>
  <c r="K237" i="8"/>
  <c r="D238" i="8"/>
  <c r="C238" i="8"/>
  <c r="L238" i="8"/>
  <c r="K238" i="8"/>
  <c r="D239" i="8"/>
  <c r="C239" i="8"/>
  <c r="S239" i="8" s="1"/>
  <c r="L239" i="8"/>
  <c r="K239" i="8"/>
  <c r="D240" i="8"/>
  <c r="C240" i="8"/>
  <c r="L240" i="8"/>
  <c r="K240" i="8"/>
  <c r="D241" i="8"/>
  <c r="C241" i="8"/>
  <c r="S241" i="8" s="1"/>
  <c r="L241" i="8"/>
  <c r="K241" i="8"/>
  <c r="D242" i="8"/>
  <c r="C242" i="8"/>
  <c r="L242" i="8"/>
  <c r="K242" i="8"/>
  <c r="D243" i="8"/>
  <c r="C243" i="8"/>
  <c r="S243" i="8" s="1"/>
  <c r="L243" i="8"/>
  <c r="K243" i="8"/>
  <c r="D244" i="8"/>
  <c r="C244" i="8"/>
  <c r="L244" i="8"/>
  <c r="K244" i="8"/>
  <c r="D258" i="8"/>
  <c r="C258" i="8"/>
  <c r="L258" i="8"/>
  <c r="K258" i="8"/>
  <c r="D259" i="8"/>
  <c r="C259" i="8"/>
  <c r="L259" i="8"/>
  <c r="K259" i="8"/>
  <c r="D260" i="8"/>
  <c r="C260" i="8"/>
  <c r="S260" i="8" s="1"/>
  <c r="T260" i="8" s="1"/>
  <c r="L260" i="8"/>
  <c r="K260" i="8"/>
  <c r="D262" i="8"/>
  <c r="C262" i="8"/>
  <c r="S262" i="8" s="1"/>
  <c r="L262" i="8"/>
  <c r="K262" i="8"/>
  <c r="D263" i="8"/>
  <c r="C263" i="8"/>
  <c r="L263" i="8"/>
  <c r="K263" i="8"/>
  <c r="D264" i="8"/>
  <c r="C264" i="8"/>
  <c r="S264" i="8" s="1"/>
  <c r="L264" i="8"/>
  <c r="K264" i="8"/>
  <c r="D265" i="8"/>
  <c r="C265" i="8"/>
  <c r="L265" i="8"/>
  <c r="K265" i="8"/>
  <c r="D266" i="8"/>
  <c r="C266" i="8"/>
  <c r="S266" i="8" s="1"/>
  <c r="L266" i="8"/>
  <c r="K266" i="8"/>
  <c r="D267" i="8"/>
  <c r="C267" i="8"/>
  <c r="L267" i="8"/>
  <c r="K267" i="8"/>
  <c r="D268" i="8"/>
  <c r="C268" i="8"/>
  <c r="S268" i="8" s="1"/>
  <c r="L268" i="8"/>
  <c r="K268" i="8"/>
  <c r="D269" i="8"/>
  <c r="C269" i="8"/>
  <c r="L269" i="8"/>
  <c r="K269" i="8"/>
  <c r="D283" i="8"/>
  <c r="C283" i="8"/>
  <c r="L283" i="8"/>
  <c r="K283" i="8"/>
  <c r="D284" i="8"/>
  <c r="C284" i="8"/>
  <c r="L284" i="8"/>
  <c r="K284" i="8"/>
  <c r="D285" i="8"/>
  <c r="C285" i="8"/>
  <c r="S285" i="8" s="1"/>
  <c r="T285" i="8" s="1"/>
  <c r="L285" i="8"/>
  <c r="K285" i="8"/>
  <c r="D287" i="8"/>
  <c r="C287" i="8"/>
  <c r="S287" i="8" s="1"/>
  <c r="L287" i="8"/>
  <c r="K287" i="8"/>
  <c r="D288" i="8"/>
  <c r="C288" i="8"/>
  <c r="L288" i="8"/>
  <c r="K288" i="8"/>
  <c r="D289" i="8"/>
  <c r="C289" i="8"/>
  <c r="S289" i="8" s="1"/>
  <c r="L289" i="8"/>
  <c r="K289" i="8"/>
  <c r="D290" i="8"/>
  <c r="C290" i="8"/>
  <c r="L290" i="8"/>
  <c r="K290" i="8"/>
  <c r="D291" i="8"/>
  <c r="C291" i="8"/>
  <c r="S291" i="8" s="1"/>
  <c r="L291" i="8"/>
  <c r="K291" i="8"/>
  <c r="D292" i="8"/>
  <c r="C292" i="8"/>
  <c r="L292" i="8"/>
  <c r="K292" i="8"/>
  <c r="D293" i="8"/>
  <c r="C293" i="8"/>
  <c r="S293" i="8" s="1"/>
  <c r="L293" i="8"/>
  <c r="K293" i="8"/>
  <c r="D294" i="8"/>
  <c r="C294" i="8"/>
  <c r="L294" i="8"/>
  <c r="K294" i="8"/>
  <c r="D308" i="8"/>
  <c r="C308" i="8"/>
  <c r="L308" i="8"/>
  <c r="K308" i="8"/>
  <c r="D309" i="8"/>
  <c r="C309" i="8"/>
  <c r="L309" i="8"/>
  <c r="K309" i="8"/>
  <c r="D310" i="8"/>
  <c r="C310" i="8"/>
  <c r="S310" i="8" s="1"/>
  <c r="L310" i="8"/>
  <c r="K310" i="8"/>
  <c r="D312" i="8"/>
  <c r="C312" i="8"/>
  <c r="S312" i="8" s="1"/>
  <c r="L312" i="8"/>
  <c r="K312" i="8"/>
  <c r="D313" i="8"/>
  <c r="C313" i="8"/>
  <c r="L313" i="8"/>
  <c r="K313" i="8"/>
  <c r="D314" i="8"/>
  <c r="C314" i="8"/>
  <c r="S314" i="8" s="1"/>
  <c r="L314" i="8"/>
  <c r="K314" i="8"/>
  <c r="D315" i="8"/>
  <c r="C315" i="8"/>
  <c r="L315" i="8"/>
  <c r="K315" i="8"/>
  <c r="D316" i="8"/>
  <c r="C316" i="8"/>
  <c r="S316" i="8" s="1"/>
  <c r="T316" i="8" s="1"/>
  <c r="L316" i="8"/>
  <c r="K316" i="8"/>
  <c r="D317" i="8"/>
  <c r="C317" i="8"/>
  <c r="L317" i="8"/>
  <c r="K317" i="8"/>
  <c r="D318" i="8"/>
  <c r="C318" i="8"/>
  <c r="S318" i="8" s="1"/>
  <c r="L318" i="8"/>
  <c r="K318" i="8"/>
  <c r="D319" i="8"/>
  <c r="C319" i="8"/>
  <c r="L319" i="8"/>
  <c r="K319" i="8"/>
  <c r="D333" i="8"/>
  <c r="C333" i="8"/>
  <c r="L333" i="8"/>
  <c r="K333" i="8"/>
  <c r="D334" i="8"/>
  <c r="C334" i="8"/>
  <c r="L334" i="8"/>
  <c r="K334" i="8"/>
  <c r="D335" i="8"/>
  <c r="C335" i="8"/>
  <c r="S335" i="8" s="1"/>
  <c r="L335" i="8"/>
  <c r="K335" i="8"/>
  <c r="D337" i="8"/>
  <c r="C337" i="8"/>
  <c r="S337" i="8" s="1"/>
  <c r="L337" i="8"/>
  <c r="K337" i="8"/>
  <c r="D338" i="8"/>
  <c r="C338" i="8"/>
  <c r="L338" i="8"/>
  <c r="K338" i="8"/>
  <c r="D339" i="8"/>
  <c r="C339" i="8"/>
  <c r="S339" i="8" s="1"/>
  <c r="L339" i="8"/>
  <c r="K339" i="8"/>
  <c r="D340" i="8"/>
  <c r="C340" i="8"/>
  <c r="L340" i="8"/>
  <c r="H341" i="8"/>
  <c r="G341" i="8"/>
  <c r="P341" i="8"/>
  <c r="O341" i="8"/>
  <c r="H342" i="8"/>
  <c r="G342" i="8"/>
  <c r="P342" i="8"/>
  <c r="O342" i="8"/>
  <c r="H343" i="8"/>
  <c r="G343" i="8"/>
  <c r="P343" i="8"/>
  <c r="O343" i="8"/>
  <c r="H344" i="8"/>
  <c r="G344" i="8"/>
  <c r="P344" i="8"/>
  <c r="O344" i="8"/>
  <c r="H358" i="8"/>
  <c r="G358" i="8"/>
  <c r="P358" i="8"/>
  <c r="O358" i="8"/>
  <c r="H359" i="8"/>
  <c r="G359" i="8"/>
  <c r="P359" i="8"/>
  <c r="O359" i="8"/>
  <c r="H360" i="8"/>
  <c r="G360" i="8"/>
  <c r="P360" i="8"/>
  <c r="O360" i="8"/>
  <c r="H362" i="8"/>
  <c r="G362" i="8"/>
  <c r="P362" i="8"/>
  <c r="O362" i="8"/>
  <c r="H363" i="8"/>
  <c r="G363" i="8"/>
  <c r="P363" i="8"/>
  <c r="O363" i="8"/>
  <c r="H364" i="8"/>
  <c r="G364" i="8"/>
  <c r="P364" i="8"/>
  <c r="O364" i="8"/>
  <c r="H365" i="8"/>
  <c r="G365" i="8"/>
  <c r="P365" i="8"/>
  <c r="O365" i="8"/>
  <c r="H366" i="8"/>
  <c r="G366" i="8"/>
  <c r="P366" i="8"/>
  <c r="O366" i="8"/>
  <c r="H367" i="8"/>
  <c r="G367" i="8"/>
  <c r="P367" i="8"/>
  <c r="O367" i="8"/>
  <c r="H368" i="8"/>
  <c r="G368" i="8"/>
  <c r="P368" i="8"/>
  <c r="O368" i="8"/>
  <c r="H369" i="8"/>
  <c r="G369" i="8"/>
  <c r="P369" i="8"/>
  <c r="O369" i="8"/>
  <c r="H383" i="8"/>
  <c r="G383" i="8"/>
  <c r="P383" i="8"/>
  <c r="O383" i="8"/>
  <c r="H384" i="8"/>
  <c r="G384" i="8"/>
  <c r="P384" i="8"/>
  <c r="O384" i="8"/>
  <c r="H385" i="8"/>
  <c r="G385" i="8"/>
  <c r="P385" i="8"/>
  <c r="O385" i="8"/>
  <c r="H387" i="8"/>
  <c r="G387" i="8"/>
  <c r="P387" i="8"/>
  <c r="O387" i="8"/>
  <c r="D388" i="8"/>
  <c r="C388" i="8"/>
  <c r="L388" i="8"/>
  <c r="K388" i="8"/>
  <c r="D389" i="8"/>
  <c r="C389" i="8"/>
  <c r="L389" i="8"/>
  <c r="K389" i="8"/>
  <c r="D390" i="8"/>
  <c r="C390" i="8"/>
  <c r="L390" i="8"/>
  <c r="K390" i="8"/>
  <c r="D391" i="8"/>
  <c r="C391" i="8"/>
  <c r="L391" i="8"/>
  <c r="K391" i="8"/>
  <c r="D392" i="8"/>
  <c r="C392" i="8"/>
  <c r="L392" i="8"/>
  <c r="K392" i="8"/>
  <c r="D393" i="8"/>
  <c r="C393" i="8"/>
  <c r="L393" i="8"/>
  <c r="K393" i="8"/>
  <c r="D394" i="8"/>
  <c r="C394" i="8"/>
  <c r="L394" i="8"/>
  <c r="K394" i="8"/>
  <c r="D408" i="8"/>
  <c r="C408" i="8"/>
  <c r="L408" i="8"/>
  <c r="K408" i="8"/>
  <c r="D409" i="8"/>
  <c r="C409" i="8"/>
  <c r="L409" i="8"/>
  <c r="K409" i="8"/>
  <c r="D410" i="8"/>
  <c r="C410" i="8"/>
  <c r="L410" i="8"/>
  <c r="K410" i="8"/>
  <c r="H412" i="8"/>
  <c r="G412" i="8"/>
  <c r="P412" i="8"/>
  <c r="O412" i="8"/>
  <c r="H413" i="8"/>
  <c r="G413" i="8"/>
  <c r="P413" i="8"/>
  <c r="O413" i="8"/>
  <c r="H414" i="8"/>
  <c r="G414" i="8"/>
  <c r="P414" i="8"/>
  <c r="O414" i="8"/>
  <c r="H415" i="8"/>
  <c r="G415" i="8"/>
  <c r="P415" i="8"/>
  <c r="O415" i="8"/>
  <c r="H416" i="8"/>
  <c r="G416" i="8"/>
  <c r="P416" i="8"/>
  <c r="O416" i="8"/>
  <c r="H417" i="8"/>
  <c r="G417" i="8"/>
  <c r="P417" i="8"/>
  <c r="O417" i="8"/>
  <c r="H418" i="8"/>
  <c r="G418" i="8"/>
  <c r="P418" i="8"/>
  <c r="O418" i="8"/>
  <c r="H419" i="8"/>
  <c r="G419" i="8"/>
  <c r="P419" i="8"/>
  <c r="O419" i="8"/>
  <c r="C78" i="8"/>
  <c r="C53" i="8"/>
  <c r="C28" i="8"/>
  <c r="C2" i="8"/>
  <c r="P161" i="8" l="1"/>
  <c r="O161" i="8"/>
  <c r="P136" i="8"/>
  <c r="O136" i="8"/>
  <c r="P111" i="8"/>
  <c r="O111" i="8"/>
  <c r="N161" i="8"/>
  <c r="M161" i="8"/>
  <c r="S159" i="8"/>
  <c r="T159" i="8" s="1"/>
  <c r="S144" i="8"/>
  <c r="T144" i="8" s="1"/>
  <c r="S142" i="8"/>
  <c r="T142" i="8" s="1"/>
  <c r="S140" i="8"/>
  <c r="T140" i="8" s="1"/>
  <c r="S138" i="8"/>
  <c r="T138" i="8" s="1"/>
  <c r="O120" i="8"/>
  <c r="P120" i="8" s="1"/>
  <c r="N336" i="8"/>
  <c r="M336" i="8"/>
  <c r="H336" i="8"/>
  <c r="G336" i="8"/>
  <c r="R361" i="8"/>
  <c r="Q361" i="8"/>
  <c r="D361" i="8"/>
  <c r="C361" i="8"/>
  <c r="N261" i="8"/>
  <c r="M261" i="8"/>
  <c r="H261" i="8"/>
  <c r="G261" i="8"/>
  <c r="P186" i="8"/>
  <c r="O186" i="8"/>
  <c r="J186" i="8"/>
  <c r="I186" i="8"/>
  <c r="D136" i="8"/>
  <c r="C136" i="8"/>
  <c r="L111" i="8"/>
  <c r="K111" i="8"/>
  <c r="S110" i="8"/>
  <c r="T110" i="8" s="1"/>
  <c r="S109" i="8"/>
  <c r="T109" i="8" s="1"/>
  <c r="J411" i="8"/>
  <c r="I411" i="8"/>
  <c r="P411" i="8"/>
  <c r="O411" i="8"/>
  <c r="F311" i="8"/>
  <c r="E311" i="8"/>
  <c r="L311" i="8"/>
  <c r="K311" i="8"/>
  <c r="F236" i="8"/>
  <c r="E236" i="8"/>
  <c r="L236" i="8"/>
  <c r="K236" i="8"/>
  <c r="N386" i="8"/>
  <c r="M386" i="8"/>
  <c r="M395" i="8" s="1"/>
  <c r="H386" i="8"/>
  <c r="G386" i="8"/>
  <c r="R286" i="8"/>
  <c r="Q286" i="8"/>
  <c r="D286" i="8"/>
  <c r="C286" i="8"/>
  <c r="P211" i="8"/>
  <c r="O211" i="8"/>
  <c r="J211" i="8"/>
  <c r="I211" i="8"/>
  <c r="J111" i="8"/>
  <c r="I111" i="8"/>
  <c r="I120" i="8" s="1"/>
  <c r="T339" i="8"/>
  <c r="T337" i="8"/>
  <c r="T335" i="8"/>
  <c r="S333" i="8"/>
  <c r="T318" i="8"/>
  <c r="T314" i="8"/>
  <c r="T312" i="8"/>
  <c r="T310" i="8"/>
  <c r="S308" i="8"/>
  <c r="T293" i="8"/>
  <c r="T291" i="8"/>
  <c r="T289" i="8"/>
  <c r="T287" i="8"/>
  <c r="S283" i="8"/>
  <c r="C295" i="8"/>
  <c r="T268" i="8"/>
  <c r="T266" i="8"/>
  <c r="T264" i="8"/>
  <c r="T262" i="8"/>
  <c r="S258" i="8"/>
  <c r="T243" i="8"/>
  <c r="T241" i="8"/>
  <c r="T239" i="8"/>
  <c r="S233" i="8"/>
  <c r="T219" i="8"/>
  <c r="T218" i="8"/>
  <c r="T217" i="8"/>
  <c r="T216" i="8"/>
  <c r="T215" i="8"/>
  <c r="T214" i="8"/>
  <c r="T213" i="8"/>
  <c r="T169" i="8"/>
  <c r="T167" i="8"/>
  <c r="T165" i="8"/>
  <c r="T163" i="8"/>
  <c r="S419" i="8"/>
  <c r="T419" i="8" s="1"/>
  <c r="S417" i="8"/>
  <c r="T417" i="8" s="1"/>
  <c r="S415" i="8"/>
  <c r="T415" i="8" s="1"/>
  <c r="S413" i="8"/>
  <c r="T413" i="8" s="1"/>
  <c r="I420" i="8"/>
  <c r="S369" i="8"/>
  <c r="T369" i="8" s="1"/>
  <c r="S367" i="8"/>
  <c r="T367" i="8" s="1"/>
  <c r="S365" i="8"/>
  <c r="T365" i="8" s="1"/>
  <c r="S363" i="8"/>
  <c r="T363" i="8" s="1"/>
  <c r="S359" i="8"/>
  <c r="T359" i="8" s="1"/>
  <c r="S344" i="8"/>
  <c r="T344" i="8" s="1"/>
  <c r="S342" i="8"/>
  <c r="T342" i="8" s="1"/>
  <c r="S210" i="8"/>
  <c r="T210" i="8" s="1"/>
  <c r="S209" i="8"/>
  <c r="T209" i="8" s="1"/>
  <c r="S208" i="8"/>
  <c r="S194" i="8"/>
  <c r="T194" i="8" s="1"/>
  <c r="S193" i="8"/>
  <c r="T193" i="8" s="1"/>
  <c r="S192" i="8"/>
  <c r="T192" i="8" s="1"/>
  <c r="S191" i="8"/>
  <c r="T191" i="8" s="1"/>
  <c r="S190" i="8"/>
  <c r="T190" i="8" s="1"/>
  <c r="S189" i="8"/>
  <c r="T189" i="8" s="1"/>
  <c r="S188" i="8"/>
  <c r="T188" i="8" s="1"/>
  <c r="S187" i="8"/>
  <c r="T187" i="8" s="1"/>
  <c r="S185" i="8"/>
  <c r="T185" i="8" s="1"/>
  <c r="S184" i="8"/>
  <c r="T184" i="8" s="1"/>
  <c r="S183" i="8"/>
  <c r="S168" i="8"/>
  <c r="T168" i="8" s="1"/>
  <c r="S166" i="8"/>
  <c r="T166" i="8" s="1"/>
  <c r="O420" i="8"/>
  <c r="Q370" i="8"/>
  <c r="R370" i="8" s="1"/>
  <c r="M345" i="8"/>
  <c r="M270" i="8"/>
  <c r="O220" i="8"/>
  <c r="O195" i="8"/>
  <c r="P195" i="8" s="1"/>
  <c r="H161" i="8"/>
  <c r="G161" i="8"/>
  <c r="G170" i="8" s="1"/>
  <c r="H136" i="8"/>
  <c r="G136" i="8"/>
  <c r="G145" i="8" s="1"/>
  <c r="H111" i="8"/>
  <c r="G111" i="8"/>
  <c r="G120" i="8" s="1"/>
  <c r="F161" i="8"/>
  <c r="E161" i="8"/>
  <c r="N136" i="8"/>
  <c r="M136" i="8"/>
  <c r="S134" i="8"/>
  <c r="T134" i="8" s="1"/>
  <c r="P336" i="8"/>
  <c r="O336" i="8"/>
  <c r="O345" i="8" s="1"/>
  <c r="J336" i="8"/>
  <c r="I336" i="8"/>
  <c r="I345" i="8" s="1"/>
  <c r="J345" i="8" s="1"/>
  <c r="L361" i="8"/>
  <c r="K361" i="8"/>
  <c r="K370" i="8" s="1"/>
  <c r="F361" i="8"/>
  <c r="E361" i="8"/>
  <c r="P261" i="8"/>
  <c r="O261" i="8"/>
  <c r="O270" i="8" s="1"/>
  <c r="J261" i="8"/>
  <c r="I261" i="8"/>
  <c r="I270" i="8" s="1"/>
  <c r="R186" i="8"/>
  <c r="Q186" i="8"/>
  <c r="Q195" i="8" s="1"/>
  <c r="D186" i="8"/>
  <c r="C186" i="8"/>
  <c r="C195" i="8" s="1"/>
  <c r="D195" i="8" s="1"/>
  <c r="D111" i="8"/>
  <c r="C111" i="8"/>
  <c r="R411" i="8"/>
  <c r="Q411" i="8"/>
  <c r="Q420" i="8" s="1"/>
  <c r="D411" i="8"/>
  <c r="C411" i="8"/>
  <c r="N311" i="8"/>
  <c r="M311" i="8"/>
  <c r="M320" i="8" s="1"/>
  <c r="H311" i="8"/>
  <c r="G311" i="8"/>
  <c r="N236" i="8"/>
  <c r="M236" i="8"/>
  <c r="M245" i="8" s="1"/>
  <c r="N245" i="8" s="1"/>
  <c r="H236" i="8"/>
  <c r="G236" i="8"/>
  <c r="J386" i="8"/>
  <c r="I386" i="8"/>
  <c r="P386" i="8"/>
  <c r="O386" i="8"/>
  <c r="O395" i="8" s="1"/>
  <c r="F286" i="8"/>
  <c r="E286" i="8"/>
  <c r="E295" i="8" s="1"/>
  <c r="F295" i="8" s="1"/>
  <c r="L286" i="8"/>
  <c r="K286" i="8"/>
  <c r="D211" i="8"/>
  <c r="C211" i="8"/>
  <c r="C220" i="8" s="1"/>
  <c r="R211" i="8"/>
  <c r="Q211" i="8"/>
  <c r="Q220" i="8" s="1"/>
  <c r="S164" i="8"/>
  <c r="T164" i="8" s="1"/>
  <c r="S162" i="8"/>
  <c r="T162" i="8" s="1"/>
  <c r="R161" i="8"/>
  <c r="Q161" i="8"/>
  <c r="S108" i="8"/>
  <c r="S410" i="8"/>
  <c r="T410" i="8" s="1"/>
  <c r="S408" i="8"/>
  <c r="C420" i="8"/>
  <c r="S394" i="8"/>
  <c r="T394" i="8" s="1"/>
  <c r="S393" i="8"/>
  <c r="T393" i="8" s="1"/>
  <c r="S392" i="8"/>
  <c r="T392" i="8" s="1"/>
  <c r="S391" i="8"/>
  <c r="T391" i="8" s="1"/>
  <c r="S390" i="8"/>
  <c r="T390" i="8" s="1"/>
  <c r="S389" i="8"/>
  <c r="T389" i="8" s="1"/>
  <c r="S388" i="8"/>
  <c r="T388" i="8" s="1"/>
  <c r="G395" i="8"/>
  <c r="O170" i="8"/>
  <c r="P170" i="8" s="1"/>
  <c r="O145" i="8"/>
  <c r="P145" i="8" s="1"/>
  <c r="M170" i="8"/>
  <c r="F136" i="8"/>
  <c r="E136" i="8"/>
  <c r="E145" i="8" s="1"/>
  <c r="N111" i="8"/>
  <c r="M111" i="8"/>
  <c r="R336" i="8"/>
  <c r="Q336" i="8"/>
  <c r="Q345" i="8" s="1"/>
  <c r="D336" i="8"/>
  <c r="C336" i="8"/>
  <c r="C345" i="8" s="1"/>
  <c r="N361" i="8"/>
  <c r="M361" i="8"/>
  <c r="H361" i="8"/>
  <c r="G361" i="8"/>
  <c r="G370" i="8" s="1"/>
  <c r="R261" i="8"/>
  <c r="Q261" i="8"/>
  <c r="Q270" i="8" s="1"/>
  <c r="D261" i="8"/>
  <c r="C261" i="8"/>
  <c r="C270" i="8" s="1"/>
  <c r="L186" i="8"/>
  <c r="K186" i="8"/>
  <c r="K195" i="8" s="1"/>
  <c r="F186" i="8"/>
  <c r="E186" i="8"/>
  <c r="E195" i="8" s="1"/>
  <c r="L161" i="8"/>
  <c r="K161" i="8"/>
  <c r="K170" i="8" s="1"/>
  <c r="S160" i="8"/>
  <c r="T160" i="8" s="1"/>
  <c r="S158" i="8"/>
  <c r="S143" i="8"/>
  <c r="T143" i="8" s="1"/>
  <c r="S141" i="8"/>
  <c r="T141" i="8" s="1"/>
  <c r="S139" i="8"/>
  <c r="T139" i="8" s="1"/>
  <c r="S137" i="8"/>
  <c r="T137" i="8" s="1"/>
  <c r="M120" i="8"/>
  <c r="L411" i="8"/>
  <c r="K411" i="8"/>
  <c r="K420" i="8" s="1"/>
  <c r="L420" i="8" s="1"/>
  <c r="F411" i="8"/>
  <c r="E411" i="8"/>
  <c r="P311" i="8"/>
  <c r="O311" i="8"/>
  <c r="O320" i="8" s="1"/>
  <c r="P320" i="8" s="1"/>
  <c r="J311" i="8"/>
  <c r="I311" i="8"/>
  <c r="I320" i="8" s="1"/>
  <c r="P236" i="8"/>
  <c r="O236" i="8"/>
  <c r="O245" i="8" s="1"/>
  <c r="P245" i="8" s="1"/>
  <c r="J236" i="8"/>
  <c r="I236" i="8"/>
  <c r="I245" i="8" s="1"/>
  <c r="R386" i="8"/>
  <c r="Q386" i="8"/>
  <c r="Q395" i="8" s="1"/>
  <c r="R395" i="8" s="1"/>
  <c r="D386" i="8"/>
  <c r="C386" i="8"/>
  <c r="N286" i="8"/>
  <c r="M286" i="8"/>
  <c r="M295" i="8" s="1"/>
  <c r="N295" i="8" s="1"/>
  <c r="H286" i="8"/>
  <c r="G286" i="8"/>
  <c r="G295" i="8" s="1"/>
  <c r="L211" i="8"/>
  <c r="K211" i="8"/>
  <c r="K220" i="8" s="1"/>
  <c r="F211" i="8"/>
  <c r="E211" i="8"/>
  <c r="E220" i="8" s="1"/>
  <c r="F220" i="8" s="1"/>
  <c r="J161" i="8"/>
  <c r="I161" i="8"/>
  <c r="I170" i="8" s="1"/>
  <c r="J170" i="8" s="1"/>
  <c r="R136" i="8"/>
  <c r="Q136" i="8"/>
  <c r="Q145" i="8" s="1"/>
  <c r="R145" i="8" s="1"/>
  <c r="K120" i="8"/>
  <c r="L120" i="8" s="1"/>
  <c r="K320" i="8"/>
  <c r="K295" i="8"/>
  <c r="K245" i="8"/>
  <c r="L245" i="8" s="1"/>
  <c r="M370" i="8"/>
  <c r="Q295" i="8"/>
  <c r="R295" i="8" s="1"/>
  <c r="S418" i="8"/>
  <c r="T418" i="8" s="1"/>
  <c r="S416" i="8"/>
  <c r="T416" i="8" s="1"/>
  <c r="S414" i="8"/>
  <c r="T414" i="8" s="1"/>
  <c r="S412" i="8"/>
  <c r="T412" i="8" s="1"/>
  <c r="S387" i="8"/>
  <c r="T387" i="8" s="1"/>
  <c r="S385" i="8"/>
  <c r="T385" i="8" s="1"/>
  <c r="S384" i="8"/>
  <c r="T384" i="8" s="1"/>
  <c r="S383" i="8"/>
  <c r="S368" i="8"/>
  <c r="T368" i="8" s="1"/>
  <c r="S366" i="8"/>
  <c r="T366" i="8" s="1"/>
  <c r="S364" i="8"/>
  <c r="T364" i="8" s="1"/>
  <c r="S362" i="8"/>
  <c r="T362" i="8" s="1"/>
  <c r="S360" i="8"/>
  <c r="T360" i="8" s="1"/>
  <c r="S358" i="8"/>
  <c r="C370" i="8"/>
  <c r="D370" i="8" s="1"/>
  <c r="S343" i="8"/>
  <c r="T343" i="8" s="1"/>
  <c r="S341" i="8"/>
  <c r="T341" i="8" s="1"/>
  <c r="G345" i="8"/>
  <c r="H345" i="8" s="1"/>
  <c r="G320" i="8"/>
  <c r="G270" i="8"/>
  <c r="G245" i="8"/>
  <c r="I220" i="8"/>
  <c r="J220" i="8" s="1"/>
  <c r="I195" i="8"/>
  <c r="J195" i="8" s="1"/>
  <c r="S409" i="8"/>
  <c r="T409" i="8" s="1"/>
  <c r="I395" i="8"/>
  <c r="J395" i="8" s="1"/>
  <c r="S340" i="8"/>
  <c r="T340" i="8" s="1"/>
  <c r="S338" i="8"/>
  <c r="T338" i="8" s="1"/>
  <c r="S334" i="8"/>
  <c r="T334" i="8" s="1"/>
  <c r="S319" i="8"/>
  <c r="T319" i="8" s="1"/>
  <c r="S317" i="8"/>
  <c r="T317" i="8" s="1"/>
  <c r="S315" i="8"/>
  <c r="T315" i="8" s="1"/>
  <c r="S313" i="8"/>
  <c r="T313" i="8" s="1"/>
  <c r="S309" i="8"/>
  <c r="T309" i="8" s="1"/>
  <c r="E320" i="8"/>
  <c r="S294" i="8"/>
  <c r="T294" i="8" s="1"/>
  <c r="S292" i="8"/>
  <c r="T292" i="8" s="1"/>
  <c r="S290" i="8"/>
  <c r="T290" i="8" s="1"/>
  <c r="S288" i="8"/>
  <c r="T288" i="8" s="1"/>
  <c r="S284" i="8"/>
  <c r="T284" i="8" s="1"/>
  <c r="S269" i="8"/>
  <c r="T269" i="8" s="1"/>
  <c r="S267" i="8"/>
  <c r="T267" i="8" s="1"/>
  <c r="S265" i="8"/>
  <c r="T265" i="8" s="1"/>
  <c r="S263" i="8"/>
  <c r="T263" i="8" s="1"/>
  <c r="S259" i="8"/>
  <c r="T259" i="8" s="1"/>
  <c r="S244" i="8"/>
  <c r="T244" i="8" s="1"/>
  <c r="S242" i="8"/>
  <c r="T242" i="8" s="1"/>
  <c r="S240" i="8"/>
  <c r="T240" i="8" s="1"/>
  <c r="S238" i="8"/>
  <c r="T238" i="8" s="1"/>
  <c r="S234" i="8"/>
  <c r="T234" i="8" s="1"/>
  <c r="E245" i="8"/>
  <c r="M145" i="8"/>
  <c r="F111" i="8"/>
  <c r="E111" i="8"/>
  <c r="E120" i="8" s="1"/>
  <c r="F336" i="8"/>
  <c r="E336" i="8"/>
  <c r="L336" i="8"/>
  <c r="K336" i="8"/>
  <c r="K345" i="8" s="1"/>
  <c r="J361" i="8"/>
  <c r="I361" i="8"/>
  <c r="I370" i="8" s="1"/>
  <c r="P361" i="8"/>
  <c r="O361" i="8"/>
  <c r="O370" i="8" s="1"/>
  <c r="F261" i="8"/>
  <c r="E261" i="8"/>
  <c r="L261" i="8"/>
  <c r="K261" i="8"/>
  <c r="K270" i="8" s="1"/>
  <c r="H186" i="8"/>
  <c r="G186" i="8"/>
  <c r="G195" i="8" s="1"/>
  <c r="N186" i="8"/>
  <c r="M186" i="8"/>
  <c r="M195" i="8" s="1"/>
  <c r="D161" i="8"/>
  <c r="C161" i="8"/>
  <c r="C170" i="8" s="1"/>
  <c r="L136" i="8"/>
  <c r="K136" i="8"/>
  <c r="K145" i="8" s="1"/>
  <c r="S135" i="8"/>
  <c r="T135" i="8" s="1"/>
  <c r="S133" i="8"/>
  <c r="C145" i="8"/>
  <c r="D145" i="8" s="1"/>
  <c r="S119" i="8"/>
  <c r="T119" i="8" s="1"/>
  <c r="S118" i="8"/>
  <c r="T118" i="8" s="1"/>
  <c r="S117" i="8"/>
  <c r="T117" i="8" s="1"/>
  <c r="S116" i="8"/>
  <c r="T116" i="8" s="1"/>
  <c r="S115" i="8"/>
  <c r="T115" i="8" s="1"/>
  <c r="S114" i="8"/>
  <c r="T114" i="8" s="1"/>
  <c r="S113" i="8"/>
  <c r="T113" i="8" s="1"/>
  <c r="S112" i="8"/>
  <c r="T112" i="8" s="1"/>
  <c r="N411" i="8"/>
  <c r="M411" i="8"/>
  <c r="M420" i="8" s="1"/>
  <c r="H411" i="8"/>
  <c r="G411" i="8"/>
  <c r="G420" i="8" s="1"/>
  <c r="R311" i="8"/>
  <c r="Q311" i="8"/>
  <c r="Q320" i="8" s="1"/>
  <c r="D311" i="8"/>
  <c r="C311" i="8"/>
  <c r="C320" i="8" s="1"/>
  <c r="D320" i="8" s="1"/>
  <c r="R236" i="8"/>
  <c r="Q236" i="8"/>
  <c r="Q245" i="8" s="1"/>
  <c r="D236" i="8"/>
  <c r="C236" i="8"/>
  <c r="C245" i="8" s="1"/>
  <c r="D245" i="8" s="1"/>
  <c r="L386" i="8"/>
  <c r="K386" i="8"/>
  <c r="K395" i="8" s="1"/>
  <c r="F386" i="8"/>
  <c r="E386" i="8"/>
  <c r="E395" i="8" s="1"/>
  <c r="F395" i="8" s="1"/>
  <c r="P286" i="8"/>
  <c r="O286" i="8"/>
  <c r="O295" i="8" s="1"/>
  <c r="J286" i="8"/>
  <c r="I286" i="8"/>
  <c r="I295" i="8" s="1"/>
  <c r="J295" i="8" s="1"/>
  <c r="N211" i="8"/>
  <c r="M211" i="8"/>
  <c r="M220" i="8" s="1"/>
  <c r="H211" i="8"/>
  <c r="G211" i="8"/>
  <c r="G220" i="8" s="1"/>
  <c r="H220" i="8" s="1"/>
  <c r="Q170" i="8"/>
  <c r="R170" i="8" s="1"/>
  <c r="J136" i="8"/>
  <c r="I136" i="8"/>
  <c r="I145" i="8" s="1"/>
  <c r="R111" i="8"/>
  <c r="Q111" i="8"/>
  <c r="Q120" i="8" s="1"/>
  <c r="B80" i="8"/>
  <c r="B55" i="8"/>
  <c r="P295" i="8" l="1"/>
  <c r="L395" i="8"/>
  <c r="R245" i="8"/>
  <c r="R320" i="8"/>
  <c r="N420" i="8"/>
  <c r="L320" i="8"/>
  <c r="N170" i="8"/>
  <c r="N345" i="8"/>
  <c r="S261" i="8"/>
  <c r="T261" i="8" s="1"/>
  <c r="S336" i="8"/>
  <c r="H295" i="8"/>
  <c r="J245" i="8"/>
  <c r="J320" i="8"/>
  <c r="N120" i="8"/>
  <c r="H395" i="8"/>
  <c r="N270" i="8"/>
  <c r="F245" i="8"/>
  <c r="H320" i="8"/>
  <c r="N395" i="8"/>
  <c r="L145" i="8"/>
  <c r="L270" i="8"/>
  <c r="F120" i="8"/>
  <c r="F320" i="8"/>
  <c r="R270" i="8"/>
  <c r="R420" i="8"/>
  <c r="L295" i="8"/>
  <c r="L170" i="8"/>
  <c r="L195" i="8"/>
  <c r="R345" i="8"/>
  <c r="P395" i="8"/>
  <c r="R195" i="8"/>
  <c r="P270" i="8"/>
  <c r="L370" i="8"/>
  <c r="P345" i="8"/>
  <c r="H120" i="8"/>
  <c r="H170" i="8"/>
  <c r="J120" i="8"/>
  <c r="D420" i="8"/>
  <c r="R120" i="8"/>
  <c r="D170" i="8"/>
  <c r="H195" i="8"/>
  <c r="J370" i="8"/>
  <c r="N145" i="8"/>
  <c r="N370" i="8"/>
  <c r="F195" i="8"/>
  <c r="D270" i="8"/>
  <c r="H370" i="8"/>
  <c r="D345" i="8"/>
  <c r="R220" i="8"/>
  <c r="N320" i="8"/>
  <c r="J270" i="8"/>
  <c r="H145" i="8"/>
  <c r="S386" i="8"/>
  <c r="T386" i="8" s="1"/>
  <c r="S411" i="8"/>
  <c r="S420" i="8" s="1"/>
  <c r="J420" i="8"/>
  <c r="S136" i="8"/>
  <c r="T136" i="8" s="1"/>
  <c r="T408" i="8"/>
  <c r="S286" i="8"/>
  <c r="T286" i="8" s="1"/>
  <c r="P420" i="8"/>
  <c r="T183" i="8"/>
  <c r="T208" i="8"/>
  <c r="T233" i="8"/>
  <c r="S236" i="8"/>
  <c r="T236" i="8" s="1"/>
  <c r="S311" i="8"/>
  <c r="T311" i="8" s="1"/>
  <c r="E270" i="8"/>
  <c r="F270" i="8" s="1"/>
  <c r="E420" i="8"/>
  <c r="F420" i="8" s="1"/>
  <c r="H245" i="8"/>
  <c r="T358" i="8"/>
  <c r="L345" i="8"/>
  <c r="H270" i="8"/>
  <c r="L220" i="8"/>
  <c r="T158" i="8"/>
  <c r="S186" i="8"/>
  <c r="T186" i="8" s="1"/>
  <c r="S361" i="8"/>
  <c r="T361" i="8" s="1"/>
  <c r="F145" i="8"/>
  <c r="S161" i="8"/>
  <c r="T161" i="8" s="1"/>
  <c r="S270" i="8"/>
  <c r="T258" i="8"/>
  <c r="T308" i="8"/>
  <c r="E345" i="8"/>
  <c r="F345" i="8" s="1"/>
  <c r="C395" i="8"/>
  <c r="D395" i="8" s="1"/>
  <c r="N195" i="8"/>
  <c r="J145" i="8"/>
  <c r="T108" i="8"/>
  <c r="S211" i="8"/>
  <c r="T211" i="8" s="1"/>
  <c r="S111" i="8"/>
  <c r="T111" i="8" s="1"/>
  <c r="P220" i="8"/>
  <c r="E370" i="8"/>
  <c r="F370" i="8" s="1"/>
  <c r="D295" i="8"/>
  <c r="C120" i="8"/>
  <c r="D120" i="8" s="1"/>
  <c r="S145" i="8"/>
  <c r="T133" i="8"/>
  <c r="T336" i="8"/>
  <c r="T383" i="8"/>
  <c r="H420" i="8"/>
  <c r="N220" i="8"/>
  <c r="D220" i="8"/>
  <c r="T283" i="8"/>
  <c r="T333" i="8"/>
  <c r="S345" i="8"/>
  <c r="P370" i="8"/>
  <c r="E170" i="8"/>
  <c r="F170" i="8" s="1"/>
  <c r="S295" i="8" l="1"/>
  <c r="T411" i="8"/>
  <c r="T420" i="8" s="1"/>
  <c r="S395" i="8"/>
  <c r="S320" i="8"/>
  <c r="T270" i="8"/>
  <c r="T345" i="8"/>
  <c r="T145" i="8"/>
  <c r="S220" i="8"/>
  <c r="T220" i="8" s="1"/>
  <c r="T395" i="8"/>
  <c r="S170" i="8"/>
  <c r="T170" i="8" s="1"/>
  <c r="S195" i="8"/>
  <c r="T195" i="8" s="1"/>
  <c r="T320" i="8"/>
  <c r="S245" i="8"/>
  <c r="T245" i="8" s="1"/>
  <c r="T295" i="8"/>
  <c r="S120" i="8"/>
  <c r="T120" i="8" s="1"/>
  <c r="S370" i="8"/>
  <c r="T370" i="8" s="1"/>
  <c r="W6" i="8"/>
  <c r="V6" i="8"/>
  <c r="D5" i="7" l="1"/>
  <c r="C5" i="7"/>
  <c r="B2" i="7"/>
  <c r="B83" i="8" l="1"/>
  <c r="B59" i="8"/>
  <c r="B58" i="8"/>
  <c r="B84" i="8"/>
  <c r="B33" i="8"/>
  <c r="B8" i="8"/>
  <c r="G78" i="7" l="1"/>
  <c r="G51" i="7"/>
  <c r="G28" i="7"/>
  <c r="G3" i="7"/>
  <c r="B94" i="8" l="1"/>
  <c r="B93" i="8"/>
  <c r="B92" i="8"/>
  <c r="B91" i="8"/>
  <c r="B90" i="8"/>
  <c r="B89" i="8"/>
  <c r="B88" i="8"/>
  <c r="B87" i="8"/>
  <c r="B86" i="8"/>
  <c r="B85" i="8"/>
  <c r="B69" i="8"/>
  <c r="B68" i="8"/>
  <c r="B67" i="8"/>
  <c r="B66" i="8"/>
  <c r="B65" i="8"/>
  <c r="B64" i="8"/>
  <c r="B63" i="8"/>
  <c r="B62" i="8"/>
  <c r="B61" i="8"/>
  <c r="B60" i="8"/>
  <c r="B44" i="8"/>
  <c r="B43" i="8"/>
  <c r="B42" i="8"/>
  <c r="B41" i="8"/>
  <c r="B40" i="8"/>
  <c r="B39" i="8"/>
  <c r="B38" i="8"/>
  <c r="B37" i="8"/>
  <c r="B36" i="8"/>
  <c r="B35" i="8"/>
  <c r="B34" i="8"/>
  <c r="B19" i="8"/>
  <c r="B18" i="8"/>
  <c r="B17" i="8"/>
  <c r="B16" i="8"/>
  <c r="B15" i="8"/>
  <c r="B14" i="8"/>
  <c r="B13" i="8"/>
  <c r="B12" i="8"/>
  <c r="B11" i="8"/>
  <c r="B10" i="8"/>
  <c r="B9" i="8"/>
  <c r="B30" i="8"/>
  <c r="B5" i="8"/>
  <c r="BQ78" i="7" l="1"/>
  <c r="BQ51" i="7"/>
  <c r="BQ28" i="7"/>
  <c r="BQ3" i="7"/>
  <c r="AE78" i="7"/>
  <c r="AE51" i="7"/>
  <c r="AE28" i="7"/>
  <c r="AE3" i="7"/>
  <c r="BJ78" i="7"/>
  <c r="BJ51" i="7"/>
  <c r="BJ28" i="7"/>
  <c r="BJ3" i="7"/>
  <c r="CO78" i="7"/>
  <c r="CO51" i="7"/>
  <c r="CO28" i="7"/>
  <c r="CO3" i="7"/>
  <c r="O78" i="7"/>
  <c r="O51" i="7"/>
  <c r="O28" i="7"/>
  <c r="O3" i="7"/>
  <c r="AS78" i="7"/>
  <c r="AS51" i="7"/>
  <c r="AS28" i="7"/>
  <c r="AS3" i="7"/>
  <c r="BY78" i="7"/>
  <c r="BY51" i="7"/>
  <c r="BY28" i="7"/>
  <c r="BY3" i="7"/>
  <c r="AL51" i="7"/>
  <c r="AL28" i="7"/>
  <c r="AL3" i="7"/>
  <c r="AL78" i="7"/>
  <c r="V78" i="7"/>
  <c r="V51" i="7"/>
  <c r="V28" i="7"/>
  <c r="V3" i="7"/>
  <c r="BA78" i="7"/>
  <c r="BA51" i="7"/>
  <c r="BA28" i="7"/>
  <c r="BA3" i="7"/>
  <c r="CG78" i="7"/>
  <c r="CG51" i="7"/>
  <c r="CG28" i="7"/>
  <c r="CG3" i="7"/>
  <c r="O11" i="8" l="1"/>
  <c r="G11" i="8"/>
  <c r="Q11" i="8"/>
  <c r="I11" i="8"/>
  <c r="C11" i="8"/>
  <c r="M11" i="8"/>
  <c r="K11" i="8"/>
  <c r="E11" i="8"/>
  <c r="O8" i="8"/>
  <c r="G8" i="8"/>
  <c r="Q8" i="8"/>
  <c r="I8" i="8"/>
  <c r="C8" i="8"/>
  <c r="M8" i="8"/>
  <c r="K8" i="8"/>
  <c r="E8" i="8"/>
  <c r="O10" i="8"/>
  <c r="G10" i="8"/>
  <c r="Q10" i="8"/>
  <c r="I10" i="8"/>
  <c r="C10" i="8"/>
  <c r="K10" i="8"/>
  <c r="M10" i="8"/>
  <c r="O12" i="8"/>
  <c r="G12" i="8"/>
  <c r="Q12" i="8"/>
  <c r="I12" i="8"/>
  <c r="C12" i="8"/>
  <c r="K12" i="8"/>
  <c r="M12" i="8"/>
  <c r="E12" i="8"/>
  <c r="O14" i="8"/>
  <c r="G14" i="8"/>
  <c r="Q14" i="8"/>
  <c r="I14" i="8"/>
  <c r="C14" i="8"/>
  <c r="M14" i="8"/>
  <c r="K14" i="8"/>
  <c r="E14" i="8"/>
  <c r="O16" i="8"/>
  <c r="G16" i="8"/>
  <c r="Q16" i="8"/>
  <c r="I16" i="8"/>
  <c r="C16" i="8"/>
  <c r="M16" i="8"/>
  <c r="K16" i="8"/>
  <c r="E16" i="8"/>
  <c r="O18" i="8"/>
  <c r="G18" i="8"/>
  <c r="Q18" i="8"/>
  <c r="I18" i="8"/>
  <c r="C18" i="8"/>
  <c r="M18" i="8"/>
  <c r="K18" i="8"/>
  <c r="E18" i="8"/>
  <c r="K58" i="8"/>
  <c r="C58" i="8"/>
  <c r="I58" i="8"/>
  <c r="Q58" i="8"/>
  <c r="G58" i="8"/>
  <c r="M58" i="8"/>
  <c r="E58" i="8"/>
  <c r="O58" i="8"/>
  <c r="O84" i="8"/>
  <c r="G84" i="8"/>
  <c r="K84" i="8"/>
  <c r="I84" i="8"/>
  <c r="Q84" i="8"/>
  <c r="M84" i="8"/>
  <c r="C84" i="8"/>
  <c r="E84" i="8"/>
  <c r="O9" i="8"/>
  <c r="G9" i="8"/>
  <c r="Q9" i="8"/>
  <c r="I9" i="8"/>
  <c r="C9" i="8"/>
  <c r="M9" i="8"/>
  <c r="K9" i="8"/>
  <c r="E9" i="8"/>
  <c r="O13" i="8"/>
  <c r="G13" i="8"/>
  <c r="Q13" i="8"/>
  <c r="I13" i="8"/>
  <c r="C13" i="8"/>
  <c r="K13" i="8"/>
  <c r="M13" i="8"/>
  <c r="E13" i="8"/>
  <c r="O15" i="8"/>
  <c r="G15" i="8"/>
  <c r="Q15" i="8"/>
  <c r="I15" i="8"/>
  <c r="C15" i="8"/>
  <c r="K15" i="8"/>
  <c r="M15" i="8"/>
  <c r="E15" i="8"/>
  <c r="O17" i="8"/>
  <c r="G17" i="8"/>
  <c r="Q17" i="8"/>
  <c r="I17" i="8"/>
  <c r="C17" i="8"/>
  <c r="K17" i="8"/>
  <c r="M17" i="8"/>
  <c r="E17" i="8"/>
  <c r="O19" i="8"/>
  <c r="G19" i="8"/>
  <c r="Q19" i="8"/>
  <c r="I19" i="8"/>
  <c r="C19" i="8"/>
  <c r="K19" i="8"/>
  <c r="M19" i="8"/>
  <c r="E19" i="8"/>
  <c r="O33" i="8"/>
  <c r="G33" i="8"/>
  <c r="I33" i="8"/>
  <c r="Q33" i="8"/>
  <c r="E33" i="8"/>
  <c r="K33" i="8"/>
  <c r="C33" i="8"/>
  <c r="M33" i="8"/>
  <c r="Q59" i="8"/>
  <c r="I59" i="8"/>
  <c r="O59" i="8"/>
  <c r="G59" i="8"/>
  <c r="C59" i="8"/>
  <c r="M59" i="8"/>
  <c r="E59" i="8"/>
  <c r="K59" i="8"/>
  <c r="Q83" i="8"/>
  <c r="I83" i="8"/>
  <c r="G83" i="8"/>
  <c r="O83" i="8"/>
  <c r="E83" i="8"/>
  <c r="M83" i="8"/>
  <c r="K83" i="8"/>
  <c r="C83" i="8"/>
  <c r="S18" i="8" l="1"/>
  <c r="S13" i="8"/>
  <c r="S14" i="8"/>
  <c r="K20" i="8"/>
  <c r="Q20" i="8"/>
  <c r="S19" i="8"/>
  <c r="S9" i="8"/>
  <c r="S12" i="8"/>
  <c r="M20" i="8"/>
  <c r="G20" i="8"/>
  <c r="S83" i="8"/>
  <c r="S33" i="8"/>
  <c r="S17" i="8"/>
  <c r="S58" i="8"/>
  <c r="C20" i="8"/>
  <c r="S8" i="8"/>
  <c r="O20" i="8"/>
  <c r="S59" i="8"/>
  <c r="S15" i="8"/>
  <c r="S84" i="8"/>
  <c r="S16" i="8"/>
  <c r="I20" i="8"/>
  <c r="S11" i="8"/>
  <c r="E10" i="8"/>
  <c r="S10" i="8" s="1"/>
  <c r="D58" i="8"/>
  <c r="J58" i="8"/>
  <c r="L8" i="8"/>
  <c r="H33" i="8"/>
  <c r="J33" i="8"/>
  <c r="F58" i="8"/>
  <c r="D8" i="8"/>
  <c r="J8" i="8"/>
  <c r="F33" i="8"/>
  <c r="H58" i="8"/>
  <c r="D33" i="8"/>
  <c r="N33" i="8"/>
  <c r="R8" i="8"/>
  <c r="P33" i="8"/>
  <c r="C90" i="8"/>
  <c r="C86" i="8"/>
  <c r="C64" i="8"/>
  <c r="C60" i="8"/>
  <c r="M42" i="8"/>
  <c r="C42" i="8"/>
  <c r="M41" i="8"/>
  <c r="I42" i="8"/>
  <c r="K94" i="8"/>
  <c r="O92" i="8"/>
  <c r="I92" i="8"/>
  <c r="I91" i="8"/>
  <c r="M91" i="8"/>
  <c r="M90" i="8"/>
  <c r="O88" i="8"/>
  <c r="I88" i="8"/>
  <c r="I87" i="8"/>
  <c r="M87" i="8"/>
  <c r="M86" i="8"/>
  <c r="E69" i="8"/>
  <c r="Q69" i="8"/>
  <c r="Q68" i="8"/>
  <c r="O66" i="8"/>
  <c r="E66" i="8"/>
  <c r="E65" i="8"/>
  <c r="Q65" i="8"/>
  <c r="Q64" i="8"/>
  <c r="O62" i="8"/>
  <c r="E62" i="8"/>
  <c r="E61" i="8"/>
  <c r="Q61" i="8"/>
  <c r="Q60" i="8"/>
  <c r="I94" i="8"/>
  <c r="G92" i="8"/>
  <c r="G90" i="8"/>
  <c r="G88" i="8"/>
  <c r="G86" i="8"/>
  <c r="I44" i="8"/>
  <c r="M38" i="8"/>
  <c r="C35" i="8"/>
  <c r="M35" i="8"/>
  <c r="K43" i="8"/>
  <c r="M40" i="8"/>
  <c r="I35" i="8"/>
  <c r="G36" i="8"/>
  <c r="O39" i="8"/>
  <c r="K36" i="8"/>
  <c r="O94" i="8"/>
  <c r="K90" i="8"/>
  <c r="K86" i="8"/>
  <c r="K68" i="8"/>
  <c r="K64" i="8"/>
  <c r="K60" i="8"/>
  <c r="G37" i="8"/>
  <c r="G41" i="8"/>
  <c r="C93" i="8"/>
  <c r="C87" i="8"/>
  <c r="C85" i="8"/>
  <c r="C69" i="8"/>
  <c r="C65" i="8"/>
  <c r="C63" i="8"/>
  <c r="G44" i="8"/>
  <c r="I37" i="8"/>
  <c r="Q42" i="8"/>
  <c r="O93" i="8"/>
  <c r="E93" i="8"/>
  <c r="E92" i="8"/>
  <c r="Q92" i="8"/>
  <c r="Q91" i="8"/>
  <c r="O89" i="8"/>
  <c r="E89" i="8"/>
  <c r="E88" i="8"/>
  <c r="Q88" i="8"/>
  <c r="Q87" i="8"/>
  <c r="O85" i="8"/>
  <c r="E85" i="8"/>
  <c r="M69" i="8"/>
  <c r="O67" i="8"/>
  <c r="I67" i="8"/>
  <c r="I66" i="8"/>
  <c r="M66" i="8"/>
  <c r="M65" i="8"/>
  <c r="O63" i="8"/>
  <c r="I63" i="8"/>
  <c r="I62" i="8"/>
  <c r="M62" i="8"/>
  <c r="M61" i="8"/>
  <c r="G68" i="8"/>
  <c r="G66" i="8"/>
  <c r="G64" i="8"/>
  <c r="G62" i="8"/>
  <c r="G60" i="8"/>
  <c r="Q44" i="8"/>
  <c r="K40" i="8"/>
  <c r="E38" i="8"/>
  <c r="O35" i="8"/>
  <c r="O34" i="8"/>
  <c r="I34" i="8"/>
  <c r="E43" i="8"/>
  <c r="E34" i="8"/>
  <c r="G39" i="8"/>
  <c r="Q37" i="8"/>
  <c r="Q35" i="8"/>
  <c r="E44" i="8"/>
  <c r="K93" i="8"/>
  <c r="K89" i="8"/>
  <c r="K85" i="8"/>
  <c r="K67" i="8"/>
  <c r="K63" i="8"/>
  <c r="O41" i="8"/>
  <c r="E40" i="8"/>
  <c r="C41" i="8"/>
  <c r="K38" i="8"/>
  <c r="C91" i="8"/>
  <c r="C89" i="8"/>
  <c r="C67" i="8"/>
  <c r="C61" i="8"/>
  <c r="I41" i="8"/>
  <c r="E37" i="8"/>
  <c r="G94" i="8"/>
  <c r="E94" i="8"/>
  <c r="I93" i="8"/>
  <c r="M93" i="8"/>
  <c r="M92" i="8"/>
  <c r="O90" i="8"/>
  <c r="I90" i="8"/>
  <c r="I89" i="8"/>
  <c r="M89" i="8"/>
  <c r="M88" i="8"/>
  <c r="O86" i="8"/>
  <c r="I86" i="8"/>
  <c r="I85" i="8"/>
  <c r="M85" i="8"/>
  <c r="O68" i="8"/>
  <c r="E68" i="8"/>
  <c r="E67" i="8"/>
  <c r="Q67" i="8"/>
  <c r="Q66" i="8"/>
  <c r="O64" i="8"/>
  <c r="E64" i="8"/>
  <c r="E63" i="8"/>
  <c r="Q63" i="8"/>
  <c r="Q62" i="8"/>
  <c r="O60" i="8"/>
  <c r="E60" i="8"/>
  <c r="G93" i="8"/>
  <c r="G91" i="8"/>
  <c r="G89" i="8"/>
  <c r="G87" i="8"/>
  <c r="G85" i="8"/>
  <c r="I40" i="8"/>
  <c r="I43" i="8"/>
  <c r="O38" i="8"/>
  <c r="I38" i="8"/>
  <c r="E36" i="8"/>
  <c r="C34" i="8"/>
  <c r="Q34" i="8"/>
  <c r="G43" i="8"/>
  <c r="C43" i="8"/>
  <c r="M43" i="8"/>
  <c r="O36" i="8"/>
  <c r="I36" i="8"/>
  <c r="Q39" i="8"/>
  <c r="E39" i="8"/>
  <c r="K34" i="8"/>
  <c r="K92" i="8"/>
  <c r="K88" i="8"/>
  <c r="K66" i="8"/>
  <c r="K62" i="8"/>
  <c r="G42" i="8"/>
  <c r="O40" i="8"/>
  <c r="O37" i="8"/>
  <c r="G35" i="8"/>
  <c r="C44" i="8"/>
  <c r="K37" i="8"/>
  <c r="K41" i="8"/>
  <c r="C40" i="8"/>
  <c r="C94" i="8"/>
  <c r="C92" i="8"/>
  <c r="C88" i="8"/>
  <c r="C68" i="8"/>
  <c r="C66" i="8"/>
  <c r="C62" i="8"/>
  <c r="E41" i="8"/>
  <c r="G40" i="8"/>
  <c r="M37" i="8"/>
  <c r="K42" i="8"/>
  <c r="Q94" i="8"/>
  <c r="M94" i="8"/>
  <c r="Q93" i="8"/>
  <c r="O91" i="8"/>
  <c r="E91" i="8"/>
  <c r="E90" i="8"/>
  <c r="Q90" i="8"/>
  <c r="Q89" i="8"/>
  <c r="O87" i="8"/>
  <c r="E87" i="8"/>
  <c r="E86" i="8"/>
  <c r="Q86" i="8"/>
  <c r="Q85" i="8"/>
  <c r="O69" i="8"/>
  <c r="I69" i="8"/>
  <c r="I68" i="8"/>
  <c r="M68" i="8"/>
  <c r="M67" i="8"/>
  <c r="O65" i="8"/>
  <c r="I65" i="8"/>
  <c r="I64" i="8"/>
  <c r="M64" i="8"/>
  <c r="M63" i="8"/>
  <c r="O61" i="8"/>
  <c r="I61" i="8"/>
  <c r="I60" i="8"/>
  <c r="M60" i="8"/>
  <c r="G69" i="8"/>
  <c r="G67" i="8"/>
  <c r="G65" i="8"/>
  <c r="G63" i="8"/>
  <c r="G61" i="8"/>
  <c r="K44" i="8"/>
  <c r="E42" i="8"/>
  <c r="Q40" i="8"/>
  <c r="I39" i="8"/>
  <c r="C38" i="8"/>
  <c r="Q38" i="8"/>
  <c r="K35" i="8"/>
  <c r="E35" i="8"/>
  <c r="G34" i="8"/>
  <c r="M34" i="8"/>
  <c r="Q43" i="8"/>
  <c r="O43" i="8"/>
  <c r="C36" i="8"/>
  <c r="M36" i="8"/>
  <c r="Q36" i="8"/>
  <c r="C39" i="8"/>
  <c r="M39" i="8"/>
  <c r="Q41" i="8"/>
  <c r="G38" i="8"/>
  <c r="K91" i="8"/>
  <c r="K87" i="8"/>
  <c r="K69" i="8"/>
  <c r="K65" i="8"/>
  <c r="K61" i="8"/>
  <c r="O42" i="8"/>
  <c r="M44" i="8"/>
  <c r="O44" i="8"/>
  <c r="C37" i="8"/>
  <c r="K39" i="8"/>
  <c r="E95" i="8" l="1"/>
  <c r="S66" i="8"/>
  <c r="M70" i="8"/>
  <c r="I95" i="8"/>
  <c r="I70" i="8"/>
  <c r="Q95" i="8"/>
  <c r="S92" i="8"/>
  <c r="K45" i="8"/>
  <c r="G95" i="8"/>
  <c r="M95" i="8"/>
  <c r="E45" i="8"/>
  <c r="G70" i="8"/>
  <c r="Q70" i="8"/>
  <c r="S39" i="8"/>
  <c r="M45" i="8"/>
  <c r="Q45" i="8"/>
  <c r="E70" i="8"/>
  <c r="O45" i="8"/>
  <c r="K95" i="8"/>
  <c r="G45" i="8"/>
  <c r="O70" i="8"/>
  <c r="I45" i="8"/>
  <c r="O95" i="8"/>
  <c r="K70" i="8"/>
  <c r="E20" i="8"/>
  <c r="S61" i="8"/>
  <c r="S91" i="8"/>
  <c r="S63" i="8"/>
  <c r="S69" i="8"/>
  <c r="S60" i="8"/>
  <c r="S44" i="8"/>
  <c r="S43" i="8"/>
  <c r="S41" i="8"/>
  <c r="S87" i="8"/>
  <c r="S90" i="8"/>
  <c r="S20" i="8"/>
  <c r="C45" i="8"/>
  <c r="C95" i="8"/>
  <c r="S36" i="8"/>
  <c r="T36" i="8" s="1"/>
  <c r="S62" i="8"/>
  <c r="S68" i="8"/>
  <c r="S88" i="8"/>
  <c r="S94" i="8"/>
  <c r="S40" i="8"/>
  <c r="S67" i="8"/>
  <c r="S89" i="8"/>
  <c r="S65" i="8"/>
  <c r="S35" i="8"/>
  <c r="T35" i="8" s="1"/>
  <c r="S42" i="8"/>
  <c r="S64" i="8"/>
  <c r="S37" i="8"/>
  <c r="S38" i="8"/>
  <c r="S34" i="8"/>
  <c r="S85" i="8"/>
  <c r="T85" i="8" s="1"/>
  <c r="S93" i="8"/>
  <c r="S86" i="8"/>
  <c r="T86" i="8" s="1"/>
  <c r="C70" i="8"/>
  <c r="H59" i="8"/>
  <c r="N59" i="8"/>
  <c r="L84" i="8"/>
  <c r="H13" i="8"/>
  <c r="N17" i="8"/>
  <c r="N16" i="8"/>
  <c r="R16" i="8"/>
  <c r="H10" i="8"/>
  <c r="L12" i="8"/>
  <c r="F9" i="8"/>
  <c r="P11" i="8"/>
  <c r="P15" i="8"/>
  <c r="F13" i="8"/>
  <c r="J59" i="8"/>
  <c r="L10" i="8"/>
  <c r="D13" i="8"/>
  <c r="F19" i="8"/>
  <c r="R10" i="8"/>
  <c r="R14" i="8"/>
  <c r="N19" i="8"/>
  <c r="F17" i="8"/>
  <c r="D84" i="8"/>
  <c r="F8" i="8"/>
  <c r="F83" i="8"/>
  <c r="H83" i="8"/>
  <c r="H18" i="8"/>
  <c r="H11" i="8"/>
  <c r="D9" i="8"/>
  <c r="P9" i="8"/>
  <c r="D14" i="8"/>
  <c r="R19" i="8"/>
  <c r="P16" i="8"/>
  <c r="J14" i="8"/>
  <c r="H19" i="8"/>
  <c r="H15" i="8"/>
  <c r="L14" i="8"/>
  <c r="D10" i="8"/>
  <c r="H9" i="8"/>
  <c r="R15" i="8"/>
  <c r="J19" i="8"/>
  <c r="D16" i="8"/>
  <c r="P13" i="8"/>
  <c r="D17" i="8"/>
  <c r="P14" i="8"/>
  <c r="R9" i="8"/>
  <c r="R13" i="8"/>
  <c r="J17" i="8"/>
  <c r="F16" i="8"/>
  <c r="P18" i="8"/>
  <c r="P59" i="8"/>
  <c r="R84" i="8"/>
  <c r="L13" i="8"/>
  <c r="H14" i="8"/>
  <c r="D18" i="8"/>
  <c r="J16" i="8"/>
  <c r="J10" i="8"/>
  <c r="J83" i="8"/>
  <c r="P8" i="8"/>
  <c r="N11" i="8"/>
  <c r="H17" i="8"/>
  <c r="F15" i="8"/>
  <c r="D19" i="8"/>
  <c r="F18" i="8"/>
  <c r="F11" i="8"/>
  <c r="L15" i="8"/>
  <c r="N12" i="8"/>
  <c r="R59" i="8"/>
  <c r="J18" i="8"/>
  <c r="D59" i="8"/>
  <c r="L9" i="8"/>
  <c r="L19" i="8"/>
  <c r="L59" i="8"/>
  <c r="N9" i="8"/>
  <c r="N13" i="8"/>
  <c r="R18" i="8"/>
  <c r="L16" i="8"/>
  <c r="F84" i="8"/>
  <c r="F10" i="8"/>
  <c r="L18" i="8"/>
  <c r="H12" i="8"/>
  <c r="H16" i="8"/>
  <c r="H84" i="8"/>
  <c r="J84" i="8"/>
  <c r="F14" i="8"/>
  <c r="R83" i="8"/>
  <c r="P58" i="8"/>
  <c r="D83" i="8"/>
  <c r="N8" i="8"/>
  <c r="R33" i="8"/>
  <c r="P83" i="8"/>
  <c r="L17" i="8"/>
  <c r="R12" i="8"/>
  <c r="R11" i="8"/>
  <c r="D15" i="8"/>
  <c r="P19" i="8"/>
  <c r="N15" i="8"/>
  <c r="P12" i="8"/>
  <c r="D11" i="8"/>
  <c r="R17" i="8"/>
  <c r="D12" i="8"/>
  <c r="F59" i="8"/>
  <c r="N84" i="8"/>
  <c r="N10" i="8"/>
  <c r="P17" i="8"/>
  <c r="L11" i="8"/>
  <c r="J11" i="8"/>
  <c r="J15" i="8"/>
  <c r="F12" i="8"/>
  <c r="N14" i="8"/>
  <c r="J12" i="8"/>
  <c r="J9" i="8"/>
  <c r="J13" i="8"/>
  <c r="P10" i="8"/>
  <c r="P84" i="8"/>
  <c r="N18" i="8"/>
  <c r="L83" i="8"/>
  <c r="L58" i="8"/>
  <c r="L33" i="8"/>
  <c r="R58" i="8"/>
  <c r="H8" i="8"/>
  <c r="N83" i="8"/>
  <c r="N58" i="8"/>
  <c r="L61" i="8"/>
  <c r="L87" i="8"/>
  <c r="R41" i="8"/>
  <c r="N36" i="8"/>
  <c r="P43" i="8"/>
  <c r="F35" i="8"/>
  <c r="J39" i="8"/>
  <c r="F42" i="8"/>
  <c r="H63" i="8"/>
  <c r="L39" i="8"/>
  <c r="P44" i="8"/>
  <c r="N44" i="8"/>
  <c r="P42" i="8"/>
  <c r="L65" i="8"/>
  <c r="L91" i="8"/>
  <c r="H38" i="8"/>
  <c r="N39" i="8"/>
  <c r="R36" i="8"/>
  <c r="R43" i="8"/>
  <c r="H34" i="8"/>
  <c r="L35" i="8"/>
  <c r="D38" i="8"/>
  <c r="R40" i="8"/>
  <c r="L44" i="8"/>
  <c r="H61" i="8"/>
  <c r="H65" i="8"/>
  <c r="H69" i="8"/>
  <c r="J60" i="8"/>
  <c r="P61" i="8"/>
  <c r="N64" i="8"/>
  <c r="J65" i="8"/>
  <c r="N67" i="8"/>
  <c r="J68" i="8"/>
  <c r="P69" i="8"/>
  <c r="R86" i="8"/>
  <c r="F87" i="8"/>
  <c r="R89" i="8"/>
  <c r="F90" i="8"/>
  <c r="P91" i="8"/>
  <c r="N94" i="8"/>
  <c r="L42" i="8"/>
  <c r="H40" i="8"/>
  <c r="D62" i="8"/>
  <c r="D68" i="8"/>
  <c r="D92" i="8"/>
  <c r="D40" i="8"/>
  <c r="L41" i="8"/>
  <c r="L37" i="8"/>
  <c r="D44" i="8"/>
  <c r="P40" i="8"/>
  <c r="L66" i="8"/>
  <c r="L88" i="8"/>
  <c r="F39" i="8"/>
  <c r="J36" i="8"/>
  <c r="N43" i="8"/>
  <c r="H43" i="8"/>
  <c r="D34" i="8"/>
  <c r="J38" i="8"/>
  <c r="J43" i="8"/>
  <c r="D37" i="8"/>
  <c r="L69" i="8"/>
  <c r="D39" i="8"/>
  <c r="D36" i="8"/>
  <c r="N34" i="8"/>
  <c r="R38" i="8"/>
  <c r="H67" i="8"/>
  <c r="N60" i="8"/>
  <c r="J61" i="8"/>
  <c r="N63" i="8"/>
  <c r="J64" i="8"/>
  <c r="P65" i="8"/>
  <c r="N68" i="8"/>
  <c r="J69" i="8"/>
  <c r="R85" i="8"/>
  <c r="F86" i="8"/>
  <c r="P87" i="8"/>
  <c r="R90" i="8"/>
  <c r="F91" i="8"/>
  <c r="R93" i="8"/>
  <c r="R94" i="8"/>
  <c r="N37" i="8"/>
  <c r="F41" i="8"/>
  <c r="D66" i="8"/>
  <c r="D88" i="8"/>
  <c r="D94" i="8"/>
  <c r="H35" i="8"/>
  <c r="P37" i="8"/>
  <c r="H42" i="8"/>
  <c r="L62" i="8"/>
  <c r="L92" i="8"/>
  <c r="L34" i="8"/>
  <c r="R39" i="8"/>
  <c r="P36" i="8"/>
  <c r="D43" i="8"/>
  <c r="R34" i="8"/>
  <c r="F36" i="8"/>
  <c r="P38" i="8"/>
  <c r="J40" i="8"/>
  <c r="H87" i="8"/>
  <c r="H91" i="8"/>
  <c r="P60" i="8"/>
  <c r="R63" i="8"/>
  <c r="F64" i="8"/>
  <c r="R66" i="8"/>
  <c r="F67" i="8"/>
  <c r="P68" i="8"/>
  <c r="N85" i="8"/>
  <c r="J86" i="8"/>
  <c r="N88" i="8"/>
  <c r="J89" i="8"/>
  <c r="P90" i="8"/>
  <c r="N93" i="8"/>
  <c r="F94" i="8"/>
  <c r="F37" i="8"/>
  <c r="J41" i="8"/>
  <c r="D61" i="8"/>
  <c r="D89" i="8"/>
  <c r="D41" i="8"/>
  <c r="L63" i="8"/>
  <c r="L85" i="8"/>
  <c r="L93" i="8"/>
  <c r="H39" i="8"/>
  <c r="J34" i="8"/>
  <c r="P35" i="8"/>
  <c r="R44" i="8"/>
  <c r="H62" i="8"/>
  <c r="H66" i="8"/>
  <c r="N61" i="8"/>
  <c r="J62" i="8"/>
  <c r="P63" i="8"/>
  <c r="N66" i="8"/>
  <c r="J67" i="8"/>
  <c r="N69" i="8"/>
  <c r="F85" i="8"/>
  <c r="R87" i="8"/>
  <c r="F88" i="8"/>
  <c r="P89" i="8"/>
  <c r="R92" i="8"/>
  <c r="F93" i="8"/>
  <c r="R42" i="8"/>
  <c r="H44" i="8"/>
  <c r="D63" i="8"/>
  <c r="D69" i="8"/>
  <c r="D85" i="8"/>
  <c r="D93" i="8"/>
  <c r="H41" i="8"/>
  <c r="L64" i="8"/>
  <c r="L86" i="8"/>
  <c r="P94" i="8"/>
  <c r="L36" i="8"/>
  <c r="J35" i="8"/>
  <c r="L43" i="8"/>
  <c r="D35" i="8"/>
  <c r="H88" i="8"/>
  <c r="H92" i="8"/>
  <c r="R60" i="8"/>
  <c r="F61" i="8"/>
  <c r="P62" i="8"/>
  <c r="R65" i="8"/>
  <c r="F66" i="8"/>
  <c r="R68" i="8"/>
  <c r="F69" i="8"/>
  <c r="N87" i="8"/>
  <c r="J88" i="8"/>
  <c r="N90" i="8"/>
  <c r="J91" i="8"/>
  <c r="P92" i="8"/>
  <c r="L94" i="8"/>
  <c r="J42" i="8"/>
  <c r="D42" i="8"/>
  <c r="N42" i="8"/>
  <c r="D60" i="8"/>
  <c r="D90" i="8"/>
  <c r="H85" i="8"/>
  <c r="H89" i="8"/>
  <c r="H93" i="8"/>
  <c r="F60" i="8"/>
  <c r="R62" i="8"/>
  <c r="F63" i="8"/>
  <c r="P64" i="8"/>
  <c r="R67" i="8"/>
  <c r="F68" i="8"/>
  <c r="J85" i="8"/>
  <c r="P86" i="8"/>
  <c r="N89" i="8"/>
  <c r="J90" i="8"/>
  <c r="N92" i="8"/>
  <c r="J93" i="8"/>
  <c r="H94" i="8"/>
  <c r="D67" i="8"/>
  <c r="D91" i="8"/>
  <c r="L38" i="8"/>
  <c r="F40" i="8"/>
  <c r="P41" i="8"/>
  <c r="L67" i="8"/>
  <c r="L89" i="8"/>
  <c r="F44" i="8"/>
  <c r="R35" i="8"/>
  <c r="R37" i="8"/>
  <c r="F34" i="8"/>
  <c r="F43" i="8"/>
  <c r="P34" i="8"/>
  <c r="F38" i="8"/>
  <c r="L40" i="8"/>
  <c r="H60" i="8"/>
  <c r="H64" i="8"/>
  <c r="H68" i="8"/>
  <c r="N62" i="8"/>
  <c r="J63" i="8"/>
  <c r="N65" i="8"/>
  <c r="J66" i="8"/>
  <c r="P67" i="8"/>
  <c r="P85" i="8"/>
  <c r="R88" i="8"/>
  <c r="F89" i="8"/>
  <c r="R91" i="8"/>
  <c r="F92" i="8"/>
  <c r="P93" i="8"/>
  <c r="J37" i="8"/>
  <c r="D65" i="8"/>
  <c r="D87" i="8"/>
  <c r="H37" i="8"/>
  <c r="L60" i="8"/>
  <c r="L68" i="8"/>
  <c r="L90" i="8"/>
  <c r="P39" i="8"/>
  <c r="H36" i="8"/>
  <c r="N40" i="8"/>
  <c r="N35" i="8"/>
  <c r="N38" i="8"/>
  <c r="J44" i="8"/>
  <c r="H86" i="8"/>
  <c r="H90" i="8"/>
  <c r="J94" i="8"/>
  <c r="R61" i="8"/>
  <c r="F62" i="8"/>
  <c r="R64" i="8"/>
  <c r="F65" i="8"/>
  <c r="P66" i="8"/>
  <c r="R69" i="8"/>
  <c r="N86" i="8"/>
  <c r="J87" i="8"/>
  <c r="P88" i="8"/>
  <c r="N91" i="8"/>
  <c r="J92" i="8"/>
  <c r="N41" i="8"/>
  <c r="D64" i="8"/>
  <c r="D86" i="8"/>
  <c r="J20" i="8" l="1"/>
  <c r="D95" i="8"/>
  <c r="T83" i="8"/>
  <c r="T8" i="8"/>
  <c r="R70" i="8"/>
  <c r="F45" i="8"/>
  <c r="N45" i="8"/>
  <c r="H45" i="8"/>
  <c r="N70" i="8"/>
  <c r="L45" i="8"/>
  <c r="T11" i="8"/>
  <c r="T15" i="8"/>
  <c r="P95" i="8"/>
  <c r="P70" i="8"/>
  <c r="L20" i="8"/>
  <c r="T19" i="8"/>
  <c r="T84" i="8"/>
  <c r="J70" i="8"/>
  <c r="J45" i="8"/>
  <c r="T66" i="8"/>
  <c r="N95" i="8"/>
  <c r="T58" i="8"/>
  <c r="P20" i="8"/>
  <c r="F70" i="8"/>
  <c r="R45" i="8"/>
  <c r="R95" i="8"/>
  <c r="T59" i="8"/>
  <c r="J95" i="8"/>
  <c r="R20" i="8"/>
  <c r="T16" i="8"/>
  <c r="T10" i="8"/>
  <c r="H95" i="8"/>
  <c r="H70" i="8"/>
  <c r="P45" i="8"/>
  <c r="T39" i="8"/>
  <c r="H20" i="8"/>
  <c r="L95" i="8"/>
  <c r="T12" i="8"/>
  <c r="N20" i="8"/>
  <c r="T14" i="8"/>
  <c r="D20" i="8"/>
  <c r="F95" i="8"/>
  <c r="T13" i="8"/>
  <c r="T92" i="8"/>
  <c r="T17" i="8"/>
  <c r="D70" i="8"/>
  <c r="T34" i="8"/>
  <c r="T42" i="8"/>
  <c r="T67" i="8"/>
  <c r="T68" i="8"/>
  <c r="T87" i="8"/>
  <c r="T91" i="8"/>
  <c r="T33" i="8"/>
  <c r="T9" i="8"/>
  <c r="T38" i="8"/>
  <c r="T40" i="8"/>
  <c r="T62" i="8"/>
  <c r="D45" i="8"/>
  <c r="T41" i="8"/>
  <c r="T60" i="8"/>
  <c r="T61" i="8"/>
  <c r="S45" i="8"/>
  <c r="F20" i="8"/>
  <c r="L70" i="8"/>
  <c r="T93" i="8"/>
  <c r="T37" i="8"/>
  <c r="T65" i="8"/>
  <c r="T94" i="8"/>
  <c r="T43" i="8"/>
  <c r="T69" i="8"/>
  <c r="S95" i="8"/>
  <c r="T18" i="8"/>
  <c r="T64" i="8"/>
  <c r="T89" i="8"/>
  <c r="T88" i="8"/>
  <c r="S70" i="8"/>
  <c r="T90" i="8"/>
  <c r="T44" i="8"/>
  <c r="T63" i="8"/>
  <c r="T20" i="8" l="1"/>
  <c r="T70" i="8"/>
  <c r="T45" i="8"/>
  <c r="T95" i="8"/>
</calcChain>
</file>

<file path=xl/sharedStrings.xml><?xml version="1.0" encoding="utf-8"?>
<sst xmlns="http://schemas.openxmlformats.org/spreadsheetml/2006/main" count="3366" uniqueCount="428">
  <si>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</si>
  <si>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</si>
  <si>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</si>
  <si>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</si>
  <si>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</si>
  <si>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</si>
  <si>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</si>
  <si>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</si>
  <si>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</si>
  <si>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</si>
  <si>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</si>
  <si>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</si>
  <si>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</si>
  <si>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</si>
  <si>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</si>
  <si>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</si>
  <si>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</si>
  <si>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</si>
  <si>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</si>
  <si>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</si>
  <si>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</si>
  <si>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</si>
  <si>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</si>
  <si>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</si>
  <si>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</si>
  <si>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</si>
  <si>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</si>
  <si>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</si>
  <si>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</si>
  <si>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</si>
  <si>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</si>
  <si>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</si>
  <si>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</si>
  <si>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</si>
  <si>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</si>
  <si>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</si>
  <si>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</si>
  <si>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</si>
  <si>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</si>
  <si>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</si>
  <si>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</si>
  <si>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</si>
  <si>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</si>
  <si>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</si>
  <si>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</si>
  <si>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</si>
  <si>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</si>
  <si>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</si>
  <si>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</si>
  <si>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</si>
  <si>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</si>
  <si>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</si>
  <si>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</si>
  <si>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</si>
  <si>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</si>
  <si>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</si>
  <si>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</si>
  <si>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</si>
  <si>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</si>
  <si>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</si>
  <si>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</si>
  <si>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</si>
  <si>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</si>
  <si>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</si>
  <si>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</si>
  <si>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</si>
  <si>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</si>
  <si>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</si>
  <si>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</si>
  <si>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</si>
  <si>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</si>
  <si>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</si>
  <si>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</si>
  <si>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</si>
  <si>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</si>
  <si>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</si>
  <si>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</si>
  <si>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</si>
  <si>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</si>
  <si>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</si>
  <si>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</si>
  <si>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</si>
  <si>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</si>
  <si>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</si>
  <si>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</si>
  <si>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</si>
  <si>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</si>
  <si>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</si>
  <si>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</si>
  <si>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</si>
  <si>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</si>
  <si>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</si>
  <si>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</si>
  <si>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</si>
  <si>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</si>
  <si>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</si>
  <si>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</si>
  <si>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</si>
  <si>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</si>
  <si>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</si>
  <si>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</si>
  <si>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</si>
  <si>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</si>
  <si>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</si>
  <si>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</si>
  <si>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</si>
  <si>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</si>
  <si>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</si>
  <si>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</si>
  <si>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</si>
  <si>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</si>
  <si>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</si>
  <si>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</si>
  <si>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</si>
  <si>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</si>
  <si>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</si>
  <si>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</si>
  <si>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</si>
  <si>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</si>
  <si>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</si>
  <si>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</si>
  <si>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</si>
  <si>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</si>
  <si>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</si>
  <si>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</si>
  <si>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</si>
  <si>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</si>
  <si>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</si>
  <si>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</si>
  <si>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</si>
  <si>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</si>
  <si>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</si>
  <si>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</si>
  <si>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</si>
  <si>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</si>
  <si>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</si>
  <si>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</si>
  <si>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</si>
  <si>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</si>
  <si>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</si>
  <si>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</si>
  <si>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</si>
  <si>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</si>
  <si>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</si>
  <si>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</si>
  <si>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</si>
  <si>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</si>
  <si>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</si>
  <si>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</si>
  <si>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</si>
  <si>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Group1: Transition or felled</t>
  </si>
  <si>
    <t>Transition or felled</t>
  </si>
  <si>
    <t>Habt17</t>
  </si>
  <si>
    <t>Group1: Wood Pasture &amp; Parkland</t>
  </si>
  <si>
    <t>Habt16</t>
  </si>
  <si>
    <t>Habt15</t>
  </si>
  <si>
    <t>Group1: Upland birchwoods</t>
  </si>
  <si>
    <t>Habt14</t>
  </si>
  <si>
    <t>Group1: Non HAP native pinewood</t>
  </si>
  <si>
    <t>Habt13</t>
  </si>
  <si>
    <t>Habt12</t>
  </si>
  <si>
    <t>Group1: Lowland Mixed Deciduous Woodland</t>
  </si>
  <si>
    <t>Habt11</t>
  </si>
  <si>
    <t>Habt10</t>
  </si>
  <si>
    <t>Group1: Native pine woodlands</t>
  </si>
  <si>
    <t>Native pine woodlands</t>
  </si>
  <si>
    <t>Habt9</t>
  </si>
  <si>
    <t>Habt8</t>
  </si>
  <si>
    <t>Group1: Wet woodland</t>
  </si>
  <si>
    <t>Wet woodland</t>
  </si>
  <si>
    <t>Habt7</t>
  </si>
  <si>
    <t>Habt6</t>
  </si>
  <si>
    <t>Group1: Upland mixed ashwoods</t>
  </si>
  <si>
    <t>Upland mixed ashwoods</t>
  </si>
  <si>
    <t>Habt5</t>
  </si>
  <si>
    <t>Habt4</t>
  </si>
  <si>
    <t>Group1: Lowland beech/yew woodland</t>
  </si>
  <si>
    <t>Lowland beech/yew woodland</t>
  </si>
  <si>
    <t>Habt3</t>
  </si>
  <si>
    <t>Habt2</t>
  </si>
  <si>
    <t>Group1: Upland oakwood</t>
  </si>
  <si>
    <t>Upland oakwood</t>
  </si>
  <si>
    <t>Habt1</t>
  </si>
  <si>
    <t>Group1: CONIFEROUS WOODLANDS</t>
  </si>
  <si>
    <t>VLOOKUP is case insensitive by default</t>
  </si>
  <si>
    <t>Group1: missing value</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</si>
  <si>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</si>
  <si>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</si>
  <si>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</si>
  <si>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</si>
  <si>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</si>
  <si>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</si>
  <si>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</si>
  <si>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</si>
  <si>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</si>
  <si>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</si>
  <si>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</si>
  <si>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</si>
  <si>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</si>
  <si>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</si>
  <si>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</si>
  <si>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</si>
  <si>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</si>
  <si>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</si>
  <si>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</si>
  <si>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</si>
  <si>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</si>
  <si>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</si>
  <si>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</si>
  <si>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</si>
  <si>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</si>
  <si>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</si>
  <si>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</si>
  <si>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</si>
  <si>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</si>
  <si>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</si>
  <si>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</si>
  <si>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</si>
  <si>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</si>
  <si>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</si>
  <si>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</si>
  <si>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</si>
  <si>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</si>
  <si>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</si>
  <si>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</si>
  <si>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</si>
  <si>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</si>
  <si>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</si>
  <si>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</si>
  <si>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</si>
  <si>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</si>
  <si>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</si>
  <si>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</si>
  <si>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</si>
  <si>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</si>
  <si>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</si>
  <si>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</si>
  <si>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</si>
  <si>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</si>
  <si>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</si>
  <si>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</si>
  <si>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</si>
  <si>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</si>
  <si>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</si>
  <si>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</si>
  <si>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</si>
  <si>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</si>
  <si>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</si>
  <si>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</si>
  <si>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</si>
  <si>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</si>
  <si>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</si>
  <si>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</si>
  <si>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</si>
  <si>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</si>
  <si>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</si>
  <si>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</si>
  <si>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</si>
  <si>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</si>
  <si>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</si>
  <si>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</si>
  <si>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</si>
  <si>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</si>
  <si>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</si>
  <si>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</si>
  <si>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</si>
  <si>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</si>
  <si>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</si>
  <si>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</si>
  <si>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</si>
  <si>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</si>
  <si>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</si>
  <si>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</si>
  <si>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</si>
  <si>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</si>
  <si>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</si>
  <si>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</si>
  <si>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</si>
  <si>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</si>
  <si>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</si>
  <si>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</si>
  <si>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</si>
  <si>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</si>
  <si>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</si>
  <si>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</si>
  <si>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</si>
  <si>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</si>
  <si>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</si>
  <si>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</si>
  <si>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</si>
  <si>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</si>
  <si>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</si>
  <si>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</si>
  <si>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</si>
  <si>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</si>
  <si>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</si>
  <si>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</si>
  <si>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</si>
  <si>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</si>
  <si>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</si>
  <si>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</si>
  <si>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</si>
  <si>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</si>
  <si>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</si>
  <si>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</si>
  <si>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</si>
  <si>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</si>
  <si>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</si>
  <si>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</si>
  <si>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</si>
  <si>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</si>
  <si>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</si>
  <si>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</si>
  <si>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</si>
  <si>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</si>
  <si>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</si>
  <si>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</si>
  <si>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</si>
  <si>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</si>
  <si>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</si>
  <si>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</si>
  <si>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</si>
  <si>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</si>
  <si>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</si>
  <si>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</si>
  <si>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</si>
  <si>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</si>
  <si>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</si>
  <si>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</si>
  <si>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</si>
  <si>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</si>
  <si>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</si>
  <si>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</si>
  <si>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</si>
  <si>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</si>
  <si>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</si>
  <si>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</si>
  <si>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Group1: BROADLEAVED, MIXED/YEW WOODLANDS</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</si>
  <si>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</si>
  <si>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</si>
  <si>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</si>
  <si>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</si>
  <si>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</si>
  <si>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</si>
  <si>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</si>
  <si>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</si>
  <si>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</si>
  <si>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</si>
  <si>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</si>
  <si>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</si>
  <si>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</si>
  <si>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</si>
  <si>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</si>
  <si>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</si>
  <si>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</si>
  <si>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</si>
  <si>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</si>
  <si>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</si>
  <si>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</si>
  <si>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</si>
  <si>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</si>
  <si>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</si>
  <si>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</si>
  <si>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</si>
  <si>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</si>
  <si>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</si>
  <si>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</si>
  <si>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</si>
  <si>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</si>
  <si>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</si>
  <si>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Group1: .</t>
  </si>
  <si>
    <t>Lowland Mixed Deciduous Woodland</t>
  </si>
  <si>
    <t>Wood Pasture &amp; Parkland</t>
  </si>
  <si>
    <t>None</t>
  </si>
  <si>
    <t>spare</t>
  </si>
  <si>
    <t xml:space="preserve"> &gt;= 10ha, &lt; 10% total open space</t>
  </si>
  <si>
    <t xml:space="preserve"> &gt;= 10ha, 10-25% total open space</t>
  </si>
  <si>
    <t xml:space="preserve"> &gt;= 10ha, &gt; 25 and &lt;50% total open space</t>
  </si>
  <si>
    <t xml:space="preserve"> &gt;= 10ha, &gt; =50% total open space</t>
  </si>
  <si>
    <t xml:space="preserve"> &lt; 10ha, &lt; 10% total open space</t>
  </si>
  <si>
    <t xml:space="preserve"> &lt; 10ha, 10-25% total open space</t>
  </si>
  <si>
    <t xml:space="preserve"> &lt; 10ha, &gt; 25 and &lt; 50% total open space</t>
  </si>
  <si>
    <t xml:space="preserve"> &lt; 10ha, &gt;= 50% total open space</t>
  </si>
  <si>
    <t>Standard error</t>
  </si>
  <si>
    <t>&lt;10%</t>
  </si>
  <si>
    <t>10-25%</t>
  </si>
  <si>
    <t>&gt;25 and &lt;50%</t>
  </si>
  <si>
    <r>
      <t xml:space="preserve"> </t>
    </r>
    <r>
      <rPr>
        <sz val="10"/>
        <color theme="1"/>
        <rFont val="Calibri"/>
        <family val="2"/>
      </rPr>
      <t>≥</t>
    </r>
    <r>
      <rPr>
        <sz val="10"/>
        <color theme="1"/>
        <rFont val="Verdana"/>
        <family val="2"/>
      </rPr>
      <t xml:space="preserve"> 10ha, &lt; 10% </t>
    </r>
  </si>
  <si>
    <t xml:space="preserve">  ≥ 10ha, 10-25%</t>
  </si>
  <si>
    <t xml:space="preserve">  ≥ 10ha, &gt; 25 and &lt;50% </t>
  </si>
  <si>
    <r>
      <t xml:space="preserve">  ≥ 10ha, </t>
    </r>
    <r>
      <rPr>
        <sz val="10"/>
        <color theme="1"/>
        <rFont val="Calibri"/>
        <family val="2"/>
      </rPr>
      <t xml:space="preserve">≥ </t>
    </r>
    <r>
      <rPr>
        <sz val="10"/>
        <color theme="1"/>
        <rFont val="Verdana"/>
        <family val="2"/>
      </rPr>
      <t xml:space="preserve">50% </t>
    </r>
  </si>
  <si>
    <t xml:space="preserve"> &lt; 10ha, &lt; 10%</t>
  </si>
  <si>
    <t xml:space="preserve"> &lt; 10ha, 10-25%</t>
  </si>
  <si>
    <t xml:space="preserve"> &lt; 10ha, &gt; 25 and &lt; 50%</t>
  </si>
  <si>
    <t xml:space="preserve"> &lt; 10ha, ≥ 50%</t>
  </si>
  <si>
    <t xml:space="preserve"> ≥ 10ha, &lt; 10% </t>
  </si>
  <si>
    <t xml:space="preserve">  ≥ 10ha, ≥ 50% </t>
  </si>
  <si>
    <t>Broadleaf habitat NOT classified as priority</t>
  </si>
  <si>
    <t>Non-native coniferous woodland</t>
  </si>
  <si>
    <t>Title: Open Space Distribution by Habitat Type</t>
  </si>
  <si>
    <r>
      <t xml:space="preserve">The woodland ecological condition (WEC) indicator values within this worksheet support the study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</si>
  <si>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</si>
  <si>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</si>
  <si>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</si>
  <si>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</si>
  <si>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</si>
  <si>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</si>
  <si>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</si>
  <si>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1. Sampling standard errors (SE) are expressed in relative terms (%) to the right of the relevant estimate.</t>
  </si>
  <si>
    <t xml:space="preserve">2.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</si>
  <si>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3.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</si>
  <si>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4. ha = hectares</t>
  </si>
  <si>
    <t xml:space="preserve">5. The proportion of open space within woodland figures above should strictly be defined as the proportion of open space available in a woodland and will in some instances include open space immediately adjacent to woodland as well as open space entirely included within woodland. Refer to the methods report for more information.  </t>
  </si>
  <si>
    <t>Issued by: National Forest Inventory, Forest Research, 231 Corstorphine Road, Edinburgh, EH12 7AT, UK</t>
  </si>
  <si>
    <t>Date: February 2020</t>
  </si>
  <si>
    <t>Enquiries: Ben Ditchburn, +44(0) 300 067 5561</t>
  </si>
  <si>
    <t xml:space="preserve">Email: nfi@forestresearch.gov.uk </t>
  </si>
  <si>
    <t>Habitat Type</t>
  </si>
  <si>
    <t>Yorkshire and Humber</t>
  </si>
  <si>
    <r>
      <rPr>
        <sz val="10"/>
        <color theme="0"/>
        <rFont val="Calibri"/>
        <family val="2"/>
      </rPr>
      <t xml:space="preserve">≥ </t>
    </r>
    <r>
      <rPr>
        <sz val="10"/>
        <color theme="0"/>
        <rFont val="Verdana"/>
        <family val="2"/>
      </rPr>
      <t>50%</t>
    </r>
  </si>
  <si>
    <t>≥ 50%</t>
  </si>
  <si>
    <r>
      <rPr>
        <sz val="10"/>
        <color theme="0"/>
        <rFont val="Calibri"/>
        <family val="2"/>
      </rPr>
      <t>Woodland ≥</t>
    </r>
    <r>
      <rPr>
        <sz val="7.5"/>
        <color theme="0"/>
        <rFont val="Verdana"/>
        <family val="2"/>
      </rPr>
      <t xml:space="preserve"> </t>
    </r>
    <r>
      <rPr>
        <sz val="10"/>
        <color theme="0"/>
        <rFont val="Verdana"/>
        <family val="2"/>
      </rPr>
      <t>10ha</t>
    </r>
  </si>
  <si>
    <r>
      <rPr>
        <sz val="10"/>
        <color theme="0"/>
        <rFont val="Calibri"/>
        <family val="2"/>
      </rPr>
      <t>Woodland &lt;</t>
    </r>
    <r>
      <rPr>
        <sz val="7.5"/>
        <color theme="0"/>
        <rFont val="Verdana"/>
        <family val="2"/>
      </rPr>
      <t xml:space="preserve"> </t>
    </r>
    <r>
      <rPr>
        <sz val="10"/>
        <color theme="0"/>
        <rFont val="Verdana"/>
        <family val="2"/>
      </rPr>
      <t>10ha</t>
    </r>
  </si>
  <si>
    <t>This worksheet presents the statistical results for one, out of fifteen, identified NFI indicators of woodland ecological condition by habitat type.</t>
  </si>
  <si>
    <t>Non-HAP native pinewood</t>
  </si>
  <si>
    <t>Upland birchwoods (Scot); birch dominated upland oakwoods (Eng, Wal)</t>
  </si>
  <si>
    <t>The full suite of NFI reports can be found at www.forestresearch.gov.uk/inventory.</t>
  </si>
  <si>
    <t>The full suite of NFI forecast reports can be found at www.forestresearch.gov.uk/forecast.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</si>
</sst>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3"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theme="0"/>
      <name val="Calibri"/>
      <family val="2"/>
    </font>
    <font>
      <sz val="7.5"/>
      <color theme="0"/>
      <name val="Verdana"/>
      <family val="2"/>
    </font>
    <font>
      <sz val="10"/>
      <color theme="1"/>
      <name val="Calibri"/>
      <family val="2"/>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rgb="FF7030A0"/>
        <bgColor indexed="64"/>
      </patternFill>
    </fill>
    <fill>
      <patternFill patternType="solid">
        <fgColor rgb="FFC0C0C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style="thin">
        <color indexed="64"/>
      </left>
      <right/>
      <top/>
      <bottom style="thin">
        <color indexed="64"/>
      </bottom>
      <diagonal/>
    </border>
    <border>
      <left style="thin">
        <color theme="0"/>
      </left>
      <right/>
      <top/>
      <bottom/>
      <diagonal/>
    </border>
    <border>
      <left style="thin">
        <color theme="0"/>
      </left>
      <right/>
      <top style="thin">
        <color theme="0"/>
      </top>
      <bottom style="thin">
        <color theme="0"/>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7" fillId="0" borderId="0" applyNumberFormat="0" applyFill="0" applyBorder="0" applyAlignment="0" applyProtection="0"/>
  </cellStyleXfs>
  <cellXfs count="104">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9" fillId="0" borderId="0" xfId="8"/>
    <xf numFmtId="0" fontId="6" fillId="3" borderId="2" xfId="9" applyFont="1" applyFill="1" applyBorder="1" applyAlignment="1">
      <alignment vertical="center"/>
    </xf>
    <xf numFmtId="0" fontId="1" fillId="2" borderId="3" xfId="7" applyFont="1" applyFill="1" applyBorder="1" applyAlignment="1">
      <alignment vertical="center"/>
    </xf>
    <xf numFmtId="0" fontId="1" fillId="3" borderId="3"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4" xfId="7" applyFont="1" applyFill="1" applyBorder="1" applyAlignment="1">
      <alignment vertical="center"/>
    </xf>
    <xf numFmtId="0" fontId="1" fillId="3" borderId="4" xfId="7" applyFont="1" applyFill="1" applyBorder="1" applyAlignment="1">
      <alignment vertical="center"/>
    </xf>
    <xf numFmtId="0" fontId="1" fillId="2" borderId="4" xfId="9" applyFont="1" applyFill="1" applyBorder="1" applyAlignment="1">
      <alignment vertical="center"/>
    </xf>
    <xf numFmtId="0" fontId="1" fillId="3" borderId="4" xfId="9"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2"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9" xfId="9" applyFont="1" applyFill="1" applyBorder="1" applyAlignment="1">
      <alignment horizontal="center" vertical="center" wrapText="1"/>
    </xf>
    <xf numFmtId="0" fontId="12" fillId="4" borderId="9" xfId="9" applyFont="1" applyFill="1" applyBorder="1" applyAlignment="1">
      <alignment horizontal="center" vertical="center"/>
    </xf>
    <xf numFmtId="0" fontId="11" fillId="4" borderId="8" xfId="9" applyFont="1" applyFill="1" applyBorder="1" applyAlignment="1">
      <alignment vertical="center"/>
    </xf>
    <xf numFmtId="3" fontId="9" fillId="5" borderId="9" xfId="9" applyNumberFormat="1" applyFill="1" applyBorder="1" applyAlignment="1">
      <alignment vertical="center"/>
    </xf>
    <xf numFmtId="0" fontId="11" fillId="4" borderId="10"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2" xfId="9" applyFont="1" applyFill="1" applyBorder="1" applyAlignment="1">
      <alignment vertical="center"/>
    </xf>
    <xf numFmtId="0" fontId="1" fillId="6" borderId="3" xfId="7" applyFont="1" applyFill="1" applyBorder="1" applyAlignment="1">
      <alignment vertical="center"/>
    </xf>
    <xf numFmtId="0" fontId="1" fillId="6" borderId="4" xfId="7" applyFont="1" applyFill="1" applyBorder="1" applyAlignment="1">
      <alignment vertical="center"/>
    </xf>
    <xf numFmtId="0" fontId="1" fillId="6" borderId="4" xfId="9" applyFont="1" applyFill="1" applyBorder="1" applyAlignment="1">
      <alignment vertical="center"/>
    </xf>
    <xf numFmtId="0" fontId="1" fillId="0" borderId="0" xfId="1"/>
    <xf numFmtId="3" fontId="5" fillId="5" borderId="9"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8" xfId="9" applyFont="1" applyFill="1" applyBorder="1" applyAlignment="1">
      <alignment vertical="center"/>
    </xf>
    <xf numFmtId="0" fontId="11" fillId="0" borderId="10"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0" fontId="1" fillId="0" borderId="0" xfId="1" applyFont="1"/>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4" xfId="9" applyFont="1" applyFill="1" applyBorder="1" applyAlignment="1">
      <alignment vertical="center"/>
    </xf>
    <xf numFmtId="0" fontId="11" fillId="0" borderId="15" xfId="9" applyFont="1" applyFill="1" applyBorder="1" applyAlignment="1">
      <alignment vertical="center"/>
    </xf>
    <xf numFmtId="3" fontId="5" fillId="5" borderId="13"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1" fillId="2" borderId="16" xfId="7" applyFont="1" applyFill="1" applyBorder="1" applyAlignment="1">
      <alignment vertical="center"/>
    </xf>
    <xf numFmtId="0" fontId="1" fillId="2" borderId="17" xfId="7" applyFont="1" applyFill="1" applyBorder="1" applyAlignment="1">
      <alignment vertical="center"/>
    </xf>
    <xf numFmtId="0" fontId="1" fillId="2" borderId="17" xfId="9" applyFont="1" applyFill="1" applyBorder="1" applyAlignment="1">
      <alignment vertical="center"/>
    </xf>
    <xf numFmtId="3" fontId="1" fillId="2" borderId="2" xfId="9" applyNumberFormat="1" applyFont="1" applyFill="1" applyBorder="1" applyAlignment="1">
      <alignment vertical="center"/>
    </xf>
    <xf numFmtId="0" fontId="6" fillId="6" borderId="2" xfId="7" applyFont="1" applyFill="1" applyBorder="1" applyAlignment="1">
      <alignment vertical="center"/>
    </xf>
    <xf numFmtId="9" fontId="1" fillId="6" borderId="2" xfId="10" applyFont="1" applyFill="1" applyBorder="1" applyAlignment="1">
      <alignment vertical="center"/>
    </xf>
    <xf numFmtId="164" fontId="10" fillId="6" borderId="2" xfId="9" applyNumberFormat="1" applyFont="1" applyFill="1" applyBorder="1" applyAlignment="1">
      <alignment vertical="center"/>
    </xf>
    <xf numFmtId="0" fontId="6" fillId="3" borderId="2" xfId="7" applyFont="1" applyFill="1" applyBorder="1" applyAlignment="1">
      <alignment vertical="center"/>
    </xf>
    <xf numFmtId="164" fontId="10" fillId="3" borderId="2" xfId="9" applyNumberFormat="1" applyFont="1" applyFill="1" applyBorder="1" applyAlignment="1">
      <alignment vertical="center"/>
    </xf>
    <xf numFmtId="0" fontId="5" fillId="0" borderId="0" xfId="0" applyFont="1"/>
    <xf numFmtId="0" fontId="5" fillId="0" borderId="0" xfId="0" applyFont="1" applyAlignment="1">
      <alignment vertical="center"/>
    </xf>
    <xf numFmtId="0" fontId="21" fillId="0" borderId="0" xfId="11" applyFont="1" applyAlignment="1">
      <alignment vertical="center"/>
    </xf>
    <xf numFmtId="3" fontId="6" fillId="8" borderId="13" xfId="9" applyNumberFormat="1" applyFont="1" applyFill="1" applyBorder="1" applyAlignment="1">
      <alignment vertical="center"/>
    </xf>
    <xf numFmtId="0" fontId="18" fillId="4" borderId="8" xfId="9" applyFont="1" applyFill="1" applyBorder="1" applyAlignment="1">
      <alignment vertical="center"/>
    </xf>
    <xf numFmtId="166" fontId="10" fillId="5" borderId="9" xfId="9" applyNumberFormat="1" applyFont="1" applyFill="1" applyBorder="1" applyAlignment="1">
      <alignment vertical="center"/>
    </xf>
    <xf numFmtId="166" fontId="22" fillId="8" borderId="13" xfId="9" applyNumberFormat="1" applyFont="1" applyFill="1" applyBorder="1" applyAlignment="1">
      <alignment vertical="center"/>
    </xf>
    <xf numFmtId="3" fontId="6" fillId="8" borderId="9" xfId="9" applyNumberFormat="1" applyFont="1" applyFill="1" applyBorder="1" applyAlignment="1">
      <alignment vertical="center"/>
    </xf>
    <xf numFmtId="166" fontId="22" fillId="8" borderId="19" xfId="9" applyNumberFormat="1" applyFont="1" applyFill="1" applyBorder="1" applyAlignment="1">
      <alignment vertical="center"/>
    </xf>
    <xf numFmtId="0" fontId="11" fillId="4" borderId="8" xfId="9" applyFont="1" applyFill="1" applyBorder="1" applyAlignment="1">
      <alignment vertical="center" wrapText="1"/>
    </xf>
    <xf numFmtId="0" fontId="5" fillId="0" borderId="0" xfId="0" applyFont="1" applyAlignment="1">
      <alignment horizontal="left"/>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Alignment="1">
      <alignment horizontal="left" wrapText="1"/>
    </xf>
    <xf numFmtId="0" fontId="5" fillId="0" borderId="0" xfId="0" applyFont="1" applyFill="1" applyAlignment="1">
      <alignment vertical="center"/>
    </xf>
    <xf numFmtId="0" fontId="18" fillId="7"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20" fillId="0" borderId="0" xfId="0" applyFont="1" applyAlignment="1">
      <alignment vertical="center"/>
    </xf>
    <xf numFmtId="0" fontId="11" fillId="4" borderId="0" xfId="9" applyFont="1" applyFill="1" applyBorder="1" applyAlignment="1">
      <alignment horizontal="center" vertical="center"/>
    </xf>
    <xf numFmtId="0" fontId="11" fillId="4" borderId="11" xfId="9" applyFont="1" applyFill="1" applyBorder="1" applyAlignment="1">
      <alignment horizontal="center" vertical="center"/>
    </xf>
    <xf numFmtId="0" fontId="11" fillId="4" borderId="7" xfId="9" applyFont="1" applyFill="1" applyBorder="1" applyAlignment="1">
      <alignment horizontal="center" vertical="center"/>
    </xf>
    <xf numFmtId="0" fontId="11" fillId="4" borderId="5" xfId="9" applyFont="1" applyFill="1" applyBorder="1" applyAlignment="1">
      <alignment horizontal="center" vertical="center"/>
    </xf>
    <xf numFmtId="0" fontId="11" fillId="4" borderId="18" xfId="9" applyFont="1" applyFill="1" applyBorder="1" applyAlignment="1">
      <alignment horizontal="center" vertical="center"/>
    </xf>
    <xf numFmtId="0" fontId="11" fillId="4" borderId="6" xfId="9" applyFont="1" applyFill="1" applyBorder="1" applyAlignment="1">
      <alignment horizontal="center" vertical="center"/>
    </xf>
    <xf numFmtId="3" fontId="5" fillId="5" borderId="7" xfId="9" applyNumberFormat="1" applyFont="1" applyFill="1" applyBorder="1" applyAlignment="1">
      <alignment horizontal="center" vertical="center"/>
    </xf>
    <xf numFmtId="3" fontId="5" fillId="5" borderId="11"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4" borderId="12" xfId="9" applyFont="1" applyFill="1" applyBorder="1" applyAlignment="1">
      <alignment horizontal="center" vertical="center"/>
    </xf>
    <xf numFmtId="0" fontId="11" fillId="0" borderId="12" xfId="9" applyFont="1" applyFill="1" applyBorder="1" applyAlignment="1">
      <alignment horizontal="center" vertical="center"/>
    </xf>
    <xf numFmtId="0" fontId="11" fillId="0" borderId="5"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551">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OpenspaceGraphs!$G$3</c:f>
          <c:strCache>
            <c:ptCount val="1"/>
            <c:pt idx="0">
              <c:v>GB
Lowland beech/yew woodland
Open Space Proportion of area</c:v>
            </c:pt>
          </c:strCache>
        </c:strRef>
      </c:tx>
      <c:overlay val="1"/>
    </c:title>
    <c:autoTitleDeleted val="0"/>
    <c:plotArea>
      <c:layout/>
      <c:barChart>
        <c:barDir val="col"/>
        <c:grouping val="clustered"/>
        <c:varyColors val="0"/>
        <c:ser>
          <c:idx val="0"/>
          <c:order val="0"/>
          <c:tx>
            <c:strRef>
              <c:f>Openspace!$Y$7</c:f>
              <c:strCache>
                <c:ptCount val="1"/>
                <c:pt idx="0">
                  <c:v>Lowland beech/yew woodland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Openspace!$Z$7:$AG$7</c:f>
              <c:numCache>
                <c:formatCode>0%</c:formatCode>
                <c:ptCount val="8"/>
                <c:pt idx="0">
                  <c:v>0.45588171796564742</c:v>
                </c:pt>
                <c:pt idx="1">
                  <c:v>0.10976631151933822</c:v>
                </c:pt>
                <c:pt idx="2">
                  <c:v>8.4142086628104878E-2</c:v>
                </c:pt>
                <c:pt idx="3">
                  <c:v>0.13473271090150865</c:v>
                </c:pt>
                <c:pt idx="4">
                  <c:v>4.3822212919584144E-2</c:v>
                </c:pt>
                <c:pt idx="5">
                  <c:v>1.3154518806922335E-2</c:v>
                </c:pt>
                <c:pt idx="6">
                  <c:v>2.9437420339272401E-2</c:v>
                </c:pt>
                <c:pt idx="7">
                  <c:v>0.12906302091962199</c:v>
                </c:pt>
              </c:numCache>
            </c:numRef>
          </c:val>
          <c:extLst>
            <c:ext xmlns:c16="http://schemas.microsoft.com/office/drawing/2014/chart" uri="{C3380CC4-5D6E-409C-BE32-E72D297353CC}">
              <c16:uniqueId val="{00000000-DB7B-488E-B7DF-362F9B64536C}"/>
            </c:ext>
          </c:extLst>
        </c:ser>
        <c:dLbls>
          <c:showLegendKey val="0"/>
          <c:showVal val="0"/>
          <c:showCatName val="0"/>
          <c:showSerName val="0"/>
          <c:showPercent val="0"/>
          <c:showBubbleSize val="0"/>
        </c:dLbls>
        <c:gapWidth val="50"/>
        <c:axId val="45664128"/>
        <c:axId val="46067712"/>
      </c:barChart>
      <c:catAx>
        <c:axId val="456641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67712"/>
        <c:crosses val="autoZero"/>
        <c:auto val="1"/>
        <c:lblAlgn val="ctr"/>
        <c:lblOffset val="100"/>
        <c:noMultiLvlLbl val="0"/>
      </c:catAx>
      <c:valAx>
        <c:axId val="46067712"/>
        <c:scaling>
          <c:orientation val="minMax"/>
          <c:max val="0.60000000000000009"/>
        </c:scaling>
        <c:delete val="0"/>
        <c:axPos val="r"/>
        <c:majorGridlines/>
        <c:numFmt formatCode="0%" sourceLinked="1"/>
        <c:majorTickMark val="out"/>
        <c:minorTickMark val="none"/>
        <c:tickLblPos val="nextTo"/>
        <c:crossAx val="456641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OpenspaceGraphs!$BY$3</c:f>
          <c:strCache>
            <c:ptCount val="1"/>
            <c:pt idx="0">
              <c:v>GB
Broadleaf habitat NOT classified as priority
Open Space Proportion of area</c:v>
            </c:pt>
          </c:strCache>
        </c:strRef>
      </c:tx>
      <c:overlay val="1"/>
    </c:title>
    <c:autoTitleDeleted val="0"/>
    <c:plotArea>
      <c:layout/>
      <c:barChart>
        <c:barDir val="col"/>
        <c:grouping val="clustered"/>
        <c:varyColors val="0"/>
        <c:ser>
          <c:idx val="0"/>
          <c:order val="0"/>
          <c:tx>
            <c:strRef>
              <c:f>Openspace!$Y$16</c:f>
              <c:strCache>
                <c:ptCount val="1"/>
                <c:pt idx="0">
                  <c:v>Broadleaf habitat NOT classified as priority</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Openspace!$Z$16:$AG$16</c:f>
              <c:numCache>
                <c:formatCode>0%</c:formatCode>
                <c:ptCount val="8"/>
                <c:pt idx="0">
                  <c:v>0.24538218817736904</c:v>
                </c:pt>
                <c:pt idx="1">
                  <c:v>0.10545192041008222</c:v>
                </c:pt>
                <c:pt idx="2">
                  <c:v>0.13821663566200645</c:v>
                </c:pt>
                <c:pt idx="3">
                  <c:v>0.1736596505483588</c:v>
                </c:pt>
                <c:pt idx="4">
                  <c:v>1.8627528966487922E-2</c:v>
                </c:pt>
                <c:pt idx="5">
                  <c:v>2.4736626568212076E-2</c:v>
                </c:pt>
                <c:pt idx="6">
                  <c:v>6.6419348278548188E-2</c:v>
                </c:pt>
                <c:pt idx="7">
                  <c:v>0.22750610138893573</c:v>
                </c:pt>
              </c:numCache>
            </c:numRef>
          </c:val>
          <c:extLst>
            <c:ext xmlns:c16="http://schemas.microsoft.com/office/drawing/2014/chart" uri="{C3380CC4-5D6E-409C-BE32-E72D297353CC}">
              <c16:uniqueId val="{00000000-8B5E-4A2B-BA33-BF6542F7FB19}"/>
            </c:ext>
          </c:extLst>
        </c:ser>
        <c:dLbls>
          <c:showLegendKey val="0"/>
          <c:showVal val="0"/>
          <c:showCatName val="0"/>
          <c:showSerName val="0"/>
          <c:showPercent val="0"/>
          <c:showBubbleSize val="0"/>
        </c:dLbls>
        <c:gapWidth val="50"/>
        <c:axId val="197877760"/>
        <c:axId val="197900160"/>
      </c:barChart>
      <c:catAx>
        <c:axId val="1978777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7900160"/>
        <c:crosses val="autoZero"/>
        <c:auto val="1"/>
        <c:lblAlgn val="ctr"/>
        <c:lblOffset val="100"/>
        <c:noMultiLvlLbl val="0"/>
      </c:catAx>
      <c:valAx>
        <c:axId val="197900160"/>
        <c:scaling>
          <c:orientation val="minMax"/>
          <c:max val="0.60000000000000009"/>
        </c:scaling>
        <c:delete val="0"/>
        <c:axPos val="r"/>
        <c:majorGridlines/>
        <c:numFmt formatCode="0%" sourceLinked="1"/>
        <c:majorTickMark val="out"/>
        <c:minorTickMark val="none"/>
        <c:tickLblPos val="nextTo"/>
        <c:crossAx val="197877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OpenspaceGraphs!$CG$3</c:f>
          <c:strCache>
            <c:ptCount val="1"/>
            <c:pt idx="0">
              <c:v>GB
Non-native coniferous woodland
Open Space Proportion of area</c:v>
            </c:pt>
          </c:strCache>
        </c:strRef>
      </c:tx>
      <c:overlay val="1"/>
    </c:title>
    <c:autoTitleDeleted val="0"/>
    <c:plotArea>
      <c:layout/>
      <c:barChart>
        <c:barDir val="col"/>
        <c:grouping val="clustered"/>
        <c:varyColors val="0"/>
        <c:ser>
          <c:idx val="0"/>
          <c:order val="0"/>
          <c:tx>
            <c:strRef>
              <c:f>Openspace!$Y$17</c:f>
              <c:strCache>
                <c:ptCount val="1"/>
                <c:pt idx="0">
                  <c:v>Non-native coniferous woodland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Openspace!$Z$17:$AG$17</c:f>
              <c:numCache>
                <c:formatCode>0%</c:formatCode>
                <c:ptCount val="8"/>
                <c:pt idx="0">
                  <c:v>0.50460072925734611</c:v>
                </c:pt>
                <c:pt idx="1">
                  <c:v>0.17834462471190074</c:v>
                </c:pt>
                <c:pt idx="2">
                  <c:v>0.11467490832071685</c:v>
                </c:pt>
                <c:pt idx="3">
                  <c:v>0.14033094132527901</c:v>
                </c:pt>
                <c:pt idx="4">
                  <c:v>1.1601343225697431E-2</c:v>
                </c:pt>
                <c:pt idx="5">
                  <c:v>8.4223312159635438E-3</c:v>
                </c:pt>
                <c:pt idx="6">
                  <c:v>1.3154267600402305E-2</c:v>
                </c:pt>
                <c:pt idx="7">
                  <c:v>2.8870854342694749E-2</c:v>
                </c:pt>
              </c:numCache>
            </c:numRef>
          </c:val>
          <c:extLst>
            <c:ext xmlns:c16="http://schemas.microsoft.com/office/drawing/2014/chart" uri="{C3380CC4-5D6E-409C-BE32-E72D297353CC}">
              <c16:uniqueId val="{00000000-EE27-4A24-A4D7-153CA253BBEC}"/>
            </c:ext>
          </c:extLst>
        </c:ser>
        <c:dLbls>
          <c:showLegendKey val="0"/>
          <c:showVal val="0"/>
          <c:showCatName val="0"/>
          <c:showSerName val="0"/>
          <c:showPercent val="0"/>
          <c:showBubbleSize val="0"/>
        </c:dLbls>
        <c:gapWidth val="50"/>
        <c:axId val="199109632"/>
        <c:axId val="215827968"/>
      </c:barChart>
      <c:catAx>
        <c:axId val="1991096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5827968"/>
        <c:crosses val="autoZero"/>
        <c:auto val="1"/>
        <c:lblAlgn val="ctr"/>
        <c:lblOffset val="100"/>
        <c:noMultiLvlLbl val="0"/>
      </c:catAx>
      <c:valAx>
        <c:axId val="215827968"/>
        <c:scaling>
          <c:orientation val="minMax"/>
        </c:scaling>
        <c:delete val="0"/>
        <c:axPos val="r"/>
        <c:majorGridlines/>
        <c:numFmt formatCode="0%" sourceLinked="1"/>
        <c:majorTickMark val="out"/>
        <c:minorTickMark val="none"/>
        <c:tickLblPos val="nextTo"/>
        <c:crossAx val="1991096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OpenspaceGraphs!$CO$3</c:f>
          <c:strCache>
            <c:ptCount val="1"/>
            <c:pt idx="0">
              <c:v>GB
Transition or felled
Open Space Proportion of area</c:v>
            </c:pt>
          </c:strCache>
        </c:strRef>
      </c:tx>
      <c:overlay val="1"/>
    </c:title>
    <c:autoTitleDeleted val="0"/>
    <c:plotArea>
      <c:layout/>
      <c:barChart>
        <c:barDir val="col"/>
        <c:grouping val="clustered"/>
        <c:varyColors val="0"/>
        <c:ser>
          <c:idx val="0"/>
          <c:order val="0"/>
          <c:tx>
            <c:strRef>
              <c:f>Openspace!$Y$18</c:f>
              <c:strCache>
                <c:ptCount val="1"/>
                <c:pt idx="0">
                  <c:v>Transition or felled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Openspace!$Z$18:$AG$18</c:f>
              <c:numCache>
                <c:formatCode>0%</c:formatCode>
                <c:ptCount val="8"/>
                <c:pt idx="0">
                  <c:v>9.8926093275162413E-2</c:v>
                </c:pt>
                <c:pt idx="1">
                  <c:v>4.4671703291867544E-2</c:v>
                </c:pt>
                <c:pt idx="2">
                  <c:v>0.10272914491400155</c:v>
                </c:pt>
                <c:pt idx="3">
                  <c:v>0.51945536780480717</c:v>
                </c:pt>
                <c:pt idx="4">
                  <c:v>6.6982972547098597E-3</c:v>
                </c:pt>
                <c:pt idx="5">
                  <c:v>2.200993727650646E-2</c:v>
                </c:pt>
                <c:pt idx="6">
                  <c:v>2.9484380669480587E-2</c:v>
                </c:pt>
                <c:pt idx="7">
                  <c:v>0.17602507551346452</c:v>
                </c:pt>
              </c:numCache>
            </c:numRef>
          </c:val>
          <c:extLst>
            <c:ext xmlns:c16="http://schemas.microsoft.com/office/drawing/2014/chart" uri="{C3380CC4-5D6E-409C-BE32-E72D297353CC}">
              <c16:uniqueId val="{00000000-7985-4137-A558-4A1220E09F18}"/>
            </c:ext>
          </c:extLst>
        </c:ser>
        <c:dLbls>
          <c:showLegendKey val="0"/>
          <c:showVal val="0"/>
          <c:showCatName val="0"/>
          <c:showSerName val="0"/>
          <c:showPercent val="0"/>
          <c:showBubbleSize val="0"/>
        </c:dLbls>
        <c:gapWidth val="50"/>
        <c:axId val="217001344"/>
        <c:axId val="217015808"/>
      </c:barChart>
      <c:catAx>
        <c:axId val="2170013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015808"/>
        <c:crosses val="autoZero"/>
        <c:auto val="1"/>
        <c:lblAlgn val="ctr"/>
        <c:lblOffset val="100"/>
        <c:noMultiLvlLbl val="0"/>
      </c:catAx>
      <c:valAx>
        <c:axId val="217015808"/>
        <c:scaling>
          <c:orientation val="minMax"/>
        </c:scaling>
        <c:delete val="0"/>
        <c:axPos val="r"/>
        <c:majorGridlines/>
        <c:numFmt formatCode="0%" sourceLinked="1"/>
        <c:majorTickMark val="out"/>
        <c:minorTickMark val="none"/>
        <c:tickLblPos val="nextTo"/>
        <c:crossAx val="2170013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OpenspaceGraphs!$G$28</c:f>
          <c:strCache>
            <c:ptCount val="1"/>
            <c:pt idx="0">
              <c:v>England
Lowland beech/yew woodland
Open Space Proportion of area</c:v>
            </c:pt>
          </c:strCache>
        </c:strRef>
      </c:tx>
      <c:overlay val="1"/>
    </c:title>
    <c:autoTitleDeleted val="0"/>
    <c:plotArea>
      <c:layout/>
      <c:barChart>
        <c:barDir val="col"/>
        <c:grouping val="clustered"/>
        <c:varyColors val="0"/>
        <c:ser>
          <c:idx val="0"/>
          <c:order val="0"/>
          <c:tx>
            <c:strRef>
              <c:f>Openspace!$Y$30</c:f>
              <c:strCache>
                <c:ptCount val="1"/>
                <c:pt idx="0">
                  <c:v>Lowland beech/yew woodland</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Openspace!$Z$30:$AG$30</c:f>
              <c:numCache>
                <c:formatCode>0%</c:formatCode>
                <c:ptCount val="8"/>
                <c:pt idx="0">
                  <c:v>0.47075974254982261</c:v>
                </c:pt>
                <c:pt idx="1">
                  <c:v>0.1047939181278786</c:v>
                </c:pt>
                <c:pt idx="2">
                  <c:v>8.1839164373158704E-2</c:v>
                </c:pt>
                <c:pt idx="3">
                  <c:v>0.12920228481851614</c:v>
                </c:pt>
                <c:pt idx="4">
                  <c:v>4.6048891830855324E-2</c:v>
                </c:pt>
                <c:pt idx="5">
                  <c:v>1.207537597043489E-2</c:v>
                </c:pt>
                <c:pt idx="6">
                  <c:v>2.7479718573039887E-2</c:v>
                </c:pt>
                <c:pt idx="7">
                  <c:v>0.1278009037562938</c:v>
                </c:pt>
              </c:numCache>
            </c:numRef>
          </c:val>
          <c:extLst>
            <c:ext xmlns:c16="http://schemas.microsoft.com/office/drawing/2014/chart" uri="{C3380CC4-5D6E-409C-BE32-E72D297353CC}">
              <c16:uniqueId val="{00000000-BEB2-41D4-84C7-B00EF475E5E2}"/>
            </c:ext>
          </c:extLst>
        </c:ser>
        <c:dLbls>
          <c:showLegendKey val="0"/>
          <c:showVal val="0"/>
          <c:showCatName val="0"/>
          <c:showSerName val="0"/>
          <c:showPercent val="0"/>
          <c:showBubbleSize val="0"/>
        </c:dLbls>
        <c:gapWidth val="50"/>
        <c:axId val="217300992"/>
        <c:axId val="217302528"/>
      </c:barChart>
      <c:catAx>
        <c:axId val="2173009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302528"/>
        <c:crosses val="autoZero"/>
        <c:auto val="1"/>
        <c:lblAlgn val="ctr"/>
        <c:lblOffset val="100"/>
        <c:noMultiLvlLbl val="0"/>
      </c:catAx>
      <c:valAx>
        <c:axId val="217302528"/>
        <c:scaling>
          <c:orientation val="minMax"/>
          <c:max val="0.60000000000000009"/>
        </c:scaling>
        <c:delete val="0"/>
        <c:axPos val="r"/>
        <c:majorGridlines/>
        <c:numFmt formatCode="0%" sourceLinked="1"/>
        <c:majorTickMark val="out"/>
        <c:minorTickMark val="none"/>
        <c:tickLblPos val="nextTo"/>
        <c:crossAx val="2173009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OpenspaceGraphs!$O$28</c:f>
          <c:strCache>
            <c:ptCount val="1"/>
            <c:pt idx="0">
              <c:v>England
Lowland Mixed Deciduous Woodland
Open Space Proportion of area</c:v>
            </c:pt>
          </c:strCache>
        </c:strRef>
      </c:tx>
      <c:overlay val="1"/>
    </c:title>
    <c:autoTitleDeleted val="0"/>
    <c:plotArea>
      <c:layout/>
      <c:barChart>
        <c:barDir val="col"/>
        <c:grouping val="clustered"/>
        <c:varyColors val="0"/>
        <c:ser>
          <c:idx val="0"/>
          <c:order val="0"/>
          <c:tx>
            <c:strRef>
              <c:f>Openspace!$Y$31</c:f>
              <c:strCache>
                <c:ptCount val="1"/>
                <c:pt idx="0">
                  <c:v>Lowland Mixed Deciduous Woodland</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Openspace!$Z$31:$AG$31</c:f>
              <c:numCache>
                <c:formatCode>0%</c:formatCode>
                <c:ptCount val="8"/>
                <c:pt idx="0">
                  <c:v>0.29234458706614258</c:v>
                </c:pt>
                <c:pt idx="1">
                  <c:v>0.10243022522618191</c:v>
                </c:pt>
                <c:pt idx="2">
                  <c:v>0.11037181746559353</c:v>
                </c:pt>
                <c:pt idx="3">
                  <c:v>0.13138380963468416</c:v>
                </c:pt>
                <c:pt idx="4">
                  <c:v>4.98259502242962E-2</c:v>
                </c:pt>
                <c:pt idx="5">
                  <c:v>4.1472589219000086E-2</c:v>
                </c:pt>
                <c:pt idx="6">
                  <c:v>9.8094735126689481E-2</c:v>
                </c:pt>
                <c:pt idx="7">
                  <c:v>0.17407628603741171</c:v>
                </c:pt>
              </c:numCache>
            </c:numRef>
          </c:val>
          <c:extLst>
            <c:ext xmlns:c16="http://schemas.microsoft.com/office/drawing/2014/chart" uri="{C3380CC4-5D6E-409C-BE32-E72D297353CC}">
              <c16:uniqueId val="{00000000-9DAC-4861-BEB1-F09D830C0DC7}"/>
            </c:ext>
          </c:extLst>
        </c:ser>
        <c:dLbls>
          <c:showLegendKey val="0"/>
          <c:showVal val="0"/>
          <c:showCatName val="0"/>
          <c:showSerName val="0"/>
          <c:showPercent val="0"/>
          <c:showBubbleSize val="0"/>
        </c:dLbls>
        <c:gapWidth val="50"/>
        <c:axId val="217475712"/>
        <c:axId val="217780608"/>
      </c:barChart>
      <c:catAx>
        <c:axId val="2174757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780608"/>
        <c:crosses val="autoZero"/>
        <c:auto val="1"/>
        <c:lblAlgn val="ctr"/>
        <c:lblOffset val="100"/>
        <c:noMultiLvlLbl val="0"/>
      </c:catAx>
      <c:valAx>
        <c:axId val="217780608"/>
        <c:scaling>
          <c:orientation val="minMax"/>
          <c:max val="0.60000000000000009"/>
        </c:scaling>
        <c:delete val="0"/>
        <c:axPos val="r"/>
        <c:majorGridlines/>
        <c:numFmt formatCode="0%" sourceLinked="1"/>
        <c:majorTickMark val="out"/>
        <c:minorTickMark val="none"/>
        <c:tickLblPos val="nextTo"/>
        <c:crossAx val="2174757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OpenspaceGraphs!$V$28</c:f>
          <c:strCache>
            <c:ptCount val="1"/>
            <c:pt idx="0">
              <c:v>England
Native pine woodlands
Open Space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Openspace!$Y$32</c:f>
              <c:strCache>
                <c:ptCount val="1"/>
                <c:pt idx="0">
                  <c:v>Native pine woodlands</c:v>
                </c:pt>
              </c:strCache>
            </c:strRef>
          </c:tx>
          <c:spPr>
            <a:solidFill>
              <a:schemeClr val="accent3">
                <a:lumMod val="75000"/>
              </a:schemeClr>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Openspace!$Z$32:$AG$32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50B-42CF-B52F-502BED28EEB0}"/>
            </c:ext>
          </c:extLst>
        </c:ser>
        <c:dLbls>
          <c:showLegendKey val="0"/>
          <c:showVal val="0"/>
          <c:showCatName val="0"/>
          <c:showSerName val="0"/>
          <c:showPercent val="0"/>
          <c:showBubbleSize val="0"/>
        </c:dLbls>
        <c:gapWidth val="50"/>
        <c:axId val="217821184"/>
        <c:axId val="217822720"/>
      </c:barChart>
      <c:catAx>
        <c:axId val="2178211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822720"/>
        <c:crosses val="autoZero"/>
        <c:auto val="1"/>
        <c:lblAlgn val="ctr"/>
        <c:lblOffset val="100"/>
        <c:noMultiLvlLbl val="0"/>
      </c:catAx>
      <c:valAx>
        <c:axId val="217822720"/>
        <c:scaling>
          <c:orientation val="minMax"/>
          <c:max val="0.60000000000000009"/>
        </c:scaling>
        <c:delete val="0"/>
        <c:axPos val="r"/>
        <c:majorGridlines/>
        <c:numFmt formatCode="0%" sourceLinked="1"/>
        <c:majorTickMark val="out"/>
        <c:minorTickMark val="none"/>
        <c:tickLblPos val="nextTo"/>
        <c:crossAx val="217821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OpenspaceGraphs!$AE$28</c:f>
          <c:strCache>
            <c:ptCount val="1"/>
            <c:pt idx="0">
              <c:v>England
Non-HAP native pinewood
Open Space Proportion of area</c:v>
            </c:pt>
          </c:strCache>
        </c:strRef>
      </c:tx>
      <c:overlay val="1"/>
    </c:title>
    <c:autoTitleDeleted val="0"/>
    <c:plotArea>
      <c:layout/>
      <c:barChart>
        <c:barDir val="col"/>
        <c:grouping val="clustered"/>
        <c:varyColors val="0"/>
        <c:ser>
          <c:idx val="0"/>
          <c:order val="0"/>
          <c:tx>
            <c:strRef>
              <c:f>Openspace!$Y$33</c:f>
              <c:strCache>
                <c:ptCount val="1"/>
                <c:pt idx="0">
                  <c:v>Non-HAP native pinewood</c:v>
                </c:pt>
              </c:strCache>
            </c:strRef>
          </c:tx>
          <c:spPr>
            <a:solidFill>
              <a:schemeClr val="accent3">
                <a:lumMod val="75000"/>
              </a:schemeClr>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Openspace!$Z$33:$AG$33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D9D-46A0-A425-C1B7C2123E42}"/>
            </c:ext>
          </c:extLst>
        </c:ser>
        <c:dLbls>
          <c:showLegendKey val="0"/>
          <c:showVal val="0"/>
          <c:showCatName val="0"/>
          <c:showSerName val="0"/>
          <c:showPercent val="0"/>
          <c:showBubbleSize val="0"/>
        </c:dLbls>
        <c:gapWidth val="50"/>
        <c:axId val="217864448"/>
        <c:axId val="217956352"/>
      </c:barChart>
      <c:catAx>
        <c:axId val="217864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956352"/>
        <c:crosses val="autoZero"/>
        <c:auto val="1"/>
        <c:lblAlgn val="ctr"/>
        <c:lblOffset val="100"/>
        <c:noMultiLvlLbl val="0"/>
      </c:catAx>
      <c:valAx>
        <c:axId val="217956352"/>
        <c:scaling>
          <c:orientation val="minMax"/>
          <c:max val="0.60000000000000009"/>
        </c:scaling>
        <c:delete val="0"/>
        <c:axPos val="r"/>
        <c:majorGridlines/>
        <c:numFmt formatCode="0%" sourceLinked="1"/>
        <c:majorTickMark val="out"/>
        <c:minorTickMark val="none"/>
        <c:tickLblPos val="nextTo"/>
        <c:crossAx val="217864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OpenspaceGraphs!$AL$28</c:f>
          <c:strCache>
            <c:ptCount val="1"/>
            <c:pt idx="0">
              <c:v>England
Upland birchwoods (Scot); birch dominated upland oakwoods (Eng, Wal)
Open Space Proportion of area</c:v>
            </c:pt>
          </c:strCache>
        </c:strRef>
      </c:tx>
      <c:overlay val="1"/>
    </c:title>
    <c:autoTitleDeleted val="0"/>
    <c:plotArea>
      <c:layout/>
      <c:barChart>
        <c:barDir val="col"/>
        <c:grouping val="clustered"/>
        <c:varyColors val="0"/>
        <c:ser>
          <c:idx val="0"/>
          <c:order val="0"/>
          <c:tx>
            <c:strRef>
              <c:f>Openspace!$Y$34</c:f>
              <c:strCache>
                <c:ptCount val="1"/>
                <c:pt idx="0">
                  <c:v>Upland birchwoods (Scot); birch dominated upland oakwoods (Eng, Wal)</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Openspace!$Z$34:$AG$34</c:f>
              <c:numCache>
                <c:formatCode>0%</c:formatCode>
                <c:ptCount val="8"/>
                <c:pt idx="0">
                  <c:v>0.34572300634611042</c:v>
                </c:pt>
                <c:pt idx="1">
                  <c:v>0.11487286150676314</c:v>
                </c:pt>
                <c:pt idx="2">
                  <c:v>0.24445072072963839</c:v>
                </c:pt>
                <c:pt idx="3">
                  <c:v>0.13151905649170612</c:v>
                </c:pt>
                <c:pt idx="4">
                  <c:v>3.2399363702239376E-3</c:v>
                </c:pt>
                <c:pt idx="5">
                  <c:v>1.0636477925269902E-2</c:v>
                </c:pt>
                <c:pt idx="6">
                  <c:v>5.9911150540063893E-2</c:v>
                </c:pt>
                <c:pt idx="7">
                  <c:v>8.9646790090224318E-2</c:v>
                </c:pt>
              </c:numCache>
            </c:numRef>
          </c:val>
          <c:extLst>
            <c:ext xmlns:c16="http://schemas.microsoft.com/office/drawing/2014/chart" uri="{C3380CC4-5D6E-409C-BE32-E72D297353CC}">
              <c16:uniqueId val="{00000000-6C6E-4585-8D33-C4B77A3F629B}"/>
            </c:ext>
          </c:extLst>
        </c:ser>
        <c:dLbls>
          <c:showLegendKey val="0"/>
          <c:showVal val="0"/>
          <c:showCatName val="0"/>
          <c:showSerName val="0"/>
          <c:showPercent val="0"/>
          <c:showBubbleSize val="0"/>
        </c:dLbls>
        <c:gapWidth val="50"/>
        <c:axId val="218351104"/>
        <c:axId val="218352640"/>
      </c:barChart>
      <c:catAx>
        <c:axId val="2183511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352640"/>
        <c:crosses val="autoZero"/>
        <c:auto val="1"/>
        <c:lblAlgn val="ctr"/>
        <c:lblOffset val="100"/>
        <c:noMultiLvlLbl val="0"/>
      </c:catAx>
      <c:valAx>
        <c:axId val="218352640"/>
        <c:scaling>
          <c:orientation val="minMax"/>
          <c:max val="0.60000000000000009"/>
        </c:scaling>
        <c:delete val="0"/>
        <c:axPos val="r"/>
        <c:majorGridlines/>
        <c:numFmt formatCode="0%" sourceLinked="1"/>
        <c:majorTickMark val="out"/>
        <c:minorTickMark val="none"/>
        <c:tickLblPos val="nextTo"/>
        <c:crossAx val="2183511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OpenspaceGraphs!$AS$28</c:f>
          <c:strCache>
            <c:ptCount val="1"/>
            <c:pt idx="0">
              <c:v>England
Upland mixed ashwoods
Open Space Proportion of area</c:v>
            </c:pt>
          </c:strCache>
        </c:strRef>
      </c:tx>
      <c:overlay val="1"/>
    </c:title>
    <c:autoTitleDeleted val="0"/>
    <c:plotArea>
      <c:layout/>
      <c:barChart>
        <c:barDir val="col"/>
        <c:grouping val="clustered"/>
        <c:varyColors val="0"/>
        <c:ser>
          <c:idx val="0"/>
          <c:order val="0"/>
          <c:tx>
            <c:strRef>
              <c:f>Openspace!$Y$35</c:f>
              <c:strCache>
                <c:ptCount val="1"/>
                <c:pt idx="0">
                  <c:v>Upland mixed ashwoods</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Openspace!$Z$35:$AG$35</c:f>
              <c:numCache>
                <c:formatCode>0%</c:formatCode>
                <c:ptCount val="8"/>
                <c:pt idx="0">
                  <c:v>0.25336037559561819</c:v>
                </c:pt>
                <c:pt idx="1">
                  <c:v>7.4096032339263845E-2</c:v>
                </c:pt>
                <c:pt idx="2">
                  <c:v>9.9574577981137613E-2</c:v>
                </c:pt>
                <c:pt idx="3">
                  <c:v>0.13989600491767518</c:v>
                </c:pt>
                <c:pt idx="4">
                  <c:v>3.7789178539924903E-2</c:v>
                </c:pt>
                <c:pt idx="5">
                  <c:v>6.7669822091011939E-2</c:v>
                </c:pt>
                <c:pt idx="6">
                  <c:v>9.1494471876410619E-2</c:v>
                </c:pt>
                <c:pt idx="7">
                  <c:v>0.23611953665895788</c:v>
                </c:pt>
              </c:numCache>
            </c:numRef>
          </c:val>
          <c:extLst>
            <c:ext xmlns:c16="http://schemas.microsoft.com/office/drawing/2014/chart" uri="{C3380CC4-5D6E-409C-BE32-E72D297353CC}">
              <c16:uniqueId val="{00000000-2A00-48DF-9A6E-AF1C918FCC05}"/>
            </c:ext>
          </c:extLst>
        </c:ser>
        <c:dLbls>
          <c:showLegendKey val="0"/>
          <c:showVal val="0"/>
          <c:showCatName val="0"/>
          <c:showSerName val="0"/>
          <c:showPercent val="0"/>
          <c:showBubbleSize val="0"/>
        </c:dLbls>
        <c:gapWidth val="50"/>
        <c:axId val="218600576"/>
        <c:axId val="218602880"/>
      </c:barChart>
      <c:catAx>
        <c:axId val="2186005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602880"/>
        <c:crosses val="autoZero"/>
        <c:auto val="1"/>
        <c:lblAlgn val="ctr"/>
        <c:lblOffset val="100"/>
        <c:noMultiLvlLbl val="0"/>
      </c:catAx>
      <c:valAx>
        <c:axId val="218602880"/>
        <c:scaling>
          <c:orientation val="minMax"/>
          <c:max val="0.60000000000000009"/>
        </c:scaling>
        <c:delete val="0"/>
        <c:axPos val="r"/>
        <c:majorGridlines/>
        <c:numFmt formatCode="0%" sourceLinked="1"/>
        <c:majorTickMark val="out"/>
        <c:minorTickMark val="none"/>
        <c:tickLblPos val="nextTo"/>
        <c:crossAx val="2186005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OpenspaceGraphs!$BA$28</c:f>
          <c:strCache>
            <c:ptCount val="1"/>
            <c:pt idx="0">
              <c:v>England
Upland oakwood
Open Space Proportion of area</c:v>
            </c:pt>
          </c:strCache>
        </c:strRef>
      </c:tx>
      <c:overlay val="1"/>
    </c:title>
    <c:autoTitleDeleted val="0"/>
    <c:plotArea>
      <c:layout/>
      <c:barChart>
        <c:barDir val="col"/>
        <c:grouping val="clustered"/>
        <c:varyColors val="0"/>
        <c:ser>
          <c:idx val="0"/>
          <c:order val="0"/>
          <c:tx>
            <c:strRef>
              <c:f>Openspace!$Z$36:$AJ$36</c:f>
              <c:strCache>
                <c:ptCount val="11"/>
                <c:pt idx="0">
                  <c:v>43%</c:v>
                </c:pt>
                <c:pt idx="1">
                  <c:v>12%</c:v>
                </c:pt>
                <c:pt idx="2">
                  <c:v>9%</c:v>
                </c:pt>
                <c:pt idx="3">
                  <c:v>13%</c:v>
                </c:pt>
                <c:pt idx="4">
                  <c:v>2%</c:v>
                </c:pt>
                <c:pt idx="5">
                  <c:v>4%</c:v>
                </c:pt>
                <c:pt idx="6">
                  <c:v>7%</c:v>
                </c:pt>
                <c:pt idx="7">
                  <c:v>10%</c:v>
                </c:pt>
                <c:pt idx="8">
                  <c:v>0%</c:v>
                </c:pt>
                <c:pt idx="9">
                  <c:v>0%</c:v>
                </c:pt>
                <c:pt idx="10">
                  <c:v>0%</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Openspace!$Z$13:$AG$13</c:f>
              <c:numCache>
                <c:formatCode>0%</c:formatCode>
                <c:ptCount val="8"/>
                <c:pt idx="0">
                  <c:v>0.36736180992440381</c:v>
                </c:pt>
                <c:pt idx="1">
                  <c:v>0.16428071993510673</c:v>
                </c:pt>
                <c:pt idx="2">
                  <c:v>0.11591119303782621</c:v>
                </c:pt>
                <c:pt idx="3">
                  <c:v>0.1424243896393601</c:v>
                </c:pt>
                <c:pt idx="4">
                  <c:v>1.6744283199429642E-2</c:v>
                </c:pt>
                <c:pt idx="5">
                  <c:v>2.8308031436757856E-2</c:v>
                </c:pt>
                <c:pt idx="6">
                  <c:v>6.0120327830989514E-2</c:v>
                </c:pt>
                <c:pt idx="7">
                  <c:v>0.10484924499612568</c:v>
                </c:pt>
              </c:numCache>
            </c:numRef>
          </c:val>
          <c:extLst>
            <c:ext xmlns:c16="http://schemas.microsoft.com/office/drawing/2014/chart" uri="{C3380CC4-5D6E-409C-BE32-E72D297353CC}">
              <c16:uniqueId val="{00000000-0DDC-4EA5-A149-8F3BBE02061B}"/>
            </c:ext>
          </c:extLst>
        </c:ser>
        <c:dLbls>
          <c:showLegendKey val="0"/>
          <c:showVal val="0"/>
          <c:showCatName val="0"/>
          <c:showSerName val="0"/>
          <c:showPercent val="0"/>
          <c:showBubbleSize val="0"/>
        </c:dLbls>
        <c:gapWidth val="50"/>
        <c:axId val="223277056"/>
        <c:axId val="223278976"/>
      </c:barChart>
      <c:catAx>
        <c:axId val="2232770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23278976"/>
        <c:crosses val="autoZero"/>
        <c:auto val="1"/>
        <c:lblAlgn val="ctr"/>
        <c:lblOffset val="100"/>
        <c:noMultiLvlLbl val="0"/>
      </c:catAx>
      <c:valAx>
        <c:axId val="223278976"/>
        <c:scaling>
          <c:orientation val="minMax"/>
          <c:max val="0.60000000000000009"/>
        </c:scaling>
        <c:delete val="0"/>
        <c:axPos val="r"/>
        <c:majorGridlines/>
        <c:numFmt formatCode="0%" sourceLinked="1"/>
        <c:majorTickMark val="out"/>
        <c:minorTickMark val="none"/>
        <c:tickLblPos val="nextTo"/>
        <c:crossAx val="2232770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OpenspaceGraphs!$O$3</c:f>
          <c:strCache>
            <c:ptCount val="1"/>
            <c:pt idx="0">
              <c:v>GB
Lowland Mixed Deciduous Woodland
Open Space Proportion of area</c:v>
            </c:pt>
          </c:strCache>
        </c:strRef>
      </c:tx>
      <c:overlay val="1"/>
    </c:title>
    <c:autoTitleDeleted val="0"/>
    <c:plotArea>
      <c:layout/>
      <c:barChart>
        <c:barDir val="col"/>
        <c:grouping val="clustered"/>
        <c:varyColors val="0"/>
        <c:ser>
          <c:idx val="0"/>
          <c:order val="0"/>
          <c:tx>
            <c:strRef>
              <c:f>Openspace!$Y$8</c:f>
              <c:strCache>
                <c:ptCount val="1"/>
                <c:pt idx="0">
                  <c:v>Lowland Mixed Deciduous Woodland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Openspace!$Z$8:$AG$8</c:f>
              <c:numCache>
                <c:formatCode>0%</c:formatCode>
                <c:ptCount val="8"/>
                <c:pt idx="0">
                  <c:v>0.27533223527478279</c:v>
                </c:pt>
                <c:pt idx="1">
                  <c:v>0.10134057140472738</c:v>
                </c:pt>
                <c:pt idx="2">
                  <c:v>0.11837625294480808</c:v>
                </c:pt>
                <c:pt idx="3">
                  <c:v>0.14216550393521374</c:v>
                </c:pt>
                <c:pt idx="4">
                  <c:v>4.710183051909992E-2</c:v>
                </c:pt>
                <c:pt idx="5">
                  <c:v>4.1228316602256648E-2</c:v>
                </c:pt>
                <c:pt idx="6">
                  <c:v>9.6808543654506904E-2</c:v>
                </c:pt>
                <c:pt idx="7">
                  <c:v>0.1776467456646047</c:v>
                </c:pt>
              </c:numCache>
            </c:numRef>
          </c:val>
          <c:extLst>
            <c:ext xmlns:c16="http://schemas.microsoft.com/office/drawing/2014/chart" uri="{C3380CC4-5D6E-409C-BE32-E72D297353CC}">
              <c16:uniqueId val="{00000000-74C3-4213-87A4-3E4A5A2C6838}"/>
            </c:ext>
          </c:extLst>
        </c:ser>
        <c:dLbls>
          <c:showLegendKey val="0"/>
          <c:showVal val="0"/>
          <c:showCatName val="0"/>
          <c:showSerName val="0"/>
          <c:showPercent val="0"/>
          <c:showBubbleSize val="0"/>
        </c:dLbls>
        <c:gapWidth val="50"/>
        <c:axId val="82970112"/>
        <c:axId val="83218816"/>
      </c:barChart>
      <c:catAx>
        <c:axId val="829701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3218816"/>
        <c:crosses val="autoZero"/>
        <c:auto val="1"/>
        <c:lblAlgn val="ctr"/>
        <c:lblOffset val="100"/>
        <c:noMultiLvlLbl val="0"/>
      </c:catAx>
      <c:valAx>
        <c:axId val="83218816"/>
        <c:scaling>
          <c:orientation val="minMax"/>
          <c:max val="0.60000000000000009"/>
        </c:scaling>
        <c:delete val="0"/>
        <c:axPos val="r"/>
        <c:majorGridlines/>
        <c:numFmt formatCode="0%" sourceLinked="1"/>
        <c:majorTickMark val="out"/>
        <c:minorTickMark val="none"/>
        <c:tickLblPos val="nextTo"/>
        <c:crossAx val="829701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OpenspaceGraphs!$BJ$28</c:f>
          <c:strCache>
            <c:ptCount val="1"/>
            <c:pt idx="0">
              <c:v>England
Wet woodland
Open Space Proportion of area</c:v>
            </c:pt>
          </c:strCache>
        </c:strRef>
      </c:tx>
      <c:overlay val="1"/>
    </c:title>
    <c:autoTitleDeleted val="0"/>
    <c:plotArea>
      <c:layout/>
      <c:barChart>
        <c:barDir val="col"/>
        <c:grouping val="clustered"/>
        <c:varyColors val="0"/>
        <c:ser>
          <c:idx val="0"/>
          <c:order val="0"/>
          <c:tx>
            <c:strRef>
              <c:f>Openspace!$Y$37</c:f>
              <c:strCache>
                <c:ptCount val="1"/>
                <c:pt idx="0">
                  <c:v>Wet woodland</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Openspace!$Z$37:$AG$37</c:f>
              <c:numCache>
                <c:formatCode>0%</c:formatCode>
                <c:ptCount val="8"/>
                <c:pt idx="0">
                  <c:v>0.16772523458729913</c:v>
                </c:pt>
                <c:pt idx="1">
                  <c:v>8.5981386909583984E-2</c:v>
                </c:pt>
                <c:pt idx="2">
                  <c:v>0.11012695021923552</c:v>
                </c:pt>
                <c:pt idx="3">
                  <c:v>0.1685037399192576</c:v>
                </c:pt>
                <c:pt idx="4">
                  <c:v>6.3972474063019966E-2</c:v>
                </c:pt>
                <c:pt idx="5">
                  <c:v>3.0733331137651056E-2</c:v>
                </c:pt>
                <c:pt idx="6">
                  <c:v>0.10050284692316373</c:v>
                </c:pt>
                <c:pt idx="7">
                  <c:v>0.27245403624078879</c:v>
                </c:pt>
              </c:numCache>
            </c:numRef>
          </c:val>
          <c:extLst>
            <c:ext xmlns:c16="http://schemas.microsoft.com/office/drawing/2014/chart" uri="{C3380CC4-5D6E-409C-BE32-E72D297353CC}">
              <c16:uniqueId val="{00000000-B8AB-42C6-83A2-47DFBDDD0D1A}"/>
            </c:ext>
          </c:extLst>
        </c:ser>
        <c:dLbls>
          <c:showLegendKey val="0"/>
          <c:showVal val="0"/>
          <c:showCatName val="0"/>
          <c:showSerName val="0"/>
          <c:showPercent val="0"/>
          <c:showBubbleSize val="0"/>
        </c:dLbls>
        <c:gapWidth val="50"/>
        <c:axId val="230694912"/>
        <c:axId val="230696448"/>
      </c:barChart>
      <c:catAx>
        <c:axId val="2306949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696448"/>
        <c:crosses val="autoZero"/>
        <c:auto val="1"/>
        <c:lblAlgn val="ctr"/>
        <c:lblOffset val="100"/>
        <c:noMultiLvlLbl val="0"/>
      </c:catAx>
      <c:valAx>
        <c:axId val="230696448"/>
        <c:scaling>
          <c:orientation val="minMax"/>
          <c:max val="0.60000000000000009"/>
        </c:scaling>
        <c:delete val="0"/>
        <c:axPos val="r"/>
        <c:majorGridlines/>
        <c:numFmt formatCode="0%" sourceLinked="1"/>
        <c:majorTickMark val="out"/>
        <c:minorTickMark val="none"/>
        <c:tickLblPos val="nextTo"/>
        <c:crossAx val="230694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OpenspaceGraphs!$BQ$28</c:f>
          <c:strCache>
            <c:ptCount val="1"/>
            <c:pt idx="0">
              <c:v>England
Wood Pasture &amp; Parkland
Open Space Proportion of area</c:v>
            </c:pt>
          </c:strCache>
        </c:strRef>
      </c:tx>
      <c:overlay val="1"/>
    </c:title>
    <c:autoTitleDeleted val="0"/>
    <c:plotArea>
      <c:layout/>
      <c:barChart>
        <c:barDir val="col"/>
        <c:grouping val="clustered"/>
        <c:varyColors val="0"/>
        <c:ser>
          <c:idx val="0"/>
          <c:order val="0"/>
          <c:tx>
            <c:strRef>
              <c:f>Openspace!$Y$38</c:f>
              <c:strCache>
                <c:ptCount val="1"/>
                <c:pt idx="0">
                  <c:v>Wood Pasture &amp; Parkland</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Openspace!$Z$38:$AG$38</c:f>
              <c:numCache>
                <c:formatCode>0%</c:formatCode>
                <c:ptCount val="8"/>
                <c:pt idx="0">
                  <c:v>0.23580389524900949</c:v>
                </c:pt>
                <c:pt idx="1">
                  <c:v>6.3053370262555211E-2</c:v>
                </c:pt>
                <c:pt idx="2">
                  <c:v>8.8055533472577482E-2</c:v>
                </c:pt>
                <c:pt idx="3">
                  <c:v>0.2318973765505494</c:v>
                </c:pt>
                <c:pt idx="4">
                  <c:v>0</c:v>
                </c:pt>
                <c:pt idx="5">
                  <c:v>1.664347962531328E-2</c:v>
                </c:pt>
                <c:pt idx="6">
                  <c:v>4.001117962417005E-2</c:v>
                </c:pt>
                <c:pt idx="7">
                  <c:v>0.32453516521582532</c:v>
                </c:pt>
              </c:numCache>
            </c:numRef>
          </c:val>
          <c:extLst>
            <c:ext xmlns:c16="http://schemas.microsoft.com/office/drawing/2014/chart" uri="{C3380CC4-5D6E-409C-BE32-E72D297353CC}">
              <c16:uniqueId val="{00000000-9DC0-4356-82CD-CACB758C696A}"/>
            </c:ext>
          </c:extLst>
        </c:ser>
        <c:dLbls>
          <c:showLegendKey val="0"/>
          <c:showVal val="0"/>
          <c:showCatName val="0"/>
          <c:showSerName val="0"/>
          <c:showPercent val="0"/>
          <c:showBubbleSize val="0"/>
        </c:dLbls>
        <c:gapWidth val="50"/>
        <c:axId val="232618624"/>
        <c:axId val="236990848"/>
      </c:barChart>
      <c:catAx>
        <c:axId val="2326186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6990848"/>
        <c:crosses val="autoZero"/>
        <c:auto val="1"/>
        <c:lblAlgn val="ctr"/>
        <c:lblOffset val="100"/>
        <c:noMultiLvlLbl val="0"/>
      </c:catAx>
      <c:valAx>
        <c:axId val="236990848"/>
        <c:scaling>
          <c:orientation val="minMax"/>
          <c:max val="0.60000000000000009"/>
        </c:scaling>
        <c:delete val="0"/>
        <c:axPos val="r"/>
        <c:majorGridlines/>
        <c:numFmt formatCode="0%" sourceLinked="1"/>
        <c:majorTickMark val="out"/>
        <c:minorTickMark val="none"/>
        <c:tickLblPos val="nextTo"/>
        <c:crossAx val="2326186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OpenspaceGraphs!$BY$28</c:f>
          <c:strCache>
            <c:ptCount val="1"/>
            <c:pt idx="0">
              <c:v>England
Broadleaf habitat NOT classified as priority
Open Space Proportion of area</c:v>
            </c:pt>
          </c:strCache>
        </c:strRef>
      </c:tx>
      <c:overlay val="1"/>
    </c:title>
    <c:autoTitleDeleted val="0"/>
    <c:plotArea>
      <c:layout/>
      <c:barChart>
        <c:barDir val="col"/>
        <c:grouping val="clustered"/>
        <c:varyColors val="0"/>
        <c:ser>
          <c:idx val="0"/>
          <c:order val="0"/>
          <c:tx>
            <c:strRef>
              <c:f>Openspace!$Y$39</c:f>
              <c:strCache>
                <c:ptCount val="1"/>
                <c:pt idx="0">
                  <c:v>Broadleaf habitat NOT classified as priority</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Openspace!$Z$39:$AG$39</c:f>
              <c:numCache>
                <c:formatCode>0%</c:formatCode>
                <c:ptCount val="8"/>
                <c:pt idx="0">
                  <c:v>0.20889747413208881</c:v>
                </c:pt>
                <c:pt idx="1">
                  <c:v>0.1065694720036142</c:v>
                </c:pt>
                <c:pt idx="2">
                  <c:v>0.12692196261539895</c:v>
                </c:pt>
                <c:pt idx="3">
                  <c:v>0.18986796068109835</c:v>
                </c:pt>
                <c:pt idx="4">
                  <c:v>1.5760399199083605E-2</c:v>
                </c:pt>
                <c:pt idx="5">
                  <c:v>2.8342576400452714E-2</c:v>
                </c:pt>
                <c:pt idx="6">
                  <c:v>6.1651398353489803E-2</c:v>
                </c:pt>
                <c:pt idx="7">
                  <c:v>0.26198875661477339</c:v>
                </c:pt>
              </c:numCache>
            </c:numRef>
          </c:val>
          <c:extLst>
            <c:ext xmlns:c16="http://schemas.microsoft.com/office/drawing/2014/chart" uri="{C3380CC4-5D6E-409C-BE32-E72D297353CC}">
              <c16:uniqueId val="{00000000-219C-4258-BCA8-AAB874D10FC5}"/>
            </c:ext>
          </c:extLst>
        </c:ser>
        <c:dLbls>
          <c:showLegendKey val="0"/>
          <c:showVal val="0"/>
          <c:showCatName val="0"/>
          <c:showSerName val="0"/>
          <c:showPercent val="0"/>
          <c:showBubbleSize val="0"/>
        </c:dLbls>
        <c:gapWidth val="50"/>
        <c:axId val="261784320"/>
        <c:axId val="261785856"/>
      </c:barChart>
      <c:catAx>
        <c:axId val="2617843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1785856"/>
        <c:crosses val="autoZero"/>
        <c:auto val="1"/>
        <c:lblAlgn val="ctr"/>
        <c:lblOffset val="100"/>
        <c:noMultiLvlLbl val="0"/>
      </c:catAx>
      <c:valAx>
        <c:axId val="261785856"/>
        <c:scaling>
          <c:orientation val="minMax"/>
          <c:max val="0.60000000000000009"/>
        </c:scaling>
        <c:delete val="0"/>
        <c:axPos val="r"/>
        <c:majorGridlines/>
        <c:numFmt formatCode="0%" sourceLinked="1"/>
        <c:majorTickMark val="out"/>
        <c:minorTickMark val="none"/>
        <c:tickLblPos val="nextTo"/>
        <c:crossAx val="2617843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OpenspaceGraphs!$CG$28</c:f>
          <c:strCache>
            <c:ptCount val="1"/>
            <c:pt idx="0">
              <c:v>England
Non-native coniferous woodland
Open Space Proportion of area</c:v>
            </c:pt>
          </c:strCache>
        </c:strRef>
      </c:tx>
      <c:overlay val="1"/>
    </c:title>
    <c:autoTitleDeleted val="0"/>
    <c:plotArea>
      <c:layout/>
      <c:barChart>
        <c:barDir val="col"/>
        <c:grouping val="clustered"/>
        <c:varyColors val="0"/>
        <c:ser>
          <c:idx val="0"/>
          <c:order val="0"/>
          <c:tx>
            <c:strRef>
              <c:f>Openspace!$Y$40</c:f>
              <c:strCache>
                <c:ptCount val="1"/>
                <c:pt idx="0">
                  <c:v>Non-native coniferous woodland</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Openspace!$Z$40:$AG$40</c:f>
              <c:numCache>
                <c:formatCode>0%</c:formatCode>
                <c:ptCount val="8"/>
                <c:pt idx="0">
                  <c:v>0.54924383180067593</c:v>
                </c:pt>
                <c:pt idx="1">
                  <c:v>0.14468404953136862</c:v>
                </c:pt>
                <c:pt idx="2">
                  <c:v>8.1850666523175061E-2</c:v>
                </c:pt>
                <c:pt idx="3">
                  <c:v>0.10420793073512213</c:v>
                </c:pt>
                <c:pt idx="4">
                  <c:v>2.4664339081732854E-2</c:v>
                </c:pt>
                <c:pt idx="5">
                  <c:v>1.3214937586125344E-2</c:v>
                </c:pt>
                <c:pt idx="6">
                  <c:v>2.3278344770140933E-2</c:v>
                </c:pt>
                <c:pt idx="7">
                  <c:v>5.8855899971658403E-2</c:v>
                </c:pt>
              </c:numCache>
            </c:numRef>
          </c:val>
          <c:extLst>
            <c:ext xmlns:c16="http://schemas.microsoft.com/office/drawing/2014/chart" uri="{C3380CC4-5D6E-409C-BE32-E72D297353CC}">
              <c16:uniqueId val="{00000000-E087-4840-9165-BF3C39E83AF4}"/>
            </c:ext>
          </c:extLst>
        </c:ser>
        <c:dLbls>
          <c:showLegendKey val="0"/>
          <c:showVal val="0"/>
          <c:showCatName val="0"/>
          <c:showSerName val="0"/>
          <c:showPercent val="0"/>
          <c:showBubbleSize val="0"/>
        </c:dLbls>
        <c:gapWidth val="50"/>
        <c:axId val="262224896"/>
        <c:axId val="262277376"/>
      </c:barChart>
      <c:catAx>
        <c:axId val="2622248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277376"/>
        <c:crosses val="autoZero"/>
        <c:auto val="1"/>
        <c:lblAlgn val="ctr"/>
        <c:lblOffset val="100"/>
        <c:noMultiLvlLbl val="0"/>
      </c:catAx>
      <c:valAx>
        <c:axId val="262277376"/>
        <c:scaling>
          <c:orientation val="minMax"/>
        </c:scaling>
        <c:delete val="0"/>
        <c:axPos val="r"/>
        <c:majorGridlines/>
        <c:numFmt formatCode="0%" sourceLinked="1"/>
        <c:majorTickMark val="out"/>
        <c:minorTickMark val="none"/>
        <c:tickLblPos val="nextTo"/>
        <c:crossAx val="2622248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OpenspaceGraphs!$CO$28</c:f>
          <c:strCache>
            <c:ptCount val="1"/>
            <c:pt idx="0">
              <c:v>England
Transition or felled
Open Space Proportion of area</c:v>
            </c:pt>
          </c:strCache>
        </c:strRef>
      </c:tx>
      <c:overlay val="1"/>
    </c:title>
    <c:autoTitleDeleted val="0"/>
    <c:plotArea>
      <c:layout/>
      <c:barChart>
        <c:barDir val="col"/>
        <c:grouping val="clustered"/>
        <c:varyColors val="0"/>
        <c:ser>
          <c:idx val="0"/>
          <c:order val="0"/>
          <c:tx>
            <c:strRef>
              <c:f>Openspace!$Y$41</c:f>
              <c:strCache>
                <c:ptCount val="1"/>
                <c:pt idx="0">
                  <c:v>Transition or felled</c:v>
                </c:pt>
              </c:strCache>
            </c:strRef>
          </c:tx>
          <c:spPr>
            <a:solidFill>
              <a:srgbClr val="3B9946"/>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Openspace!$Z$41:$AG$41</c:f>
              <c:numCache>
                <c:formatCode>0%</c:formatCode>
                <c:ptCount val="8"/>
                <c:pt idx="0">
                  <c:v>7.68310748653281E-2</c:v>
                </c:pt>
                <c:pt idx="1">
                  <c:v>6.6112046444020495E-2</c:v>
                </c:pt>
                <c:pt idx="2">
                  <c:v>6.0161281755108265E-2</c:v>
                </c:pt>
                <c:pt idx="3">
                  <c:v>0.28178037990023752</c:v>
                </c:pt>
                <c:pt idx="4">
                  <c:v>2.9716647115690158E-2</c:v>
                </c:pt>
                <c:pt idx="5">
                  <c:v>9.4049563227909139E-2</c:v>
                </c:pt>
                <c:pt idx="6">
                  <c:v>9.2583888983394147E-2</c:v>
                </c:pt>
                <c:pt idx="7">
                  <c:v>0.29876511770831249</c:v>
                </c:pt>
              </c:numCache>
            </c:numRef>
          </c:val>
          <c:extLst>
            <c:ext xmlns:c16="http://schemas.microsoft.com/office/drawing/2014/chart" uri="{C3380CC4-5D6E-409C-BE32-E72D297353CC}">
              <c16:uniqueId val="{00000000-5F8F-43FF-B43D-A9FC189EF2F3}"/>
            </c:ext>
          </c:extLst>
        </c:ser>
        <c:dLbls>
          <c:showLegendKey val="0"/>
          <c:showVal val="0"/>
          <c:showCatName val="0"/>
          <c:showSerName val="0"/>
          <c:showPercent val="0"/>
          <c:showBubbleSize val="0"/>
        </c:dLbls>
        <c:gapWidth val="50"/>
        <c:axId val="262526464"/>
        <c:axId val="262719744"/>
      </c:barChart>
      <c:catAx>
        <c:axId val="262526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719744"/>
        <c:crosses val="autoZero"/>
        <c:auto val="1"/>
        <c:lblAlgn val="ctr"/>
        <c:lblOffset val="100"/>
        <c:noMultiLvlLbl val="0"/>
      </c:catAx>
      <c:valAx>
        <c:axId val="262719744"/>
        <c:scaling>
          <c:orientation val="minMax"/>
          <c:max val="0.60000000000000009"/>
        </c:scaling>
        <c:delete val="0"/>
        <c:axPos val="r"/>
        <c:majorGridlines/>
        <c:numFmt formatCode="0%" sourceLinked="1"/>
        <c:majorTickMark val="out"/>
        <c:minorTickMark val="none"/>
        <c:tickLblPos val="nextTo"/>
        <c:crossAx val="262526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OpenspaceGraphs!$G$51</c:f>
          <c:strCache>
            <c:ptCount val="1"/>
            <c:pt idx="0">
              <c:v>Scotland
Lowland beech/yew woodland
Open Space Proportion of area</c:v>
            </c:pt>
          </c:strCache>
        </c:strRef>
      </c:tx>
      <c:overlay val="1"/>
    </c:title>
    <c:autoTitleDeleted val="0"/>
    <c:plotArea>
      <c:layout/>
      <c:barChart>
        <c:barDir val="col"/>
        <c:grouping val="clustered"/>
        <c:varyColors val="0"/>
        <c:ser>
          <c:idx val="0"/>
          <c:order val="0"/>
          <c:tx>
            <c:strRef>
              <c:f>Openspace!$Y$53</c:f>
              <c:strCache>
                <c:ptCount val="1"/>
                <c:pt idx="0">
                  <c:v>Lowland beech/yew woodland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Openspace!$Z$53:$AG$53</c:f>
              <c:numCache>
                <c:formatCode>0%</c:formatCode>
                <c:ptCount val="8"/>
                <c:pt idx="0">
                  <c:v>0</c:v>
                </c:pt>
                <c:pt idx="1">
                  <c:v>0.29255352616708746</c:v>
                </c:pt>
                <c:pt idx="2">
                  <c:v>0</c:v>
                </c:pt>
                <c:pt idx="3">
                  <c:v>0.10406538549395673</c:v>
                </c:pt>
                <c:pt idx="4">
                  <c:v>0</c:v>
                </c:pt>
                <c:pt idx="5">
                  <c:v>0</c:v>
                </c:pt>
                <c:pt idx="6">
                  <c:v>0.17421913166270708</c:v>
                </c:pt>
                <c:pt idx="7">
                  <c:v>0.42916195667624868</c:v>
                </c:pt>
              </c:numCache>
            </c:numRef>
          </c:val>
          <c:extLst>
            <c:ext xmlns:c16="http://schemas.microsoft.com/office/drawing/2014/chart" uri="{C3380CC4-5D6E-409C-BE32-E72D297353CC}">
              <c16:uniqueId val="{00000000-54FC-4274-9C88-616A1C289FB4}"/>
            </c:ext>
          </c:extLst>
        </c:ser>
        <c:dLbls>
          <c:showLegendKey val="0"/>
          <c:showVal val="0"/>
          <c:showCatName val="0"/>
          <c:showSerName val="0"/>
          <c:showPercent val="0"/>
          <c:showBubbleSize val="0"/>
        </c:dLbls>
        <c:gapWidth val="50"/>
        <c:axId val="262994176"/>
        <c:axId val="263032832"/>
      </c:barChart>
      <c:catAx>
        <c:axId val="262994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3032832"/>
        <c:crosses val="autoZero"/>
        <c:auto val="1"/>
        <c:lblAlgn val="ctr"/>
        <c:lblOffset val="100"/>
        <c:noMultiLvlLbl val="0"/>
      </c:catAx>
      <c:valAx>
        <c:axId val="263032832"/>
        <c:scaling>
          <c:orientation val="minMax"/>
          <c:max val="0.60000000000000009"/>
        </c:scaling>
        <c:delete val="0"/>
        <c:axPos val="r"/>
        <c:majorGridlines/>
        <c:numFmt formatCode="0%" sourceLinked="1"/>
        <c:majorTickMark val="out"/>
        <c:minorTickMark val="none"/>
        <c:tickLblPos val="nextTo"/>
        <c:crossAx val="262994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OpenspaceGraphs!$O$51</c:f>
          <c:strCache>
            <c:ptCount val="1"/>
            <c:pt idx="0">
              <c:v>Scotland
Lowland Mixed Deciduous Woodland
Open Space Proportion of area</c:v>
            </c:pt>
          </c:strCache>
        </c:strRef>
      </c:tx>
      <c:overlay val="1"/>
    </c:title>
    <c:autoTitleDeleted val="0"/>
    <c:plotArea>
      <c:layout/>
      <c:barChart>
        <c:barDir val="col"/>
        <c:grouping val="clustered"/>
        <c:varyColors val="0"/>
        <c:ser>
          <c:idx val="0"/>
          <c:order val="0"/>
          <c:tx>
            <c:strRef>
              <c:f>Openspace!$Y$54</c:f>
              <c:strCache>
                <c:ptCount val="1"/>
                <c:pt idx="0">
                  <c:v>Lowland Mixed Deciduous Woodland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Openspace!$Z$54:$AG$54</c:f>
              <c:numCache>
                <c:formatCode>0%</c:formatCode>
                <c:ptCount val="8"/>
                <c:pt idx="0">
                  <c:v>0.17491542879038346</c:v>
                </c:pt>
                <c:pt idx="1">
                  <c:v>9.7390785504448574E-2</c:v>
                </c:pt>
                <c:pt idx="2">
                  <c:v>0.1486648432138645</c:v>
                </c:pt>
                <c:pt idx="3">
                  <c:v>0.20227490559561911</c:v>
                </c:pt>
                <c:pt idx="4">
                  <c:v>3.443168906416344E-2</c:v>
                </c:pt>
                <c:pt idx="5">
                  <c:v>4.7303178813921834E-2</c:v>
                </c:pt>
                <c:pt idx="6">
                  <c:v>7.6748054262875121E-2</c:v>
                </c:pt>
                <c:pt idx="7">
                  <c:v>0.21827111475472455</c:v>
                </c:pt>
              </c:numCache>
            </c:numRef>
          </c:val>
          <c:extLst>
            <c:ext xmlns:c16="http://schemas.microsoft.com/office/drawing/2014/chart" uri="{C3380CC4-5D6E-409C-BE32-E72D297353CC}">
              <c16:uniqueId val="{00000000-6E0E-4349-A772-8BD7B99FB1E3}"/>
            </c:ext>
          </c:extLst>
        </c:ser>
        <c:dLbls>
          <c:showLegendKey val="0"/>
          <c:showVal val="0"/>
          <c:showCatName val="0"/>
          <c:showSerName val="0"/>
          <c:showPercent val="0"/>
          <c:showBubbleSize val="0"/>
        </c:dLbls>
        <c:gapWidth val="50"/>
        <c:axId val="264073600"/>
        <c:axId val="264076672"/>
      </c:barChart>
      <c:catAx>
        <c:axId val="2640736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076672"/>
        <c:crosses val="autoZero"/>
        <c:auto val="1"/>
        <c:lblAlgn val="ctr"/>
        <c:lblOffset val="100"/>
        <c:noMultiLvlLbl val="0"/>
      </c:catAx>
      <c:valAx>
        <c:axId val="264076672"/>
        <c:scaling>
          <c:orientation val="minMax"/>
          <c:max val="0.60000000000000009"/>
        </c:scaling>
        <c:delete val="0"/>
        <c:axPos val="r"/>
        <c:majorGridlines/>
        <c:numFmt formatCode="0%" sourceLinked="1"/>
        <c:majorTickMark val="out"/>
        <c:minorTickMark val="none"/>
        <c:tickLblPos val="nextTo"/>
        <c:crossAx val="2640736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OpenspaceGraphs!$V$51</c:f>
          <c:strCache>
            <c:ptCount val="1"/>
            <c:pt idx="0">
              <c:v>Scotland
Native pine woodlands
Open Space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Openspace!$Y$55</c:f>
              <c:strCache>
                <c:ptCount val="1"/>
                <c:pt idx="0">
                  <c:v>Native pine woodlands</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Openspace!$Z$55:$AG$55</c:f>
              <c:numCache>
                <c:formatCode>0%</c:formatCode>
                <c:ptCount val="8"/>
                <c:pt idx="0">
                  <c:v>0.53157519669526798</c:v>
                </c:pt>
                <c:pt idx="1">
                  <c:v>0.15443034070980527</c:v>
                </c:pt>
                <c:pt idx="2">
                  <c:v>0.15523062270978819</c:v>
                </c:pt>
                <c:pt idx="3">
                  <c:v>0.11032512235274572</c:v>
                </c:pt>
                <c:pt idx="4">
                  <c:v>1.0674039336773094E-2</c:v>
                </c:pt>
                <c:pt idx="5">
                  <c:v>3.5894489539101118E-3</c:v>
                </c:pt>
                <c:pt idx="6">
                  <c:v>1.2787900090829989E-2</c:v>
                </c:pt>
                <c:pt idx="7">
                  <c:v>2.1387329150880232E-2</c:v>
                </c:pt>
              </c:numCache>
            </c:numRef>
          </c:val>
          <c:extLst>
            <c:ext xmlns:c16="http://schemas.microsoft.com/office/drawing/2014/chart" uri="{C3380CC4-5D6E-409C-BE32-E72D297353CC}">
              <c16:uniqueId val="{00000000-44DB-4FB5-8FB4-60072485F0E4}"/>
            </c:ext>
          </c:extLst>
        </c:ser>
        <c:dLbls>
          <c:showLegendKey val="0"/>
          <c:showVal val="0"/>
          <c:showCatName val="0"/>
          <c:showSerName val="0"/>
          <c:showPercent val="0"/>
          <c:showBubbleSize val="0"/>
        </c:dLbls>
        <c:gapWidth val="50"/>
        <c:axId val="264695808"/>
        <c:axId val="264832512"/>
      </c:barChart>
      <c:catAx>
        <c:axId val="2646958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832512"/>
        <c:crosses val="autoZero"/>
        <c:auto val="1"/>
        <c:lblAlgn val="ctr"/>
        <c:lblOffset val="100"/>
        <c:noMultiLvlLbl val="0"/>
      </c:catAx>
      <c:valAx>
        <c:axId val="264832512"/>
        <c:scaling>
          <c:orientation val="minMax"/>
        </c:scaling>
        <c:delete val="0"/>
        <c:axPos val="r"/>
        <c:majorGridlines/>
        <c:numFmt formatCode="0%" sourceLinked="1"/>
        <c:majorTickMark val="out"/>
        <c:minorTickMark val="none"/>
        <c:tickLblPos val="nextTo"/>
        <c:crossAx val="2646958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OpenspaceGraphs!$AE$51</c:f>
          <c:strCache>
            <c:ptCount val="1"/>
            <c:pt idx="0">
              <c:v>Scotland
Non-HAP native pinewood
Open Space Proportion of area</c:v>
            </c:pt>
          </c:strCache>
        </c:strRef>
      </c:tx>
      <c:overlay val="1"/>
    </c:title>
    <c:autoTitleDeleted val="0"/>
    <c:plotArea>
      <c:layout/>
      <c:barChart>
        <c:barDir val="col"/>
        <c:grouping val="clustered"/>
        <c:varyColors val="0"/>
        <c:ser>
          <c:idx val="0"/>
          <c:order val="0"/>
          <c:tx>
            <c:strRef>
              <c:f>Openspace!$Y$56</c:f>
              <c:strCache>
                <c:ptCount val="1"/>
                <c:pt idx="0">
                  <c:v>Non-HAP native pinewood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Openspace!$Z$56:$AG$56</c:f>
              <c:numCache>
                <c:formatCode>0%</c:formatCode>
                <c:ptCount val="8"/>
                <c:pt idx="0">
                  <c:v>0.54859187581970803</c:v>
                </c:pt>
                <c:pt idx="1">
                  <c:v>0.13779373479440404</c:v>
                </c:pt>
                <c:pt idx="2">
                  <c:v>0.12285489236073957</c:v>
                </c:pt>
                <c:pt idx="3">
                  <c:v>0.14754611255688255</c:v>
                </c:pt>
                <c:pt idx="4">
                  <c:v>0</c:v>
                </c:pt>
                <c:pt idx="5">
                  <c:v>0</c:v>
                </c:pt>
                <c:pt idx="6">
                  <c:v>1.5709474892613488E-2</c:v>
                </c:pt>
                <c:pt idx="7">
                  <c:v>2.7503909575651943E-2</c:v>
                </c:pt>
              </c:numCache>
            </c:numRef>
          </c:val>
          <c:extLst>
            <c:ext xmlns:c16="http://schemas.microsoft.com/office/drawing/2014/chart" uri="{C3380CC4-5D6E-409C-BE32-E72D297353CC}">
              <c16:uniqueId val="{00000000-6AEC-44BD-BEB2-D9AB81BFDE29}"/>
            </c:ext>
          </c:extLst>
        </c:ser>
        <c:dLbls>
          <c:showLegendKey val="0"/>
          <c:showVal val="0"/>
          <c:showCatName val="0"/>
          <c:showSerName val="0"/>
          <c:showPercent val="0"/>
          <c:showBubbleSize val="0"/>
        </c:dLbls>
        <c:gapWidth val="50"/>
        <c:axId val="269965184"/>
        <c:axId val="270470144"/>
      </c:barChart>
      <c:catAx>
        <c:axId val="2699651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0470144"/>
        <c:crosses val="autoZero"/>
        <c:auto val="1"/>
        <c:lblAlgn val="ctr"/>
        <c:lblOffset val="100"/>
        <c:noMultiLvlLbl val="0"/>
      </c:catAx>
      <c:valAx>
        <c:axId val="270470144"/>
        <c:scaling>
          <c:orientation val="minMax"/>
        </c:scaling>
        <c:delete val="0"/>
        <c:axPos val="r"/>
        <c:majorGridlines/>
        <c:numFmt formatCode="0%" sourceLinked="1"/>
        <c:majorTickMark val="out"/>
        <c:minorTickMark val="none"/>
        <c:tickLblPos val="nextTo"/>
        <c:crossAx val="269965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OpenspaceGraphs!$AL$51</c:f>
          <c:strCache>
            <c:ptCount val="1"/>
            <c:pt idx="0">
              <c:v>Scotland
Upland birchwoods (Scot); birch dominated upland oakwoods (Eng, Wal)
Open Space Proportion of area</c:v>
            </c:pt>
          </c:strCache>
        </c:strRef>
      </c:tx>
      <c:overlay val="1"/>
    </c:title>
    <c:autoTitleDeleted val="0"/>
    <c:plotArea>
      <c:layout/>
      <c:barChart>
        <c:barDir val="col"/>
        <c:grouping val="clustered"/>
        <c:varyColors val="0"/>
        <c:ser>
          <c:idx val="0"/>
          <c:order val="0"/>
          <c:tx>
            <c:strRef>
              <c:f>Openspace!$Y$57</c:f>
              <c:strCache>
                <c:ptCount val="1"/>
                <c:pt idx="0">
                  <c:v>Upland birchwoods (Scot); birch dominated upland oakwoods (Eng, Wal)</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Openspace!$Z$57:$AG$57</c:f>
              <c:numCache>
                <c:formatCode>0%</c:formatCode>
                <c:ptCount val="8"/>
                <c:pt idx="0">
                  <c:v>0.32035437207365669</c:v>
                </c:pt>
                <c:pt idx="1">
                  <c:v>0.16683120814439711</c:v>
                </c:pt>
                <c:pt idx="2">
                  <c:v>0.19223663316795134</c:v>
                </c:pt>
                <c:pt idx="3">
                  <c:v>0.19220207311813989</c:v>
                </c:pt>
                <c:pt idx="4">
                  <c:v>1.9827326709248673E-2</c:v>
                </c:pt>
                <c:pt idx="5">
                  <c:v>1.0880209488116532E-2</c:v>
                </c:pt>
                <c:pt idx="6">
                  <c:v>3.0375474209945352E-2</c:v>
                </c:pt>
                <c:pt idx="7">
                  <c:v>6.7292703088544889E-2</c:v>
                </c:pt>
              </c:numCache>
            </c:numRef>
          </c:val>
          <c:extLst>
            <c:ext xmlns:c16="http://schemas.microsoft.com/office/drawing/2014/chart" uri="{C3380CC4-5D6E-409C-BE32-E72D297353CC}">
              <c16:uniqueId val="{00000000-F97E-429F-B83E-5381D1A21856}"/>
            </c:ext>
          </c:extLst>
        </c:ser>
        <c:dLbls>
          <c:showLegendKey val="0"/>
          <c:showVal val="0"/>
          <c:showCatName val="0"/>
          <c:showSerName val="0"/>
          <c:showPercent val="0"/>
          <c:showBubbleSize val="0"/>
        </c:dLbls>
        <c:gapWidth val="50"/>
        <c:axId val="270595968"/>
        <c:axId val="271031296"/>
      </c:barChart>
      <c:catAx>
        <c:axId val="2705959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1031296"/>
        <c:crosses val="autoZero"/>
        <c:auto val="1"/>
        <c:lblAlgn val="ctr"/>
        <c:lblOffset val="100"/>
        <c:noMultiLvlLbl val="0"/>
      </c:catAx>
      <c:valAx>
        <c:axId val="271031296"/>
        <c:scaling>
          <c:orientation val="minMax"/>
          <c:max val="0.60000000000000009"/>
        </c:scaling>
        <c:delete val="0"/>
        <c:axPos val="r"/>
        <c:majorGridlines/>
        <c:numFmt formatCode="0%" sourceLinked="1"/>
        <c:majorTickMark val="out"/>
        <c:minorTickMark val="none"/>
        <c:tickLblPos val="nextTo"/>
        <c:crossAx val="2705959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OpenspaceGraphs!$V$3</c:f>
          <c:strCache>
            <c:ptCount val="1"/>
            <c:pt idx="0">
              <c:v>GB
Native pine woodlands
Open Space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Openspace!$Y$9</c:f>
              <c:strCache>
                <c:ptCount val="1"/>
                <c:pt idx="0">
                  <c:v>Native pine woodlands</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Openspace!$Z$9:$AG$9</c:f>
              <c:numCache>
                <c:formatCode>0%</c:formatCode>
                <c:ptCount val="8"/>
                <c:pt idx="0">
                  <c:v>0.53157519669526798</c:v>
                </c:pt>
                <c:pt idx="1">
                  <c:v>0.15443034070980527</c:v>
                </c:pt>
                <c:pt idx="2">
                  <c:v>0.15523062270978819</c:v>
                </c:pt>
                <c:pt idx="3">
                  <c:v>0.11032512235274572</c:v>
                </c:pt>
                <c:pt idx="4">
                  <c:v>1.0674039336773094E-2</c:v>
                </c:pt>
                <c:pt idx="5">
                  <c:v>3.5894489539101118E-3</c:v>
                </c:pt>
                <c:pt idx="6">
                  <c:v>1.2787900090829989E-2</c:v>
                </c:pt>
                <c:pt idx="7">
                  <c:v>2.1387329150880232E-2</c:v>
                </c:pt>
              </c:numCache>
            </c:numRef>
          </c:val>
          <c:extLst>
            <c:ext xmlns:c16="http://schemas.microsoft.com/office/drawing/2014/chart" uri="{C3380CC4-5D6E-409C-BE32-E72D297353CC}">
              <c16:uniqueId val="{00000000-570B-4D41-B676-824FABF5D50C}"/>
            </c:ext>
          </c:extLst>
        </c:ser>
        <c:dLbls>
          <c:showLegendKey val="0"/>
          <c:showVal val="0"/>
          <c:showCatName val="0"/>
          <c:showSerName val="0"/>
          <c:showPercent val="0"/>
          <c:showBubbleSize val="0"/>
        </c:dLbls>
        <c:gapWidth val="50"/>
        <c:axId val="94268032"/>
        <c:axId val="94304512"/>
      </c:barChart>
      <c:catAx>
        <c:axId val="942680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4304512"/>
        <c:crosses val="autoZero"/>
        <c:auto val="1"/>
        <c:lblAlgn val="ctr"/>
        <c:lblOffset val="100"/>
        <c:noMultiLvlLbl val="0"/>
      </c:catAx>
      <c:valAx>
        <c:axId val="94304512"/>
        <c:scaling>
          <c:orientation val="minMax"/>
        </c:scaling>
        <c:delete val="0"/>
        <c:axPos val="r"/>
        <c:majorGridlines/>
        <c:numFmt formatCode="0%" sourceLinked="1"/>
        <c:majorTickMark val="out"/>
        <c:minorTickMark val="none"/>
        <c:tickLblPos val="nextTo"/>
        <c:crossAx val="942680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OpenspaceGraphs!$AS$51</c:f>
          <c:strCache>
            <c:ptCount val="1"/>
            <c:pt idx="0">
              <c:v>Scotland
Upland mixed ashwoods
Open Space Proportion of area</c:v>
            </c:pt>
          </c:strCache>
        </c:strRef>
      </c:tx>
      <c:overlay val="1"/>
    </c:title>
    <c:autoTitleDeleted val="0"/>
    <c:plotArea>
      <c:layout/>
      <c:barChart>
        <c:barDir val="col"/>
        <c:grouping val="clustered"/>
        <c:varyColors val="0"/>
        <c:ser>
          <c:idx val="0"/>
          <c:order val="0"/>
          <c:tx>
            <c:strRef>
              <c:f>Openspace!$Y$58</c:f>
              <c:strCache>
                <c:ptCount val="1"/>
                <c:pt idx="0">
                  <c:v>Upland mixed ashwoods</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Openspace!$Z$58:$AG$58</c:f>
              <c:numCache>
                <c:formatCode>0%</c:formatCode>
                <c:ptCount val="8"/>
                <c:pt idx="0">
                  <c:v>0.16629051778367454</c:v>
                </c:pt>
                <c:pt idx="1">
                  <c:v>0.13465491306540364</c:v>
                </c:pt>
                <c:pt idx="2">
                  <c:v>0.12801597870096504</c:v>
                </c:pt>
                <c:pt idx="3">
                  <c:v>0.2722171967330928</c:v>
                </c:pt>
                <c:pt idx="4">
                  <c:v>3.579439315096377E-2</c:v>
                </c:pt>
                <c:pt idx="5">
                  <c:v>5.7664835357893476E-2</c:v>
                </c:pt>
                <c:pt idx="6">
                  <c:v>4.3325051355804292E-2</c:v>
                </c:pt>
                <c:pt idx="7">
                  <c:v>0.1620371138522024</c:v>
                </c:pt>
              </c:numCache>
            </c:numRef>
          </c:val>
          <c:extLst>
            <c:ext xmlns:c16="http://schemas.microsoft.com/office/drawing/2014/chart" uri="{C3380CC4-5D6E-409C-BE32-E72D297353CC}">
              <c16:uniqueId val="{00000000-B258-4942-B720-75B748A33573}"/>
            </c:ext>
          </c:extLst>
        </c:ser>
        <c:dLbls>
          <c:showLegendKey val="0"/>
          <c:showVal val="0"/>
          <c:showCatName val="0"/>
          <c:showSerName val="0"/>
          <c:showPercent val="0"/>
          <c:showBubbleSize val="0"/>
        </c:dLbls>
        <c:gapWidth val="50"/>
        <c:axId val="271458688"/>
        <c:axId val="271649408"/>
      </c:barChart>
      <c:catAx>
        <c:axId val="2714586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1649408"/>
        <c:crosses val="autoZero"/>
        <c:auto val="1"/>
        <c:lblAlgn val="ctr"/>
        <c:lblOffset val="100"/>
        <c:noMultiLvlLbl val="0"/>
      </c:catAx>
      <c:valAx>
        <c:axId val="271649408"/>
        <c:scaling>
          <c:orientation val="minMax"/>
          <c:max val="0.60000000000000009"/>
        </c:scaling>
        <c:delete val="0"/>
        <c:axPos val="r"/>
        <c:majorGridlines/>
        <c:numFmt formatCode="0%" sourceLinked="1"/>
        <c:majorTickMark val="out"/>
        <c:minorTickMark val="none"/>
        <c:tickLblPos val="nextTo"/>
        <c:crossAx val="2714586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OpenspaceGraphs!$BA$51</c:f>
          <c:strCache>
            <c:ptCount val="1"/>
            <c:pt idx="0">
              <c:v>Scotland
Upland oakwood
Open Space Proportion of area</c:v>
            </c:pt>
          </c:strCache>
        </c:strRef>
      </c:tx>
      <c:overlay val="1"/>
    </c:title>
    <c:autoTitleDeleted val="0"/>
    <c:plotArea>
      <c:layout/>
      <c:barChart>
        <c:barDir val="col"/>
        <c:grouping val="clustered"/>
        <c:varyColors val="0"/>
        <c:ser>
          <c:idx val="0"/>
          <c:order val="0"/>
          <c:tx>
            <c:strRef>
              <c:f>Openspace!$Y$59</c:f>
              <c:strCache>
                <c:ptCount val="1"/>
                <c:pt idx="0">
                  <c:v>Upland oakwood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Openspace!$Z$59:$AG$59</c:f>
              <c:numCache>
                <c:formatCode>0%</c:formatCode>
                <c:ptCount val="8"/>
                <c:pt idx="0">
                  <c:v>0.36434580890801638</c:v>
                </c:pt>
                <c:pt idx="1">
                  <c:v>0.22147298957781178</c:v>
                </c:pt>
                <c:pt idx="2">
                  <c:v>0.1390090173882606</c:v>
                </c:pt>
                <c:pt idx="3">
                  <c:v>0.15379663100010832</c:v>
                </c:pt>
                <c:pt idx="4">
                  <c:v>9.786618929002457E-3</c:v>
                </c:pt>
                <c:pt idx="5">
                  <c:v>1.2306437019907617E-2</c:v>
                </c:pt>
                <c:pt idx="6">
                  <c:v>2.1488124232825749E-2</c:v>
                </c:pt>
                <c:pt idx="7">
                  <c:v>7.7794372944067172E-2</c:v>
                </c:pt>
              </c:numCache>
            </c:numRef>
          </c:val>
          <c:extLst>
            <c:ext xmlns:c16="http://schemas.microsoft.com/office/drawing/2014/chart" uri="{C3380CC4-5D6E-409C-BE32-E72D297353CC}">
              <c16:uniqueId val="{00000000-0525-4DD7-B6F8-8A5232132934}"/>
            </c:ext>
          </c:extLst>
        </c:ser>
        <c:dLbls>
          <c:showLegendKey val="0"/>
          <c:showVal val="0"/>
          <c:showCatName val="0"/>
          <c:showSerName val="0"/>
          <c:showPercent val="0"/>
          <c:showBubbleSize val="0"/>
        </c:dLbls>
        <c:gapWidth val="50"/>
        <c:axId val="273486208"/>
        <c:axId val="273488128"/>
      </c:barChart>
      <c:catAx>
        <c:axId val="2734862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3488128"/>
        <c:crosses val="autoZero"/>
        <c:auto val="1"/>
        <c:lblAlgn val="ctr"/>
        <c:lblOffset val="100"/>
        <c:noMultiLvlLbl val="0"/>
      </c:catAx>
      <c:valAx>
        <c:axId val="273488128"/>
        <c:scaling>
          <c:orientation val="minMax"/>
          <c:max val="0.60000000000000009"/>
        </c:scaling>
        <c:delete val="0"/>
        <c:axPos val="r"/>
        <c:majorGridlines/>
        <c:numFmt formatCode="0%" sourceLinked="1"/>
        <c:majorTickMark val="out"/>
        <c:minorTickMark val="none"/>
        <c:tickLblPos val="nextTo"/>
        <c:crossAx val="2734862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OpenspaceGraphs!$BJ$51</c:f>
          <c:strCache>
            <c:ptCount val="1"/>
            <c:pt idx="0">
              <c:v>Scotland
Wet woodland
Open Space Proportion of area</c:v>
            </c:pt>
          </c:strCache>
        </c:strRef>
      </c:tx>
      <c:overlay val="1"/>
    </c:title>
    <c:autoTitleDeleted val="0"/>
    <c:plotArea>
      <c:layout/>
      <c:barChart>
        <c:barDir val="col"/>
        <c:grouping val="clustered"/>
        <c:varyColors val="0"/>
        <c:ser>
          <c:idx val="0"/>
          <c:order val="0"/>
          <c:tx>
            <c:strRef>
              <c:f>Openspace!$Y$60</c:f>
              <c:strCache>
                <c:ptCount val="1"/>
                <c:pt idx="0">
                  <c:v>Wet woodland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Openspace!$Z$60:$AG$60</c:f>
              <c:numCache>
                <c:formatCode>0%</c:formatCode>
                <c:ptCount val="8"/>
                <c:pt idx="0">
                  <c:v>0.17229799944724022</c:v>
                </c:pt>
                <c:pt idx="1">
                  <c:v>0.13290446752135759</c:v>
                </c:pt>
                <c:pt idx="2">
                  <c:v>0.1531840705975131</c:v>
                </c:pt>
                <c:pt idx="3">
                  <c:v>0.32903107565874007</c:v>
                </c:pt>
                <c:pt idx="4">
                  <c:v>1.1601607606784895E-2</c:v>
                </c:pt>
                <c:pt idx="5">
                  <c:v>4.2639374280425101E-2</c:v>
                </c:pt>
                <c:pt idx="6">
                  <c:v>2.4833123866872225E-2</c:v>
                </c:pt>
                <c:pt idx="7">
                  <c:v>0.13350828102106718</c:v>
                </c:pt>
              </c:numCache>
            </c:numRef>
          </c:val>
          <c:extLst>
            <c:ext xmlns:c16="http://schemas.microsoft.com/office/drawing/2014/chart" uri="{C3380CC4-5D6E-409C-BE32-E72D297353CC}">
              <c16:uniqueId val="{00000000-7818-46CD-AD0D-4AB63A841447}"/>
            </c:ext>
          </c:extLst>
        </c:ser>
        <c:dLbls>
          <c:showLegendKey val="0"/>
          <c:showVal val="0"/>
          <c:showCatName val="0"/>
          <c:showSerName val="0"/>
          <c:showPercent val="0"/>
          <c:showBubbleSize val="0"/>
        </c:dLbls>
        <c:gapWidth val="50"/>
        <c:axId val="274042240"/>
        <c:axId val="274433152"/>
      </c:barChart>
      <c:catAx>
        <c:axId val="2740422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4433152"/>
        <c:crosses val="autoZero"/>
        <c:auto val="1"/>
        <c:lblAlgn val="ctr"/>
        <c:lblOffset val="100"/>
        <c:noMultiLvlLbl val="0"/>
      </c:catAx>
      <c:valAx>
        <c:axId val="274433152"/>
        <c:scaling>
          <c:orientation val="minMax"/>
          <c:max val="0.60000000000000009"/>
        </c:scaling>
        <c:delete val="0"/>
        <c:axPos val="r"/>
        <c:majorGridlines/>
        <c:numFmt formatCode="0%" sourceLinked="1"/>
        <c:majorTickMark val="out"/>
        <c:minorTickMark val="none"/>
        <c:tickLblPos val="nextTo"/>
        <c:crossAx val="2740422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OpenspaceGraphs!$BQ$51</c:f>
          <c:strCache>
            <c:ptCount val="1"/>
            <c:pt idx="0">
              <c:v>Scotland
Wood Pasture &amp; Parkland
Open Space Proportion of area</c:v>
            </c:pt>
          </c:strCache>
        </c:strRef>
      </c:tx>
      <c:overlay val="1"/>
    </c:title>
    <c:autoTitleDeleted val="0"/>
    <c:plotArea>
      <c:layout/>
      <c:barChart>
        <c:barDir val="col"/>
        <c:grouping val="clustered"/>
        <c:varyColors val="0"/>
        <c:ser>
          <c:idx val="0"/>
          <c:order val="0"/>
          <c:tx>
            <c:strRef>
              <c:f>Openspace!$Y$61</c:f>
              <c:strCache>
                <c:ptCount val="1"/>
                <c:pt idx="0">
                  <c:v>Wood Pasture &amp; Parkland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Openspace!$Z$61:$AG$61</c:f>
              <c:numCache>
                <c:formatCode>0%</c:formatCode>
                <c:ptCount val="8"/>
                <c:pt idx="0">
                  <c:v>3.9751433822782095E-2</c:v>
                </c:pt>
                <c:pt idx="1">
                  <c:v>0</c:v>
                </c:pt>
                <c:pt idx="2">
                  <c:v>0</c:v>
                </c:pt>
                <c:pt idx="3">
                  <c:v>0.44869087470978658</c:v>
                </c:pt>
                <c:pt idx="4">
                  <c:v>0</c:v>
                </c:pt>
                <c:pt idx="5">
                  <c:v>0</c:v>
                </c:pt>
                <c:pt idx="6">
                  <c:v>0.11106838712142918</c:v>
                </c:pt>
                <c:pt idx="7">
                  <c:v>0.40048930434600205</c:v>
                </c:pt>
              </c:numCache>
            </c:numRef>
          </c:val>
          <c:extLst>
            <c:ext xmlns:c16="http://schemas.microsoft.com/office/drawing/2014/chart" uri="{C3380CC4-5D6E-409C-BE32-E72D297353CC}">
              <c16:uniqueId val="{00000000-1C7A-4F15-B7E0-06489D4611FF}"/>
            </c:ext>
          </c:extLst>
        </c:ser>
        <c:dLbls>
          <c:showLegendKey val="0"/>
          <c:showVal val="0"/>
          <c:showCatName val="0"/>
          <c:showSerName val="0"/>
          <c:showPercent val="0"/>
          <c:showBubbleSize val="0"/>
        </c:dLbls>
        <c:gapWidth val="50"/>
        <c:axId val="276828544"/>
        <c:axId val="276830080"/>
      </c:barChart>
      <c:catAx>
        <c:axId val="2768285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6830080"/>
        <c:crosses val="autoZero"/>
        <c:auto val="1"/>
        <c:lblAlgn val="ctr"/>
        <c:lblOffset val="100"/>
        <c:noMultiLvlLbl val="0"/>
      </c:catAx>
      <c:valAx>
        <c:axId val="276830080"/>
        <c:scaling>
          <c:orientation val="minMax"/>
          <c:max val="0.60000000000000009"/>
        </c:scaling>
        <c:delete val="0"/>
        <c:axPos val="r"/>
        <c:majorGridlines/>
        <c:numFmt formatCode="0%" sourceLinked="1"/>
        <c:majorTickMark val="out"/>
        <c:minorTickMark val="none"/>
        <c:tickLblPos val="nextTo"/>
        <c:crossAx val="2768285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OpenspaceGraphs!$BY$51</c:f>
          <c:strCache>
            <c:ptCount val="1"/>
            <c:pt idx="0">
              <c:v>Scotland
Broadleaf habitat NOT classified as priority
Open Space Proportion of area</c:v>
            </c:pt>
          </c:strCache>
        </c:strRef>
      </c:tx>
      <c:overlay val="1"/>
    </c:title>
    <c:autoTitleDeleted val="0"/>
    <c:plotArea>
      <c:layout/>
      <c:barChart>
        <c:barDir val="col"/>
        <c:grouping val="clustered"/>
        <c:varyColors val="0"/>
        <c:ser>
          <c:idx val="0"/>
          <c:order val="0"/>
          <c:tx>
            <c:strRef>
              <c:f>Openspace!$Y$62</c:f>
              <c:strCache>
                <c:ptCount val="1"/>
                <c:pt idx="0">
                  <c:v>Broadleaf habitat NOT classified as priority</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Openspace!$Z$62:$AG$62</c:f>
              <c:numCache>
                <c:formatCode>0%</c:formatCode>
                <c:ptCount val="8"/>
                <c:pt idx="0">
                  <c:v>0.21332277065348992</c:v>
                </c:pt>
                <c:pt idx="1">
                  <c:v>0.11941394554078133</c:v>
                </c:pt>
                <c:pt idx="2">
                  <c:v>0.16152240037048712</c:v>
                </c:pt>
                <c:pt idx="3">
                  <c:v>0.17102456965629814</c:v>
                </c:pt>
                <c:pt idx="4">
                  <c:v>2.0579535157197727E-2</c:v>
                </c:pt>
                <c:pt idx="5">
                  <c:v>2.6647513658240179E-2</c:v>
                </c:pt>
                <c:pt idx="6">
                  <c:v>7.8444686847350634E-2</c:v>
                </c:pt>
                <c:pt idx="7">
                  <c:v>0.20904457811615515</c:v>
                </c:pt>
              </c:numCache>
            </c:numRef>
          </c:val>
          <c:extLst>
            <c:ext xmlns:c16="http://schemas.microsoft.com/office/drawing/2014/chart" uri="{C3380CC4-5D6E-409C-BE32-E72D297353CC}">
              <c16:uniqueId val="{00000000-CC5E-49B0-A62A-EDEA8D7EC5AB}"/>
            </c:ext>
          </c:extLst>
        </c:ser>
        <c:dLbls>
          <c:showLegendKey val="0"/>
          <c:showVal val="0"/>
          <c:showCatName val="0"/>
          <c:showSerName val="0"/>
          <c:showPercent val="0"/>
          <c:showBubbleSize val="0"/>
        </c:dLbls>
        <c:gapWidth val="50"/>
        <c:axId val="278657280"/>
        <c:axId val="279590016"/>
      </c:barChart>
      <c:catAx>
        <c:axId val="278657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9590016"/>
        <c:crosses val="autoZero"/>
        <c:auto val="1"/>
        <c:lblAlgn val="ctr"/>
        <c:lblOffset val="100"/>
        <c:noMultiLvlLbl val="0"/>
      </c:catAx>
      <c:valAx>
        <c:axId val="279590016"/>
        <c:scaling>
          <c:orientation val="minMax"/>
          <c:max val="0.60000000000000009"/>
        </c:scaling>
        <c:delete val="0"/>
        <c:axPos val="r"/>
        <c:majorGridlines/>
        <c:numFmt formatCode="0%" sourceLinked="1"/>
        <c:majorTickMark val="out"/>
        <c:minorTickMark val="none"/>
        <c:tickLblPos val="nextTo"/>
        <c:crossAx val="278657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OpenspaceGraphs!$CG$51</c:f>
          <c:strCache>
            <c:ptCount val="1"/>
            <c:pt idx="0">
              <c:v>Scotland
Non-native coniferous woodland
Open Space Proportion of area</c:v>
            </c:pt>
          </c:strCache>
        </c:strRef>
      </c:tx>
      <c:overlay val="1"/>
    </c:title>
    <c:autoTitleDeleted val="0"/>
    <c:plotArea>
      <c:layout/>
      <c:barChart>
        <c:barDir val="col"/>
        <c:grouping val="clustered"/>
        <c:varyColors val="0"/>
        <c:ser>
          <c:idx val="0"/>
          <c:order val="0"/>
          <c:tx>
            <c:strRef>
              <c:f>Openspace!$Y$63</c:f>
              <c:strCache>
                <c:ptCount val="1"/>
                <c:pt idx="0">
                  <c:v>Non-native coniferous woodland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Openspace!$Z$63:$AG$63</c:f>
              <c:numCache>
                <c:formatCode>0%</c:formatCode>
                <c:ptCount val="8"/>
                <c:pt idx="0">
                  <c:v>0.47849698195836138</c:v>
                </c:pt>
                <c:pt idx="1">
                  <c:v>0.19753949678319224</c:v>
                </c:pt>
                <c:pt idx="2">
                  <c:v>0.12681086258560648</c:v>
                </c:pt>
                <c:pt idx="3">
                  <c:v>0.15575089650592544</c:v>
                </c:pt>
                <c:pt idx="4">
                  <c:v>6.953237366754004E-3</c:v>
                </c:pt>
                <c:pt idx="5">
                  <c:v>6.8241992933153186E-3</c:v>
                </c:pt>
                <c:pt idx="6">
                  <c:v>9.6120527842212724E-3</c:v>
                </c:pt>
                <c:pt idx="7">
                  <c:v>1.8012272722623755E-2</c:v>
                </c:pt>
              </c:numCache>
            </c:numRef>
          </c:val>
          <c:extLst>
            <c:ext xmlns:c16="http://schemas.microsoft.com/office/drawing/2014/chart" uri="{C3380CC4-5D6E-409C-BE32-E72D297353CC}">
              <c16:uniqueId val="{00000000-35C6-41CE-9974-6C5DDC1C948B}"/>
            </c:ext>
          </c:extLst>
        </c:ser>
        <c:dLbls>
          <c:showLegendKey val="0"/>
          <c:showVal val="0"/>
          <c:showCatName val="0"/>
          <c:showSerName val="0"/>
          <c:showPercent val="0"/>
          <c:showBubbleSize val="0"/>
        </c:dLbls>
        <c:gapWidth val="50"/>
        <c:axId val="45639552"/>
        <c:axId val="45641088"/>
      </c:barChart>
      <c:catAx>
        <c:axId val="456395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41088"/>
        <c:crosses val="autoZero"/>
        <c:auto val="1"/>
        <c:lblAlgn val="ctr"/>
        <c:lblOffset val="100"/>
        <c:noMultiLvlLbl val="0"/>
      </c:catAx>
      <c:valAx>
        <c:axId val="45641088"/>
        <c:scaling>
          <c:orientation val="minMax"/>
        </c:scaling>
        <c:delete val="0"/>
        <c:axPos val="r"/>
        <c:majorGridlines/>
        <c:numFmt formatCode="0%" sourceLinked="1"/>
        <c:majorTickMark val="out"/>
        <c:minorTickMark val="none"/>
        <c:tickLblPos val="nextTo"/>
        <c:crossAx val="456395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OpenspaceGraphs!$CO$51</c:f>
          <c:strCache>
            <c:ptCount val="1"/>
            <c:pt idx="0">
              <c:v>Scotland
Transition or felled
Open Space Proportion of area</c:v>
            </c:pt>
          </c:strCache>
        </c:strRef>
      </c:tx>
      <c:overlay val="1"/>
    </c:title>
    <c:autoTitleDeleted val="0"/>
    <c:plotArea>
      <c:layout/>
      <c:barChart>
        <c:barDir val="col"/>
        <c:grouping val="clustered"/>
        <c:varyColors val="0"/>
        <c:ser>
          <c:idx val="0"/>
          <c:order val="0"/>
          <c:tx>
            <c:strRef>
              <c:f>Openspace!$Y$64</c:f>
              <c:strCache>
                <c:ptCount val="1"/>
                <c:pt idx="0">
                  <c:v>Transition or felled</c:v>
                </c:pt>
              </c:strCache>
            </c:strRef>
          </c:tx>
          <c:spPr>
            <a:solidFill>
              <a:srgbClr val="1B4E83"/>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Openspace!$Z$64:$AG$64</c:f>
              <c:numCache>
                <c:formatCode>0%</c:formatCode>
                <c:ptCount val="8"/>
                <c:pt idx="0">
                  <c:v>9.9537849787597402E-2</c:v>
                </c:pt>
                <c:pt idx="1">
                  <c:v>3.6705205918872996E-2</c:v>
                </c:pt>
                <c:pt idx="2">
                  <c:v>0.10854406723267267</c:v>
                </c:pt>
                <c:pt idx="3">
                  <c:v>0.59794729138717917</c:v>
                </c:pt>
                <c:pt idx="4">
                  <c:v>0</c:v>
                </c:pt>
                <c:pt idx="5">
                  <c:v>2.2366619227364592E-4</c:v>
                </c:pt>
                <c:pt idx="6">
                  <c:v>1.1707919018327238E-2</c:v>
                </c:pt>
                <c:pt idx="7">
                  <c:v>0.14533400046307685</c:v>
                </c:pt>
              </c:numCache>
            </c:numRef>
          </c:val>
          <c:extLst>
            <c:ext xmlns:c16="http://schemas.microsoft.com/office/drawing/2014/chart" uri="{C3380CC4-5D6E-409C-BE32-E72D297353CC}">
              <c16:uniqueId val="{00000000-C9B9-443E-B01E-155BFA994EE8}"/>
            </c:ext>
          </c:extLst>
        </c:ser>
        <c:dLbls>
          <c:showLegendKey val="0"/>
          <c:showVal val="0"/>
          <c:showCatName val="0"/>
          <c:showSerName val="0"/>
          <c:showPercent val="0"/>
          <c:showBubbleSize val="0"/>
        </c:dLbls>
        <c:gapWidth val="50"/>
        <c:axId val="45648896"/>
        <c:axId val="45650688"/>
      </c:barChart>
      <c:catAx>
        <c:axId val="456488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50688"/>
        <c:crosses val="autoZero"/>
        <c:auto val="1"/>
        <c:lblAlgn val="ctr"/>
        <c:lblOffset val="100"/>
        <c:noMultiLvlLbl val="0"/>
      </c:catAx>
      <c:valAx>
        <c:axId val="45650688"/>
        <c:scaling>
          <c:orientation val="minMax"/>
          <c:max val="0.60000000000000009"/>
        </c:scaling>
        <c:delete val="0"/>
        <c:axPos val="r"/>
        <c:majorGridlines/>
        <c:numFmt formatCode="0%" sourceLinked="1"/>
        <c:majorTickMark val="out"/>
        <c:minorTickMark val="none"/>
        <c:tickLblPos val="nextTo"/>
        <c:crossAx val="456488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OpenspaceGraphs!$G$78</c:f>
          <c:strCache>
            <c:ptCount val="1"/>
            <c:pt idx="0">
              <c:v>Wales
Lowland beech/yew woodland
Open Space Proportion of area</c:v>
            </c:pt>
          </c:strCache>
        </c:strRef>
      </c:tx>
      <c:overlay val="1"/>
    </c:title>
    <c:autoTitleDeleted val="0"/>
    <c:plotArea>
      <c:layout/>
      <c:barChart>
        <c:barDir val="col"/>
        <c:grouping val="clustered"/>
        <c:varyColors val="0"/>
        <c:ser>
          <c:idx val="0"/>
          <c:order val="0"/>
          <c:tx>
            <c:strRef>
              <c:f>Openspace!$Y$76</c:f>
              <c:strCache>
                <c:ptCount val="1"/>
                <c:pt idx="0">
                  <c:v>Lowland beech/yew woodland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Openspace!$Z$76:$AG$76</c:f>
              <c:numCache>
                <c:formatCode>0%</c:formatCode>
                <c:ptCount val="8"/>
                <c:pt idx="0">
                  <c:v>0.40195620726864661</c:v>
                </c:pt>
                <c:pt idx="1">
                  <c:v>0.12296675842367172</c:v>
                </c:pt>
                <c:pt idx="2">
                  <c:v>0.11700696299320223</c:v>
                </c:pt>
                <c:pt idx="3">
                  <c:v>0.1864938801969101</c:v>
                </c:pt>
                <c:pt idx="4">
                  <c:v>3.1883720077403359E-2</c:v>
                </c:pt>
                <c:pt idx="5">
                  <c:v>2.4390964194227802E-2</c:v>
                </c:pt>
                <c:pt idx="6">
                  <c:v>2.3094767034181875E-2</c:v>
                </c:pt>
                <c:pt idx="7">
                  <c:v>9.2206739811756394E-2</c:v>
                </c:pt>
              </c:numCache>
            </c:numRef>
          </c:val>
          <c:extLst>
            <c:ext xmlns:c16="http://schemas.microsoft.com/office/drawing/2014/chart" uri="{C3380CC4-5D6E-409C-BE32-E72D297353CC}">
              <c16:uniqueId val="{00000000-728D-49FA-A9CF-44FBF87A4900}"/>
            </c:ext>
          </c:extLst>
        </c:ser>
        <c:dLbls>
          <c:showLegendKey val="0"/>
          <c:showVal val="0"/>
          <c:showCatName val="0"/>
          <c:showSerName val="0"/>
          <c:showPercent val="0"/>
          <c:showBubbleSize val="0"/>
        </c:dLbls>
        <c:gapWidth val="50"/>
        <c:axId val="45671168"/>
        <c:axId val="45672704"/>
      </c:barChart>
      <c:catAx>
        <c:axId val="456711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72704"/>
        <c:crosses val="autoZero"/>
        <c:auto val="1"/>
        <c:lblAlgn val="ctr"/>
        <c:lblOffset val="100"/>
        <c:noMultiLvlLbl val="0"/>
      </c:catAx>
      <c:valAx>
        <c:axId val="45672704"/>
        <c:scaling>
          <c:orientation val="minMax"/>
          <c:max val="0.70000000000000007"/>
        </c:scaling>
        <c:delete val="0"/>
        <c:axPos val="r"/>
        <c:majorGridlines/>
        <c:numFmt formatCode="0%" sourceLinked="1"/>
        <c:majorTickMark val="out"/>
        <c:minorTickMark val="none"/>
        <c:tickLblPos val="nextTo"/>
        <c:crossAx val="456711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OpenspaceGraphs!$O$78</c:f>
          <c:strCache>
            <c:ptCount val="1"/>
            <c:pt idx="0">
              <c:v>Wales
Lowland Mixed Deciduous Woodland
Open Space Proportion of area</c:v>
            </c:pt>
          </c:strCache>
        </c:strRef>
      </c:tx>
      <c:overlay val="1"/>
    </c:title>
    <c:autoTitleDeleted val="0"/>
    <c:plotArea>
      <c:layout/>
      <c:barChart>
        <c:barDir val="col"/>
        <c:grouping val="clustered"/>
        <c:varyColors val="0"/>
        <c:ser>
          <c:idx val="0"/>
          <c:order val="0"/>
          <c:tx>
            <c:strRef>
              <c:f>Openspace!$Y$77</c:f>
              <c:strCache>
                <c:ptCount val="1"/>
                <c:pt idx="0">
                  <c:v>Lowland Mixed Deciduous Woodland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Openspace!$Z$77:$AG$77</c:f>
              <c:numCache>
                <c:formatCode>0%</c:formatCode>
                <c:ptCount val="8"/>
                <c:pt idx="0">
                  <c:v>0.21867208532448293</c:v>
                </c:pt>
                <c:pt idx="1">
                  <c:v>9.5143768861606456E-2</c:v>
                </c:pt>
                <c:pt idx="2">
                  <c:v>0.16257901021432805</c:v>
                </c:pt>
                <c:pt idx="3">
                  <c:v>0.18172658840675918</c:v>
                </c:pt>
                <c:pt idx="4">
                  <c:v>3.4502163613712333E-2</c:v>
                </c:pt>
                <c:pt idx="5">
                  <c:v>3.2638538672015639E-2</c:v>
                </c:pt>
                <c:pt idx="6">
                  <c:v>0.10542397075825527</c:v>
                </c:pt>
                <c:pt idx="7">
                  <c:v>0.16931387414884003</c:v>
                </c:pt>
              </c:numCache>
            </c:numRef>
          </c:val>
          <c:extLst>
            <c:ext xmlns:c16="http://schemas.microsoft.com/office/drawing/2014/chart" uri="{C3380CC4-5D6E-409C-BE32-E72D297353CC}">
              <c16:uniqueId val="{00000000-231F-4390-8498-766809A39003}"/>
            </c:ext>
          </c:extLst>
        </c:ser>
        <c:dLbls>
          <c:showLegendKey val="0"/>
          <c:showVal val="0"/>
          <c:showCatName val="0"/>
          <c:showSerName val="0"/>
          <c:showPercent val="0"/>
          <c:showBubbleSize val="0"/>
        </c:dLbls>
        <c:gapWidth val="50"/>
        <c:axId val="45684608"/>
        <c:axId val="45686144"/>
      </c:barChart>
      <c:catAx>
        <c:axId val="456846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86144"/>
        <c:crosses val="autoZero"/>
        <c:auto val="1"/>
        <c:lblAlgn val="ctr"/>
        <c:lblOffset val="100"/>
        <c:noMultiLvlLbl val="0"/>
      </c:catAx>
      <c:valAx>
        <c:axId val="45686144"/>
        <c:scaling>
          <c:orientation val="minMax"/>
          <c:max val="0.70000000000000007"/>
        </c:scaling>
        <c:delete val="0"/>
        <c:axPos val="r"/>
        <c:majorGridlines/>
        <c:numFmt formatCode="0%" sourceLinked="1"/>
        <c:majorTickMark val="out"/>
        <c:minorTickMark val="none"/>
        <c:tickLblPos val="nextTo"/>
        <c:crossAx val="456846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OpenspaceGraphs!$V$78</c:f>
          <c:strCache>
            <c:ptCount val="1"/>
            <c:pt idx="0">
              <c:v>Wales
Native pine woodlands
Open Space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Openspace!$Y$78</c:f>
              <c:strCache>
                <c:ptCount val="1"/>
                <c:pt idx="0">
                  <c:v>Native pine woodlands</c:v>
                </c:pt>
              </c:strCache>
            </c:strRef>
          </c:tx>
          <c:spPr>
            <a:solidFill>
              <a:schemeClr val="accent3">
                <a:lumMod val="75000"/>
              </a:schemeClr>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Openspace!$Z$78:$AG$78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C46-4411-831B-1C5C3116450B}"/>
            </c:ext>
          </c:extLst>
        </c:ser>
        <c:dLbls>
          <c:showLegendKey val="0"/>
          <c:showVal val="0"/>
          <c:showCatName val="0"/>
          <c:showSerName val="0"/>
          <c:showPercent val="0"/>
          <c:showBubbleSize val="0"/>
        </c:dLbls>
        <c:gapWidth val="50"/>
        <c:axId val="45739008"/>
        <c:axId val="46007040"/>
      </c:barChart>
      <c:catAx>
        <c:axId val="45739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07040"/>
        <c:crosses val="autoZero"/>
        <c:auto val="1"/>
        <c:lblAlgn val="ctr"/>
        <c:lblOffset val="100"/>
        <c:noMultiLvlLbl val="0"/>
      </c:catAx>
      <c:valAx>
        <c:axId val="46007040"/>
        <c:scaling>
          <c:orientation val="minMax"/>
          <c:max val="0.70000000000000007"/>
        </c:scaling>
        <c:delete val="0"/>
        <c:axPos val="r"/>
        <c:majorGridlines/>
        <c:numFmt formatCode="0%" sourceLinked="1"/>
        <c:majorTickMark val="out"/>
        <c:minorTickMark val="none"/>
        <c:tickLblPos val="nextTo"/>
        <c:crossAx val="45739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OpenspaceGraphs!$AE$3</c:f>
          <c:strCache>
            <c:ptCount val="1"/>
            <c:pt idx="0">
              <c:v>GB
Non-HAP native pinewood
Open Space Proportion of area</c:v>
            </c:pt>
          </c:strCache>
        </c:strRef>
      </c:tx>
      <c:overlay val="1"/>
    </c:title>
    <c:autoTitleDeleted val="0"/>
    <c:plotArea>
      <c:layout/>
      <c:barChart>
        <c:barDir val="col"/>
        <c:grouping val="clustered"/>
        <c:varyColors val="0"/>
        <c:ser>
          <c:idx val="0"/>
          <c:order val="0"/>
          <c:tx>
            <c:strRef>
              <c:f>Openspace!$Y$10</c:f>
              <c:strCache>
                <c:ptCount val="1"/>
                <c:pt idx="0">
                  <c:v>Non-HAP native pinewood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Openspace!$Z$10:$AG$10</c:f>
              <c:numCache>
                <c:formatCode>0%</c:formatCode>
                <c:ptCount val="8"/>
                <c:pt idx="0">
                  <c:v>0.54859187581970803</c:v>
                </c:pt>
                <c:pt idx="1">
                  <c:v>0.13779373479440404</c:v>
                </c:pt>
                <c:pt idx="2">
                  <c:v>0.12285489236073957</c:v>
                </c:pt>
                <c:pt idx="3">
                  <c:v>0.14754611255688255</c:v>
                </c:pt>
                <c:pt idx="4">
                  <c:v>0</c:v>
                </c:pt>
                <c:pt idx="5">
                  <c:v>0</c:v>
                </c:pt>
                <c:pt idx="6">
                  <c:v>1.5709474892613488E-2</c:v>
                </c:pt>
                <c:pt idx="7">
                  <c:v>2.7503909575651943E-2</c:v>
                </c:pt>
              </c:numCache>
            </c:numRef>
          </c:val>
          <c:extLst>
            <c:ext xmlns:c16="http://schemas.microsoft.com/office/drawing/2014/chart" uri="{C3380CC4-5D6E-409C-BE32-E72D297353CC}">
              <c16:uniqueId val="{00000000-650C-4926-943B-94E03AA31D5D}"/>
            </c:ext>
          </c:extLst>
        </c:ser>
        <c:dLbls>
          <c:showLegendKey val="0"/>
          <c:showVal val="0"/>
          <c:showCatName val="0"/>
          <c:showSerName val="0"/>
          <c:showPercent val="0"/>
          <c:showBubbleSize val="0"/>
        </c:dLbls>
        <c:gapWidth val="50"/>
        <c:axId val="125054336"/>
        <c:axId val="125056512"/>
      </c:barChart>
      <c:catAx>
        <c:axId val="1250543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056512"/>
        <c:crosses val="autoZero"/>
        <c:auto val="1"/>
        <c:lblAlgn val="ctr"/>
        <c:lblOffset val="100"/>
        <c:noMultiLvlLbl val="0"/>
      </c:catAx>
      <c:valAx>
        <c:axId val="125056512"/>
        <c:scaling>
          <c:orientation val="minMax"/>
        </c:scaling>
        <c:delete val="0"/>
        <c:axPos val="r"/>
        <c:majorGridlines/>
        <c:numFmt formatCode="0%" sourceLinked="1"/>
        <c:majorTickMark val="out"/>
        <c:minorTickMark val="none"/>
        <c:tickLblPos val="nextTo"/>
        <c:crossAx val="1250543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OpenspaceGraphs!$AE$78</c:f>
          <c:strCache>
            <c:ptCount val="1"/>
            <c:pt idx="0">
              <c:v>Wales
Non-HAP native pinewood
Open Space Proportion of area</c:v>
            </c:pt>
          </c:strCache>
        </c:strRef>
      </c:tx>
      <c:overlay val="1"/>
    </c:title>
    <c:autoTitleDeleted val="0"/>
    <c:plotArea>
      <c:layout/>
      <c:barChart>
        <c:barDir val="col"/>
        <c:grouping val="clustered"/>
        <c:varyColors val="0"/>
        <c:ser>
          <c:idx val="0"/>
          <c:order val="0"/>
          <c:tx>
            <c:strRef>
              <c:f>Openspace!$Y$79</c:f>
              <c:strCache>
                <c:ptCount val="1"/>
                <c:pt idx="0">
                  <c:v>Non-HAP native pinewood</c:v>
                </c:pt>
              </c:strCache>
            </c:strRef>
          </c:tx>
          <c:spPr>
            <a:solidFill>
              <a:schemeClr val="accent3">
                <a:lumMod val="75000"/>
              </a:schemeClr>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Openspace!$Z$79:$AG$79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094-4F31-89AF-4D6A50E2503A}"/>
            </c:ext>
          </c:extLst>
        </c:ser>
        <c:dLbls>
          <c:showLegendKey val="0"/>
          <c:showVal val="0"/>
          <c:showCatName val="0"/>
          <c:showSerName val="0"/>
          <c:showPercent val="0"/>
          <c:showBubbleSize val="0"/>
        </c:dLbls>
        <c:gapWidth val="50"/>
        <c:axId val="46027136"/>
        <c:axId val="46028672"/>
      </c:barChart>
      <c:catAx>
        <c:axId val="460271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28672"/>
        <c:crosses val="autoZero"/>
        <c:auto val="1"/>
        <c:lblAlgn val="ctr"/>
        <c:lblOffset val="100"/>
        <c:noMultiLvlLbl val="0"/>
      </c:catAx>
      <c:valAx>
        <c:axId val="46028672"/>
        <c:scaling>
          <c:orientation val="minMax"/>
          <c:max val="0.70000000000000007"/>
        </c:scaling>
        <c:delete val="0"/>
        <c:axPos val="r"/>
        <c:majorGridlines/>
        <c:numFmt formatCode="0%" sourceLinked="1"/>
        <c:majorTickMark val="out"/>
        <c:minorTickMark val="none"/>
        <c:tickLblPos val="nextTo"/>
        <c:crossAx val="460271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OpenspaceGraphs!$AL$78</c:f>
          <c:strCache>
            <c:ptCount val="1"/>
            <c:pt idx="0">
              <c:v>Wales
Upland birchwoods (Scot); birch dominated upland oakwoods (Eng, Wal)
Open Space Proportion of area</c:v>
            </c:pt>
          </c:strCache>
        </c:strRef>
      </c:tx>
      <c:overlay val="1"/>
    </c:title>
    <c:autoTitleDeleted val="0"/>
    <c:plotArea>
      <c:layout/>
      <c:barChart>
        <c:barDir val="col"/>
        <c:grouping val="clustered"/>
        <c:varyColors val="0"/>
        <c:ser>
          <c:idx val="0"/>
          <c:order val="0"/>
          <c:tx>
            <c:strRef>
              <c:f>Openspace!$Y$80</c:f>
              <c:strCache>
                <c:ptCount val="1"/>
                <c:pt idx="0">
                  <c:v>Upland birchwoods (Scot); birch dominated upland oakwoods (Eng, Wal)</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Openspace!$Z$80:$AG$80</c:f>
              <c:numCache>
                <c:formatCode>0%</c:formatCode>
                <c:ptCount val="8"/>
                <c:pt idx="0">
                  <c:v>0.53778503111367415</c:v>
                </c:pt>
                <c:pt idx="1">
                  <c:v>0.12586679864861849</c:v>
                </c:pt>
                <c:pt idx="2">
                  <c:v>0.15145106163087643</c:v>
                </c:pt>
                <c:pt idx="3">
                  <c:v>8.1703355926783766E-2</c:v>
                </c:pt>
                <c:pt idx="4">
                  <c:v>3.3668205789289577E-3</c:v>
                </c:pt>
                <c:pt idx="5">
                  <c:v>0</c:v>
                </c:pt>
                <c:pt idx="6">
                  <c:v>0</c:v>
                </c:pt>
                <c:pt idx="7">
                  <c:v>9.982693210111819E-2</c:v>
                </c:pt>
              </c:numCache>
            </c:numRef>
          </c:val>
          <c:extLst>
            <c:ext xmlns:c16="http://schemas.microsoft.com/office/drawing/2014/chart" uri="{C3380CC4-5D6E-409C-BE32-E72D297353CC}">
              <c16:uniqueId val="{00000000-90CF-4B24-87C5-1FC1E57348BA}"/>
            </c:ext>
          </c:extLst>
        </c:ser>
        <c:dLbls>
          <c:showLegendKey val="0"/>
          <c:showVal val="0"/>
          <c:showCatName val="0"/>
          <c:showSerName val="0"/>
          <c:showPercent val="0"/>
          <c:showBubbleSize val="0"/>
        </c:dLbls>
        <c:gapWidth val="50"/>
        <c:axId val="46040576"/>
        <c:axId val="46042112"/>
      </c:barChart>
      <c:catAx>
        <c:axId val="460405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42112"/>
        <c:crosses val="autoZero"/>
        <c:auto val="1"/>
        <c:lblAlgn val="ctr"/>
        <c:lblOffset val="100"/>
        <c:noMultiLvlLbl val="0"/>
      </c:catAx>
      <c:valAx>
        <c:axId val="46042112"/>
        <c:scaling>
          <c:orientation val="minMax"/>
          <c:max val="0.70000000000000007"/>
        </c:scaling>
        <c:delete val="0"/>
        <c:axPos val="r"/>
        <c:majorGridlines/>
        <c:numFmt formatCode="0%" sourceLinked="1"/>
        <c:majorTickMark val="out"/>
        <c:minorTickMark val="none"/>
        <c:tickLblPos val="nextTo"/>
        <c:crossAx val="460405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OpenspaceGraphs!$AS$78</c:f>
          <c:strCache>
            <c:ptCount val="1"/>
            <c:pt idx="0">
              <c:v>Wales
Upland mixed ashwoods
Open Space Proportion of area</c:v>
            </c:pt>
          </c:strCache>
        </c:strRef>
      </c:tx>
      <c:overlay val="1"/>
    </c:title>
    <c:autoTitleDeleted val="0"/>
    <c:plotArea>
      <c:layout/>
      <c:barChart>
        <c:barDir val="col"/>
        <c:grouping val="clustered"/>
        <c:varyColors val="0"/>
        <c:ser>
          <c:idx val="0"/>
          <c:order val="0"/>
          <c:tx>
            <c:strRef>
              <c:f>Openspace!$Y$81</c:f>
              <c:strCache>
                <c:ptCount val="1"/>
                <c:pt idx="0">
                  <c:v>Upland mixed ashwoods</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Openspace!$Z$81:$AG$81</c:f>
              <c:numCache>
                <c:formatCode>0%</c:formatCode>
                <c:ptCount val="8"/>
                <c:pt idx="0">
                  <c:v>0.16138641837893042</c:v>
                </c:pt>
                <c:pt idx="1">
                  <c:v>0.12014331404718449</c:v>
                </c:pt>
                <c:pt idx="2">
                  <c:v>8.7396978030994499E-2</c:v>
                </c:pt>
                <c:pt idx="3">
                  <c:v>0.10731651227070953</c:v>
                </c:pt>
                <c:pt idx="4">
                  <c:v>4.2195524208978194E-2</c:v>
                </c:pt>
                <c:pt idx="5">
                  <c:v>6.5213602356409148E-2</c:v>
                </c:pt>
                <c:pt idx="6">
                  <c:v>0.10646402237640569</c:v>
                </c:pt>
                <c:pt idx="7">
                  <c:v>0.30988362833038763</c:v>
                </c:pt>
              </c:numCache>
            </c:numRef>
          </c:val>
          <c:extLst>
            <c:ext xmlns:c16="http://schemas.microsoft.com/office/drawing/2014/chart" uri="{C3380CC4-5D6E-409C-BE32-E72D297353CC}">
              <c16:uniqueId val="{00000000-E2E3-44B3-815C-74A972AB27B5}"/>
            </c:ext>
          </c:extLst>
        </c:ser>
        <c:dLbls>
          <c:showLegendKey val="0"/>
          <c:showVal val="0"/>
          <c:showCatName val="0"/>
          <c:showSerName val="0"/>
          <c:showPercent val="0"/>
          <c:showBubbleSize val="0"/>
        </c:dLbls>
        <c:gapWidth val="50"/>
        <c:axId val="47479424"/>
        <c:axId val="47493504"/>
      </c:barChart>
      <c:catAx>
        <c:axId val="474794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7493504"/>
        <c:crosses val="autoZero"/>
        <c:auto val="1"/>
        <c:lblAlgn val="ctr"/>
        <c:lblOffset val="100"/>
        <c:noMultiLvlLbl val="0"/>
      </c:catAx>
      <c:valAx>
        <c:axId val="47493504"/>
        <c:scaling>
          <c:orientation val="minMax"/>
          <c:max val="0.70000000000000007"/>
        </c:scaling>
        <c:delete val="0"/>
        <c:axPos val="r"/>
        <c:majorGridlines/>
        <c:numFmt formatCode="0%" sourceLinked="1"/>
        <c:majorTickMark val="out"/>
        <c:minorTickMark val="none"/>
        <c:tickLblPos val="nextTo"/>
        <c:crossAx val="474794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OpenspaceGraphs!$BA$78</c:f>
          <c:strCache>
            <c:ptCount val="1"/>
            <c:pt idx="0">
              <c:v>Wales
Upland oakwood
Open Space Proportion of area</c:v>
            </c:pt>
          </c:strCache>
        </c:strRef>
      </c:tx>
      <c:overlay val="1"/>
    </c:title>
    <c:autoTitleDeleted val="0"/>
    <c:plotArea>
      <c:layout/>
      <c:barChart>
        <c:barDir val="col"/>
        <c:grouping val="clustered"/>
        <c:varyColors val="0"/>
        <c:ser>
          <c:idx val="0"/>
          <c:order val="0"/>
          <c:tx>
            <c:strRef>
              <c:f>Openspace!$Y$82</c:f>
              <c:strCache>
                <c:ptCount val="1"/>
                <c:pt idx="0">
                  <c:v>Upland oakwood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Openspace!$Z$82:$AG$82</c:f>
              <c:numCache>
                <c:formatCode>0%</c:formatCode>
                <c:ptCount val="8"/>
                <c:pt idx="0">
                  <c:v>0.26071450487115988</c:v>
                </c:pt>
                <c:pt idx="1">
                  <c:v>0.16742891941618399</c:v>
                </c:pt>
                <c:pt idx="2">
                  <c:v>0.1250907362847592</c:v>
                </c:pt>
                <c:pt idx="3">
                  <c:v>0.15023477972969818</c:v>
                </c:pt>
                <c:pt idx="4">
                  <c:v>1.6869461217835301E-2</c:v>
                </c:pt>
                <c:pt idx="5">
                  <c:v>3.1436072890386343E-2</c:v>
                </c:pt>
                <c:pt idx="6">
                  <c:v>9.6223618206576433E-2</c:v>
                </c:pt>
                <c:pt idx="7">
                  <c:v>0.15200190738340072</c:v>
                </c:pt>
              </c:numCache>
            </c:numRef>
          </c:val>
          <c:extLst>
            <c:ext xmlns:c16="http://schemas.microsoft.com/office/drawing/2014/chart" uri="{C3380CC4-5D6E-409C-BE32-E72D297353CC}">
              <c16:uniqueId val="{00000000-300A-4944-9EA2-03121DE45BA7}"/>
            </c:ext>
          </c:extLst>
        </c:ser>
        <c:dLbls>
          <c:showLegendKey val="0"/>
          <c:showVal val="0"/>
          <c:showCatName val="0"/>
          <c:showSerName val="0"/>
          <c:showPercent val="0"/>
          <c:showBubbleSize val="0"/>
        </c:dLbls>
        <c:gapWidth val="50"/>
        <c:axId val="64225280"/>
        <c:axId val="64226816"/>
      </c:barChart>
      <c:catAx>
        <c:axId val="64225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26816"/>
        <c:crosses val="autoZero"/>
        <c:auto val="1"/>
        <c:lblAlgn val="ctr"/>
        <c:lblOffset val="100"/>
        <c:noMultiLvlLbl val="0"/>
      </c:catAx>
      <c:valAx>
        <c:axId val="64226816"/>
        <c:scaling>
          <c:orientation val="minMax"/>
          <c:max val="0.70000000000000007"/>
        </c:scaling>
        <c:delete val="0"/>
        <c:axPos val="r"/>
        <c:majorGridlines/>
        <c:numFmt formatCode="0%" sourceLinked="1"/>
        <c:majorTickMark val="out"/>
        <c:minorTickMark val="none"/>
        <c:tickLblPos val="nextTo"/>
        <c:crossAx val="64225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OpenspaceGraphs!$BJ$78</c:f>
          <c:strCache>
            <c:ptCount val="1"/>
            <c:pt idx="0">
              <c:v>Wales
Wet woodland
Open Space Proportion of area</c:v>
            </c:pt>
          </c:strCache>
        </c:strRef>
      </c:tx>
      <c:overlay val="1"/>
    </c:title>
    <c:autoTitleDeleted val="0"/>
    <c:plotArea>
      <c:layout/>
      <c:barChart>
        <c:barDir val="col"/>
        <c:grouping val="clustered"/>
        <c:varyColors val="0"/>
        <c:ser>
          <c:idx val="0"/>
          <c:order val="0"/>
          <c:tx>
            <c:strRef>
              <c:f>Openspace!$Y$83</c:f>
              <c:strCache>
                <c:ptCount val="1"/>
                <c:pt idx="0">
                  <c:v>Wet woodland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Openspace!$Z$83:$AG$83</c:f>
              <c:numCache>
                <c:formatCode>0%</c:formatCode>
                <c:ptCount val="8"/>
                <c:pt idx="0">
                  <c:v>0.11472721640523138</c:v>
                </c:pt>
                <c:pt idx="1">
                  <c:v>6.3431428401680118E-2</c:v>
                </c:pt>
                <c:pt idx="2">
                  <c:v>0.14056281108295235</c:v>
                </c:pt>
                <c:pt idx="3">
                  <c:v>0.1772772890940856</c:v>
                </c:pt>
                <c:pt idx="4">
                  <c:v>4.8104377750087773E-2</c:v>
                </c:pt>
                <c:pt idx="5">
                  <c:v>5.641781487476033E-2</c:v>
                </c:pt>
                <c:pt idx="6">
                  <c:v>0.1457758575938036</c:v>
                </c:pt>
                <c:pt idx="7">
                  <c:v>0.25370320479739844</c:v>
                </c:pt>
              </c:numCache>
            </c:numRef>
          </c:val>
          <c:extLst>
            <c:ext xmlns:c16="http://schemas.microsoft.com/office/drawing/2014/chart" uri="{C3380CC4-5D6E-409C-BE32-E72D297353CC}">
              <c16:uniqueId val="{00000000-CFF6-42EA-863E-B5B5A22A700C}"/>
            </c:ext>
          </c:extLst>
        </c:ser>
        <c:dLbls>
          <c:showLegendKey val="0"/>
          <c:showVal val="0"/>
          <c:showCatName val="0"/>
          <c:showSerName val="0"/>
          <c:showPercent val="0"/>
          <c:showBubbleSize val="0"/>
        </c:dLbls>
        <c:gapWidth val="50"/>
        <c:axId val="64259200"/>
        <c:axId val="64260736"/>
      </c:barChart>
      <c:catAx>
        <c:axId val="642592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60736"/>
        <c:crosses val="autoZero"/>
        <c:auto val="1"/>
        <c:lblAlgn val="ctr"/>
        <c:lblOffset val="100"/>
        <c:noMultiLvlLbl val="0"/>
      </c:catAx>
      <c:valAx>
        <c:axId val="64260736"/>
        <c:scaling>
          <c:orientation val="minMax"/>
          <c:max val="0.70000000000000007"/>
        </c:scaling>
        <c:delete val="0"/>
        <c:axPos val="r"/>
        <c:majorGridlines/>
        <c:numFmt formatCode="0%" sourceLinked="1"/>
        <c:majorTickMark val="out"/>
        <c:minorTickMark val="none"/>
        <c:tickLblPos val="nextTo"/>
        <c:crossAx val="642592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OpenspaceGraphs!$BQ$78</c:f>
          <c:strCache>
            <c:ptCount val="1"/>
            <c:pt idx="0">
              <c:v>Wales
Wood Pasture &amp; Parkland
Open Space Proportion of area</c:v>
            </c:pt>
          </c:strCache>
        </c:strRef>
      </c:tx>
      <c:overlay val="1"/>
    </c:title>
    <c:autoTitleDeleted val="0"/>
    <c:plotArea>
      <c:layout/>
      <c:barChart>
        <c:barDir val="col"/>
        <c:grouping val="clustered"/>
        <c:varyColors val="0"/>
        <c:ser>
          <c:idx val="0"/>
          <c:order val="0"/>
          <c:tx>
            <c:strRef>
              <c:f>Openspace!$Y$84</c:f>
              <c:strCache>
                <c:ptCount val="1"/>
                <c:pt idx="0">
                  <c:v>Wood Pasture &amp; Parkland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Openspace!$Z$84:$AG$84</c:f>
              <c:numCache>
                <c:formatCode>0%</c:formatCode>
                <c:ptCount val="8"/>
                <c:pt idx="0">
                  <c:v>2.543050129773012E-2</c:v>
                </c:pt>
                <c:pt idx="1">
                  <c:v>0.33742362973313367</c:v>
                </c:pt>
                <c:pt idx="2">
                  <c:v>0</c:v>
                </c:pt>
                <c:pt idx="3">
                  <c:v>0</c:v>
                </c:pt>
                <c:pt idx="4">
                  <c:v>2.1811394934923775E-2</c:v>
                </c:pt>
                <c:pt idx="5">
                  <c:v>0</c:v>
                </c:pt>
                <c:pt idx="6">
                  <c:v>0</c:v>
                </c:pt>
                <c:pt idx="7">
                  <c:v>0.61533447403421249</c:v>
                </c:pt>
              </c:numCache>
            </c:numRef>
          </c:val>
          <c:extLst>
            <c:ext xmlns:c16="http://schemas.microsoft.com/office/drawing/2014/chart" uri="{C3380CC4-5D6E-409C-BE32-E72D297353CC}">
              <c16:uniqueId val="{00000000-6283-4F1D-9451-EDA024030FAF}"/>
            </c:ext>
          </c:extLst>
        </c:ser>
        <c:dLbls>
          <c:showLegendKey val="0"/>
          <c:showVal val="0"/>
          <c:showCatName val="0"/>
          <c:showSerName val="0"/>
          <c:showPercent val="0"/>
          <c:showBubbleSize val="0"/>
        </c:dLbls>
        <c:gapWidth val="50"/>
        <c:axId val="64276736"/>
        <c:axId val="64282624"/>
      </c:barChart>
      <c:catAx>
        <c:axId val="64276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82624"/>
        <c:crosses val="autoZero"/>
        <c:auto val="1"/>
        <c:lblAlgn val="ctr"/>
        <c:lblOffset val="100"/>
        <c:noMultiLvlLbl val="0"/>
      </c:catAx>
      <c:valAx>
        <c:axId val="64282624"/>
        <c:scaling>
          <c:orientation val="minMax"/>
        </c:scaling>
        <c:delete val="0"/>
        <c:axPos val="r"/>
        <c:majorGridlines/>
        <c:numFmt formatCode="0%" sourceLinked="1"/>
        <c:majorTickMark val="out"/>
        <c:minorTickMark val="none"/>
        <c:tickLblPos val="nextTo"/>
        <c:crossAx val="64276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OpenspaceGraphs!$BY$78</c:f>
          <c:strCache>
            <c:ptCount val="1"/>
            <c:pt idx="0">
              <c:v>Wales
Broadleaf habitat NOT classified as priority
Open Space Proportion of area</c:v>
            </c:pt>
          </c:strCache>
        </c:strRef>
      </c:tx>
      <c:overlay val="1"/>
    </c:title>
    <c:autoTitleDeleted val="0"/>
    <c:plotArea>
      <c:layout/>
      <c:barChart>
        <c:barDir val="col"/>
        <c:grouping val="clustered"/>
        <c:varyColors val="0"/>
        <c:ser>
          <c:idx val="0"/>
          <c:order val="0"/>
          <c:tx>
            <c:strRef>
              <c:f>Openspace!$Y$85</c:f>
              <c:strCache>
                <c:ptCount val="1"/>
                <c:pt idx="0">
                  <c:v>Broadleaf habitat NOT classified as priority</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Openspace!$Z$85:$AG$85</c:f>
              <c:numCache>
                <c:formatCode>0%</c:formatCode>
                <c:ptCount val="8"/>
                <c:pt idx="0">
                  <c:v>0.35940368774263015</c:v>
                </c:pt>
                <c:pt idx="1">
                  <c:v>7.9239944767642512E-2</c:v>
                </c:pt>
                <c:pt idx="2">
                  <c:v>0.11535002269329554</c:v>
                </c:pt>
                <c:pt idx="3">
                  <c:v>0.15254691601683529</c:v>
                </c:pt>
                <c:pt idx="4">
                  <c:v>1.9761423871357518E-2</c:v>
                </c:pt>
                <c:pt idx="5">
                  <c:v>1.5668747247068612E-2</c:v>
                </c:pt>
                <c:pt idx="6">
                  <c:v>5.2938399574280613E-2</c:v>
                </c:pt>
                <c:pt idx="7">
                  <c:v>0.20509085808688976</c:v>
                </c:pt>
              </c:numCache>
            </c:numRef>
          </c:val>
          <c:extLst>
            <c:ext xmlns:c16="http://schemas.microsoft.com/office/drawing/2014/chart" uri="{C3380CC4-5D6E-409C-BE32-E72D297353CC}">
              <c16:uniqueId val="{00000000-4DFD-4831-96F7-9A0D20439F92}"/>
            </c:ext>
          </c:extLst>
        </c:ser>
        <c:dLbls>
          <c:showLegendKey val="0"/>
          <c:showVal val="0"/>
          <c:showCatName val="0"/>
          <c:showSerName val="0"/>
          <c:showPercent val="0"/>
          <c:showBubbleSize val="0"/>
        </c:dLbls>
        <c:gapWidth val="50"/>
        <c:axId val="64290176"/>
        <c:axId val="64312448"/>
      </c:barChart>
      <c:catAx>
        <c:axId val="64290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12448"/>
        <c:crosses val="autoZero"/>
        <c:auto val="1"/>
        <c:lblAlgn val="ctr"/>
        <c:lblOffset val="100"/>
        <c:noMultiLvlLbl val="0"/>
      </c:catAx>
      <c:valAx>
        <c:axId val="64312448"/>
        <c:scaling>
          <c:orientation val="minMax"/>
          <c:max val="0.70000000000000007"/>
        </c:scaling>
        <c:delete val="0"/>
        <c:axPos val="r"/>
        <c:majorGridlines/>
        <c:numFmt formatCode="0%" sourceLinked="1"/>
        <c:majorTickMark val="out"/>
        <c:minorTickMark val="none"/>
        <c:tickLblPos val="nextTo"/>
        <c:crossAx val="64290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OpenspaceGraphs!$CG$78</c:f>
          <c:strCache>
            <c:ptCount val="1"/>
            <c:pt idx="0">
              <c:v>Wales
Non-native coniferous woodland
Open Space Proportion of area</c:v>
            </c:pt>
          </c:strCache>
        </c:strRef>
      </c:tx>
      <c:overlay val="1"/>
    </c:title>
    <c:autoTitleDeleted val="0"/>
    <c:plotArea>
      <c:layout/>
      <c:barChart>
        <c:barDir val="col"/>
        <c:grouping val="clustered"/>
        <c:varyColors val="0"/>
        <c:ser>
          <c:idx val="0"/>
          <c:order val="0"/>
          <c:tx>
            <c:strRef>
              <c:f>Openspace!$Y$86</c:f>
              <c:strCache>
                <c:ptCount val="1"/>
                <c:pt idx="0">
                  <c:v>Non-native coniferous woodland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Openspace!$Z$86:$AG$86</c:f>
              <c:numCache>
                <c:formatCode>0%</c:formatCode>
                <c:ptCount val="8"/>
                <c:pt idx="0">
                  <c:v>0.55120708729825574</c:v>
                </c:pt>
                <c:pt idx="1">
                  <c:v>0.14595306614218512</c:v>
                </c:pt>
                <c:pt idx="2">
                  <c:v>0.12023350703197487</c:v>
                </c:pt>
                <c:pt idx="3">
                  <c:v>0.13479799010224403</c:v>
                </c:pt>
                <c:pt idx="4">
                  <c:v>8.3642603323110555E-3</c:v>
                </c:pt>
                <c:pt idx="5">
                  <c:v>6.6298035547545505E-3</c:v>
                </c:pt>
                <c:pt idx="6">
                  <c:v>1.0305964378146253E-2</c:v>
                </c:pt>
                <c:pt idx="7">
                  <c:v>2.2508321160128967E-2</c:v>
                </c:pt>
              </c:numCache>
            </c:numRef>
          </c:val>
          <c:extLst>
            <c:ext xmlns:c16="http://schemas.microsoft.com/office/drawing/2014/chart" uri="{C3380CC4-5D6E-409C-BE32-E72D297353CC}">
              <c16:uniqueId val="{00000000-78A9-4EB9-ACE1-401FCA333E57}"/>
            </c:ext>
          </c:extLst>
        </c:ser>
        <c:dLbls>
          <c:showLegendKey val="0"/>
          <c:showVal val="0"/>
          <c:showCatName val="0"/>
          <c:showSerName val="0"/>
          <c:showPercent val="0"/>
          <c:showBubbleSize val="0"/>
        </c:dLbls>
        <c:gapWidth val="50"/>
        <c:axId val="64332160"/>
        <c:axId val="64333696"/>
      </c:barChart>
      <c:catAx>
        <c:axId val="643321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33696"/>
        <c:crosses val="autoZero"/>
        <c:auto val="1"/>
        <c:lblAlgn val="ctr"/>
        <c:lblOffset val="100"/>
        <c:noMultiLvlLbl val="0"/>
      </c:catAx>
      <c:valAx>
        <c:axId val="64333696"/>
        <c:scaling>
          <c:orientation val="minMax"/>
          <c:max val="0.70000000000000007"/>
        </c:scaling>
        <c:delete val="0"/>
        <c:axPos val="r"/>
        <c:majorGridlines/>
        <c:numFmt formatCode="0%" sourceLinked="1"/>
        <c:majorTickMark val="out"/>
        <c:minorTickMark val="none"/>
        <c:tickLblPos val="nextTo"/>
        <c:crossAx val="64332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OpenspaceGraphs!$CO$78</c:f>
          <c:strCache>
            <c:ptCount val="1"/>
            <c:pt idx="0">
              <c:v>Wales
Transition or felled
Open Space Proportion of area</c:v>
            </c:pt>
          </c:strCache>
        </c:strRef>
      </c:tx>
      <c:overlay val="1"/>
    </c:title>
    <c:autoTitleDeleted val="0"/>
    <c:plotArea>
      <c:layout/>
      <c:barChart>
        <c:barDir val="col"/>
        <c:grouping val="clustered"/>
        <c:varyColors val="0"/>
        <c:ser>
          <c:idx val="0"/>
          <c:order val="0"/>
          <c:tx>
            <c:strRef>
              <c:f>Openspace!$Y$87</c:f>
              <c:strCache>
                <c:ptCount val="1"/>
                <c:pt idx="0">
                  <c:v>Transition or felled</c:v>
                </c:pt>
              </c:strCache>
            </c:strRef>
          </c:tx>
          <c:spPr>
            <a:solidFill>
              <a:srgbClr val="E32E30"/>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Openspace!$Z$87:$AG$87</c:f>
              <c:numCache>
                <c:formatCode>0%</c:formatCode>
                <c:ptCount val="8"/>
                <c:pt idx="0">
                  <c:v>0.17757649134588557</c:v>
                </c:pt>
                <c:pt idx="1">
                  <c:v>5.9875906062047721E-2</c:v>
                </c:pt>
                <c:pt idx="2">
                  <c:v>0.19670188780983694</c:v>
                </c:pt>
                <c:pt idx="3">
                  <c:v>0.47281213891161683</c:v>
                </c:pt>
                <c:pt idx="4">
                  <c:v>0</c:v>
                </c:pt>
                <c:pt idx="5">
                  <c:v>1.1261397820991831E-2</c:v>
                </c:pt>
                <c:pt idx="6">
                  <c:v>3.855855404764779E-3</c:v>
                </c:pt>
                <c:pt idx="7">
                  <c:v>7.7916322644856428E-2</c:v>
                </c:pt>
              </c:numCache>
            </c:numRef>
          </c:val>
          <c:extLst>
            <c:ext xmlns:c16="http://schemas.microsoft.com/office/drawing/2014/chart" uri="{C3380CC4-5D6E-409C-BE32-E72D297353CC}">
              <c16:uniqueId val="{00000000-07EE-42F7-A6D2-00BF4E37C44B}"/>
            </c:ext>
          </c:extLst>
        </c:ser>
        <c:dLbls>
          <c:showLegendKey val="0"/>
          <c:showVal val="0"/>
          <c:showCatName val="0"/>
          <c:showSerName val="0"/>
          <c:showPercent val="0"/>
          <c:showBubbleSize val="0"/>
        </c:dLbls>
        <c:gapWidth val="50"/>
        <c:axId val="79431168"/>
        <c:axId val="79432704"/>
      </c:barChart>
      <c:catAx>
        <c:axId val="794311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32704"/>
        <c:crosses val="autoZero"/>
        <c:auto val="1"/>
        <c:lblAlgn val="ctr"/>
        <c:lblOffset val="100"/>
        <c:noMultiLvlLbl val="0"/>
      </c:catAx>
      <c:valAx>
        <c:axId val="79432704"/>
        <c:scaling>
          <c:orientation val="minMax"/>
          <c:max val="0.70000000000000007"/>
        </c:scaling>
        <c:delete val="0"/>
        <c:axPos val="r"/>
        <c:majorGridlines/>
        <c:numFmt formatCode="0%" sourceLinked="1"/>
        <c:majorTickMark val="out"/>
        <c:minorTickMark val="none"/>
        <c:tickLblPos val="nextTo"/>
        <c:crossAx val="794311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OpenspaceGraphs!$AL$3</c:f>
          <c:strCache>
            <c:ptCount val="1"/>
            <c:pt idx="0">
              <c:v>GB
Upland birchwoods (Scot); birch dominated upland oakwoods (Eng, Wal)
Open Space Proportion of area</c:v>
            </c:pt>
          </c:strCache>
        </c:strRef>
      </c:tx>
      <c:overlay val="1"/>
    </c:title>
    <c:autoTitleDeleted val="0"/>
    <c:plotArea>
      <c:layout/>
      <c:barChart>
        <c:barDir val="col"/>
        <c:grouping val="clustered"/>
        <c:varyColors val="0"/>
        <c:ser>
          <c:idx val="0"/>
          <c:order val="0"/>
          <c:tx>
            <c:strRef>
              <c:f>Openspace!$Y$11</c:f>
              <c:strCache>
                <c:ptCount val="1"/>
                <c:pt idx="0">
                  <c:v>Upland birchwoods (Scot); birch dominated upland oakwoods (Eng, Wal)</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Openspace!$Z$11:$AG$11</c:f>
              <c:numCache>
                <c:formatCode>0%</c:formatCode>
                <c:ptCount val="8"/>
                <c:pt idx="0">
                  <c:v>0.32610257406107401</c:v>
                </c:pt>
                <c:pt idx="1">
                  <c:v>0.16178398639261884</c:v>
                </c:pt>
                <c:pt idx="2">
                  <c:v>0.19594557618853203</c:v>
                </c:pt>
                <c:pt idx="3">
                  <c:v>0.18526517118214417</c:v>
                </c:pt>
                <c:pt idx="4">
                  <c:v>1.815976343970967E-2</c:v>
                </c:pt>
                <c:pt idx="5">
                  <c:v>1.0678756496716362E-2</c:v>
                </c:pt>
                <c:pt idx="6">
                  <c:v>3.2351995384703527E-2</c:v>
                </c:pt>
                <c:pt idx="7">
                  <c:v>6.9712176854500985E-2</c:v>
                </c:pt>
              </c:numCache>
            </c:numRef>
          </c:val>
          <c:extLst>
            <c:ext xmlns:c16="http://schemas.microsoft.com/office/drawing/2014/chart" uri="{C3380CC4-5D6E-409C-BE32-E72D297353CC}">
              <c16:uniqueId val="{00000000-6A2C-499A-AB72-57C10A30844E}"/>
            </c:ext>
          </c:extLst>
        </c:ser>
        <c:dLbls>
          <c:showLegendKey val="0"/>
          <c:showVal val="0"/>
          <c:showCatName val="0"/>
          <c:showSerName val="0"/>
          <c:showPercent val="0"/>
          <c:showBubbleSize val="0"/>
        </c:dLbls>
        <c:gapWidth val="50"/>
        <c:axId val="125256832"/>
        <c:axId val="125322368"/>
      </c:barChart>
      <c:catAx>
        <c:axId val="1252568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322368"/>
        <c:crosses val="autoZero"/>
        <c:auto val="1"/>
        <c:lblAlgn val="ctr"/>
        <c:lblOffset val="100"/>
        <c:noMultiLvlLbl val="0"/>
      </c:catAx>
      <c:valAx>
        <c:axId val="125322368"/>
        <c:scaling>
          <c:orientation val="minMax"/>
          <c:max val="0.60000000000000009"/>
        </c:scaling>
        <c:delete val="0"/>
        <c:axPos val="r"/>
        <c:majorGridlines/>
        <c:numFmt formatCode="0%" sourceLinked="1"/>
        <c:majorTickMark val="out"/>
        <c:minorTickMark val="none"/>
        <c:tickLblPos val="nextTo"/>
        <c:crossAx val="1252568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OpenspaceGraphs!$AS$3</c:f>
          <c:strCache>
            <c:ptCount val="1"/>
            <c:pt idx="0">
              <c:v>GB
Upland mixed ashwoods
Open Space Proportion of area</c:v>
            </c:pt>
          </c:strCache>
        </c:strRef>
      </c:tx>
      <c:overlay val="1"/>
    </c:title>
    <c:autoTitleDeleted val="0"/>
    <c:plotArea>
      <c:layout/>
      <c:barChart>
        <c:barDir val="col"/>
        <c:grouping val="clustered"/>
        <c:varyColors val="0"/>
        <c:ser>
          <c:idx val="0"/>
          <c:order val="0"/>
          <c:tx>
            <c:strRef>
              <c:f>Openspace!$Y$12</c:f>
              <c:strCache>
                <c:ptCount val="1"/>
                <c:pt idx="0">
                  <c:v>Upland mixed ashwoods</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Openspace!$Z$12:$AG$12</c:f>
              <c:numCache>
                <c:formatCode>0%</c:formatCode>
                <c:ptCount val="8"/>
                <c:pt idx="0">
                  <c:v>0.2173860182587104</c:v>
                </c:pt>
                <c:pt idx="1">
                  <c:v>9.6731857360516454E-2</c:v>
                </c:pt>
                <c:pt idx="2">
                  <c:v>0.1057069587736893</c:v>
                </c:pt>
                <c:pt idx="3">
                  <c:v>0.17163032511301113</c:v>
                </c:pt>
                <c:pt idx="4">
                  <c:v>3.7831798231757301E-2</c:v>
                </c:pt>
                <c:pt idx="5">
                  <c:v>6.4615658494332762E-2</c:v>
                </c:pt>
                <c:pt idx="6">
                  <c:v>8.0355903775034737E-2</c:v>
                </c:pt>
                <c:pt idx="7">
                  <c:v>0.22574147999294839</c:v>
                </c:pt>
              </c:numCache>
            </c:numRef>
          </c:val>
          <c:extLst>
            <c:ext xmlns:c16="http://schemas.microsoft.com/office/drawing/2014/chart" uri="{C3380CC4-5D6E-409C-BE32-E72D297353CC}">
              <c16:uniqueId val="{00000000-4CB5-43D0-9B33-C52E1DC0F674}"/>
            </c:ext>
          </c:extLst>
        </c:ser>
        <c:dLbls>
          <c:showLegendKey val="0"/>
          <c:showVal val="0"/>
          <c:showCatName val="0"/>
          <c:showSerName val="0"/>
          <c:showPercent val="0"/>
          <c:showBubbleSize val="0"/>
        </c:dLbls>
        <c:gapWidth val="50"/>
        <c:axId val="125634816"/>
        <c:axId val="125700736"/>
      </c:barChart>
      <c:catAx>
        <c:axId val="1256348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700736"/>
        <c:crosses val="autoZero"/>
        <c:auto val="1"/>
        <c:lblAlgn val="ctr"/>
        <c:lblOffset val="100"/>
        <c:noMultiLvlLbl val="0"/>
      </c:catAx>
      <c:valAx>
        <c:axId val="125700736"/>
        <c:scaling>
          <c:orientation val="minMax"/>
          <c:max val="0.60000000000000009"/>
        </c:scaling>
        <c:delete val="0"/>
        <c:axPos val="r"/>
        <c:majorGridlines/>
        <c:numFmt formatCode="0%" sourceLinked="1"/>
        <c:majorTickMark val="out"/>
        <c:minorTickMark val="none"/>
        <c:tickLblPos val="nextTo"/>
        <c:crossAx val="1256348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OpenspaceGraphs!$BA$3</c:f>
          <c:strCache>
            <c:ptCount val="1"/>
            <c:pt idx="0">
              <c:v>GB
Upland oakwood
Open Space Proportion of area</c:v>
            </c:pt>
          </c:strCache>
        </c:strRef>
      </c:tx>
      <c:overlay val="1"/>
    </c:title>
    <c:autoTitleDeleted val="0"/>
    <c:plotArea>
      <c:layout/>
      <c:barChart>
        <c:barDir val="col"/>
        <c:grouping val="clustered"/>
        <c:varyColors val="0"/>
        <c:ser>
          <c:idx val="0"/>
          <c:order val="0"/>
          <c:tx>
            <c:strRef>
              <c:f>Openspace!$Y$13</c:f>
              <c:strCache>
                <c:ptCount val="1"/>
                <c:pt idx="0">
                  <c:v>Upland oakwood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Openspace!$Z$13:$AG$13</c:f>
              <c:numCache>
                <c:formatCode>0%</c:formatCode>
                <c:ptCount val="8"/>
                <c:pt idx="0">
                  <c:v>0.36736180992440381</c:v>
                </c:pt>
                <c:pt idx="1">
                  <c:v>0.16428071993510673</c:v>
                </c:pt>
                <c:pt idx="2">
                  <c:v>0.11591119303782621</c:v>
                </c:pt>
                <c:pt idx="3">
                  <c:v>0.1424243896393601</c:v>
                </c:pt>
                <c:pt idx="4">
                  <c:v>1.6744283199429642E-2</c:v>
                </c:pt>
                <c:pt idx="5">
                  <c:v>2.8308031436757856E-2</c:v>
                </c:pt>
                <c:pt idx="6">
                  <c:v>6.0120327830989514E-2</c:v>
                </c:pt>
                <c:pt idx="7">
                  <c:v>0.10484924499612568</c:v>
                </c:pt>
              </c:numCache>
            </c:numRef>
          </c:val>
          <c:extLst>
            <c:ext xmlns:c16="http://schemas.microsoft.com/office/drawing/2014/chart" uri="{C3380CC4-5D6E-409C-BE32-E72D297353CC}">
              <c16:uniqueId val="{00000000-6A59-499E-9DC2-B9891B7C6CF9}"/>
            </c:ext>
          </c:extLst>
        </c:ser>
        <c:dLbls>
          <c:showLegendKey val="0"/>
          <c:showVal val="0"/>
          <c:showCatName val="0"/>
          <c:showSerName val="0"/>
          <c:showPercent val="0"/>
          <c:showBubbleSize val="0"/>
        </c:dLbls>
        <c:gapWidth val="50"/>
        <c:axId val="126033280"/>
        <c:axId val="126183680"/>
      </c:barChart>
      <c:catAx>
        <c:axId val="1260332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6183680"/>
        <c:crosses val="autoZero"/>
        <c:auto val="1"/>
        <c:lblAlgn val="ctr"/>
        <c:lblOffset val="100"/>
        <c:noMultiLvlLbl val="0"/>
      </c:catAx>
      <c:valAx>
        <c:axId val="126183680"/>
        <c:scaling>
          <c:orientation val="minMax"/>
          <c:max val="0.60000000000000009"/>
        </c:scaling>
        <c:delete val="0"/>
        <c:axPos val="r"/>
        <c:majorGridlines/>
        <c:numFmt formatCode="0%" sourceLinked="1"/>
        <c:majorTickMark val="out"/>
        <c:minorTickMark val="none"/>
        <c:tickLblPos val="nextTo"/>
        <c:crossAx val="126033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OpenspaceGraphs!$BJ$3</c:f>
          <c:strCache>
            <c:ptCount val="1"/>
            <c:pt idx="0">
              <c:v>GB
Wet woodland
Open Space Proportion of area</c:v>
            </c:pt>
          </c:strCache>
        </c:strRef>
      </c:tx>
      <c:overlay val="1"/>
    </c:title>
    <c:autoTitleDeleted val="0"/>
    <c:plotArea>
      <c:layout/>
      <c:barChart>
        <c:barDir val="col"/>
        <c:grouping val="clustered"/>
        <c:varyColors val="0"/>
        <c:ser>
          <c:idx val="0"/>
          <c:order val="0"/>
          <c:tx>
            <c:strRef>
              <c:f>Openspace!$Y$14</c:f>
              <c:strCache>
                <c:ptCount val="1"/>
                <c:pt idx="0">
                  <c:v>Wet woodland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Openspace!$Z$14:$AG$14</c:f>
              <c:numCache>
                <c:formatCode>0%</c:formatCode>
                <c:ptCount val="8"/>
                <c:pt idx="0">
                  <c:v>0.16062306431352782</c:v>
                </c:pt>
                <c:pt idx="1">
                  <c:v>9.9802812894051199E-2</c:v>
                </c:pt>
                <c:pt idx="2">
                  <c:v>0.13131320426042967</c:v>
                </c:pt>
                <c:pt idx="3">
                  <c:v>0.23007779178208129</c:v>
                </c:pt>
                <c:pt idx="4">
                  <c:v>4.1721276616604568E-2</c:v>
                </c:pt>
                <c:pt idx="5">
                  <c:v>3.9463774373477548E-2</c:v>
                </c:pt>
                <c:pt idx="6">
                  <c:v>7.969556023434686E-2</c:v>
                </c:pt>
                <c:pt idx="7">
                  <c:v>0.21730251552548116</c:v>
                </c:pt>
              </c:numCache>
            </c:numRef>
          </c:val>
          <c:extLst>
            <c:ext xmlns:c16="http://schemas.microsoft.com/office/drawing/2014/chart" uri="{C3380CC4-5D6E-409C-BE32-E72D297353CC}">
              <c16:uniqueId val="{00000000-8E93-4931-A073-93420F01BC9E}"/>
            </c:ext>
          </c:extLst>
        </c:ser>
        <c:dLbls>
          <c:showLegendKey val="0"/>
          <c:showVal val="0"/>
          <c:showCatName val="0"/>
          <c:showSerName val="0"/>
          <c:showPercent val="0"/>
          <c:showBubbleSize val="0"/>
        </c:dLbls>
        <c:gapWidth val="50"/>
        <c:axId val="133105920"/>
        <c:axId val="133550464"/>
      </c:barChart>
      <c:catAx>
        <c:axId val="1331059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550464"/>
        <c:crosses val="autoZero"/>
        <c:auto val="1"/>
        <c:lblAlgn val="ctr"/>
        <c:lblOffset val="100"/>
        <c:noMultiLvlLbl val="0"/>
      </c:catAx>
      <c:valAx>
        <c:axId val="133550464"/>
        <c:scaling>
          <c:orientation val="minMax"/>
          <c:max val="0.60000000000000009"/>
        </c:scaling>
        <c:delete val="0"/>
        <c:axPos val="r"/>
        <c:majorGridlines/>
        <c:numFmt formatCode="0%" sourceLinked="1"/>
        <c:majorTickMark val="out"/>
        <c:minorTickMark val="none"/>
        <c:tickLblPos val="nextTo"/>
        <c:crossAx val="1331059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OpenspaceGraphs!$BQ$3</c:f>
          <c:strCache>
            <c:ptCount val="1"/>
            <c:pt idx="0">
              <c:v>GB
Wood Pasture &amp; Parkland
Open Space Proportion of area</c:v>
            </c:pt>
          </c:strCache>
        </c:strRef>
      </c:tx>
      <c:overlay val="1"/>
    </c:title>
    <c:autoTitleDeleted val="0"/>
    <c:plotArea>
      <c:layout/>
      <c:barChart>
        <c:barDir val="col"/>
        <c:grouping val="clustered"/>
        <c:varyColors val="0"/>
        <c:ser>
          <c:idx val="0"/>
          <c:order val="0"/>
          <c:tx>
            <c:strRef>
              <c:f>Openspace!$Y$15</c:f>
              <c:strCache>
                <c:ptCount val="1"/>
                <c:pt idx="0">
                  <c:v>Wood Pasture &amp; Parkland</c:v>
                </c:pt>
              </c:strCache>
            </c:strRef>
          </c:tx>
          <c:spPr>
            <a:solidFill>
              <a:srgbClr val="074F28"/>
            </a:solidFill>
            <a:ln>
              <a:solidFill>
                <a:schemeClr val="bg1"/>
              </a:solidFill>
            </a:ln>
          </c:spPr>
          <c:invertIfNegative val="0"/>
          <c:cat>
            <c:strRef>
              <c:f>OpenspaceGraphs!$D$6:$D$13</c:f>
              <c:strCache>
                <c:ptCount val="8"/>
                <c:pt idx="0">
                  <c:v> ≥ 10ha, &lt; 10% </c:v>
                </c:pt>
                <c:pt idx="1">
                  <c:v>  ≥ 10ha, 10-25%</c:v>
                </c:pt>
                <c:pt idx="2">
                  <c:v>  ≥ 10ha, &gt; 25 and &lt;50% </c:v>
                </c:pt>
                <c:pt idx="3">
                  <c:v>  ≥ 10ha, ≥ 50% </c:v>
                </c:pt>
                <c:pt idx="4">
                  <c:v> &lt; 10ha, &lt; 10%</c:v>
                </c:pt>
                <c:pt idx="5">
                  <c:v> &lt; 10ha, 10-25%</c:v>
                </c:pt>
                <c:pt idx="6">
                  <c:v> &lt; 10ha, &gt; 25 and &lt; 50%</c:v>
                </c:pt>
                <c:pt idx="7">
                  <c:v> &lt; 10ha, ≥ 50%</c:v>
                </c:pt>
              </c:strCache>
            </c:strRef>
          </c:cat>
          <c:val>
            <c:numRef>
              <c:f>Openspace!$Z$15:$AG$15</c:f>
              <c:numCache>
                <c:formatCode>0%</c:formatCode>
                <c:ptCount val="8"/>
                <c:pt idx="0">
                  <c:v>0.1782135920108818</c:v>
                </c:pt>
                <c:pt idx="1">
                  <c:v>5.9786825335653701E-2</c:v>
                </c:pt>
                <c:pt idx="2">
                  <c:v>6.2476157955115498E-2</c:v>
                </c:pt>
                <c:pt idx="3">
                  <c:v>0.27486131644031619</c:v>
                </c:pt>
                <c:pt idx="4">
                  <c:v>9.728414278042521E-4</c:v>
                </c:pt>
                <c:pt idx="5">
                  <c:v>1.180869186736167E-2</c:v>
                </c:pt>
                <c:pt idx="6">
                  <c:v>5.5698766527954746E-2</c:v>
                </c:pt>
                <c:pt idx="7">
                  <c:v>0.35618180843491182</c:v>
                </c:pt>
              </c:numCache>
            </c:numRef>
          </c:val>
          <c:extLst>
            <c:ext xmlns:c16="http://schemas.microsoft.com/office/drawing/2014/chart" uri="{C3380CC4-5D6E-409C-BE32-E72D297353CC}">
              <c16:uniqueId val="{00000000-FE7A-44AD-A9CA-52CFAE152BA1}"/>
            </c:ext>
          </c:extLst>
        </c:ser>
        <c:dLbls>
          <c:showLegendKey val="0"/>
          <c:showVal val="0"/>
          <c:showCatName val="0"/>
          <c:showSerName val="0"/>
          <c:showPercent val="0"/>
          <c:showBubbleSize val="0"/>
        </c:dLbls>
        <c:gapWidth val="50"/>
        <c:axId val="190507648"/>
        <c:axId val="192029440"/>
      </c:barChart>
      <c:catAx>
        <c:axId val="1905076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2029440"/>
        <c:crosses val="autoZero"/>
        <c:auto val="1"/>
        <c:lblAlgn val="ctr"/>
        <c:lblOffset val="100"/>
        <c:noMultiLvlLbl val="0"/>
      </c:catAx>
      <c:valAx>
        <c:axId val="192029440"/>
        <c:scaling>
          <c:orientation val="minMax"/>
          <c:max val="0.60000000000000009"/>
        </c:scaling>
        <c:delete val="0"/>
        <c:axPos val="r"/>
        <c:majorGridlines/>
        <c:numFmt formatCode="0%" sourceLinked="1"/>
        <c:majorTickMark val="out"/>
        <c:minorTickMark val="none"/>
        <c:tickLblPos val="nextTo"/>
        <c:crossAx val="1905076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76200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464344</xdr:colOff>
      <xdr:row>6</xdr:row>
      <xdr:rowOff>333375</xdr:rowOff>
    </xdr:from>
    <xdr:to>
      <xdr:col>42</xdr:col>
      <xdr:colOff>314326</xdr:colOff>
      <xdr:row>24</xdr:row>
      <xdr:rowOff>95250</xdr:rowOff>
    </xdr:to>
    <xdr:graphicFrame macro="">
      <xdr:nvGraphicFramePr>
        <xdr:cNvPr id="40" name="Chart 1">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0</xdr:colOff>
      <xdr:row>7</xdr:row>
      <xdr:rowOff>0</xdr:rowOff>
    </xdr:from>
    <xdr:to>
      <xdr:col>49</xdr:col>
      <xdr:colOff>457201</xdr:colOff>
      <xdr:row>24</xdr:row>
      <xdr:rowOff>142875</xdr:rowOff>
    </xdr:to>
    <xdr:graphicFrame macro="">
      <xdr:nvGraphicFramePr>
        <xdr:cNvPr id="41" name="Chart 1">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0</xdr:colOff>
      <xdr:row>7</xdr:row>
      <xdr:rowOff>0</xdr:rowOff>
    </xdr:from>
    <xdr:to>
      <xdr:col>57</xdr:col>
      <xdr:colOff>457201</xdr:colOff>
      <xdr:row>24</xdr:row>
      <xdr:rowOff>142875</xdr:rowOff>
    </xdr:to>
    <xdr:graphicFrame macro="">
      <xdr:nvGraphicFramePr>
        <xdr:cNvPr id="42" name="Chart 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59</xdr:col>
      <xdr:colOff>0</xdr:colOff>
      <xdr:row>7</xdr:row>
      <xdr:rowOff>0</xdr:rowOff>
    </xdr:from>
    <xdr:to>
      <xdr:col>65</xdr:col>
      <xdr:colOff>457201</xdr:colOff>
      <xdr:row>24</xdr:row>
      <xdr:rowOff>142875</xdr:rowOff>
    </xdr:to>
    <xdr:graphicFrame macro="">
      <xdr:nvGraphicFramePr>
        <xdr:cNvPr id="43" name="Chart 1">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67</xdr:col>
      <xdr:colOff>0</xdr:colOff>
      <xdr:row>7</xdr:row>
      <xdr:rowOff>0</xdr:rowOff>
    </xdr:from>
    <xdr:to>
      <xdr:col>73</xdr:col>
      <xdr:colOff>457201</xdr:colOff>
      <xdr:row>24</xdr:row>
      <xdr:rowOff>142875</xdr:rowOff>
    </xdr:to>
    <xdr:graphicFrame macro="">
      <xdr:nvGraphicFramePr>
        <xdr:cNvPr id="44" name="Chart 1">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75</xdr:col>
      <xdr:colOff>0</xdr:colOff>
      <xdr:row>7</xdr:row>
      <xdr:rowOff>0</xdr:rowOff>
    </xdr:from>
    <xdr:to>
      <xdr:col>81</xdr:col>
      <xdr:colOff>457201</xdr:colOff>
      <xdr:row>24</xdr:row>
      <xdr:rowOff>142875</xdr:rowOff>
    </xdr:to>
    <xdr:graphicFrame macro="">
      <xdr:nvGraphicFramePr>
        <xdr:cNvPr id="45" name="Chart 1">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83</xdr:col>
      <xdr:colOff>0</xdr:colOff>
      <xdr:row>7</xdr:row>
      <xdr:rowOff>0</xdr:rowOff>
    </xdr:from>
    <xdr:to>
      <xdr:col>89</xdr:col>
      <xdr:colOff>457201</xdr:colOff>
      <xdr:row>24</xdr:row>
      <xdr:rowOff>142875</xdr:rowOff>
    </xdr:to>
    <xdr:graphicFrame macro="">
      <xdr:nvGraphicFramePr>
        <xdr:cNvPr id="46" name="Chart 1">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91</xdr:col>
      <xdr:colOff>0</xdr:colOff>
      <xdr:row>7</xdr:row>
      <xdr:rowOff>0</xdr:rowOff>
    </xdr:from>
    <xdr:to>
      <xdr:col>97</xdr:col>
      <xdr:colOff>457201</xdr:colOff>
      <xdr:row>24</xdr:row>
      <xdr:rowOff>142875</xdr:rowOff>
    </xdr:to>
    <xdr:graphicFrame macro="">
      <xdr:nvGraphicFramePr>
        <xdr:cNvPr id="47" name="Chart 1">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29</xdr:row>
      <xdr:rowOff>95250</xdr:rowOff>
    </xdr:from>
    <xdr:to>
      <xdr:col>35</xdr:col>
      <xdr:colOff>147636</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535780</xdr:colOff>
      <xdr:row>29</xdr:row>
      <xdr:rowOff>154781</xdr:rowOff>
    </xdr:from>
    <xdr:to>
      <xdr:col>42</xdr:col>
      <xdr:colOff>385762</xdr:colOff>
      <xdr:row>46</xdr:row>
      <xdr:rowOff>107156</xdr:rowOff>
    </xdr:to>
    <xdr:graphicFrame macro="">
      <xdr:nvGraphicFramePr>
        <xdr:cNvPr id="71" name="Chart 1">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43</xdr:col>
      <xdr:colOff>71436</xdr:colOff>
      <xdr:row>30</xdr:row>
      <xdr:rowOff>11906</xdr:rowOff>
    </xdr:from>
    <xdr:to>
      <xdr:col>49</xdr:col>
      <xdr:colOff>528637</xdr:colOff>
      <xdr:row>46</xdr:row>
      <xdr:rowOff>154781</xdr:rowOff>
    </xdr:to>
    <xdr:graphicFrame macro="">
      <xdr:nvGraphicFramePr>
        <xdr:cNvPr id="72" name="Chart 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51</xdr:col>
      <xdr:colOff>71436</xdr:colOff>
      <xdr:row>30</xdr:row>
      <xdr:rowOff>11906</xdr:rowOff>
    </xdr:from>
    <xdr:to>
      <xdr:col>57</xdr:col>
      <xdr:colOff>528637</xdr:colOff>
      <xdr:row>46</xdr:row>
      <xdr:rowOff>154781</xdr:rowOff>
    </xdr:to>
    <xdr:graphicFrame macro="">
      <xdr:nvGraphicFramePr>
        <xdr:cNvPr id="73" name="Chart 1">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59</xdr:col>
      <xdr:colOff>71436</xdr:colOff>
      <xdr:row>30</xdr:row>
      <xdr:rowOff>11906</xdr:rowOff>
    </xdr:from>
    <xdr:to>
      <xdr:col>65</xdr:col>
      <xdr:colOff>528637</xdr:colOff>
      <xdr:row>46</xdr:row>
      <xdr:rowOff>154781</xdr:rowOff>
    </xdr:to>
    <xdr:graphicFrame macro="">
      <xdr:nvGraphicFramePr>
        <xdr:cNvPr id="74" name="Chart 1">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67</xdr:col>
      <xdr:colOff>71436</xdr:colOff>
      <xdr:row>30</xdr:row>
      <xdr:rowOff>11906</xdr:rowOff>
    </xdr:from>
    <xdr:to>
      <xdr:col>73</xdr:col>
      <xdr:colOff>528637</xdr:colOff>
      <xdr:row>46</xdr:row>
      <xdr:rowOff>154781</xdr:rowOff>
    </xdr:to>
    <xdr:graphicFrame macro="">
      <xdr:nvGraphicFramePr>
        <xdr:cNvPr id="75" name="Chart 1">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75</xdr:col>
      <xdr:colOff>71436</xdr:colOff>
      <xdr:row>30</xdr:row>
      <xdr:rowOff>11906</xdr:rowOff>
    </xdr:from>
    <xdr:to>
      <xdr:col>81</xdr:col>
      <xdr:colOff>528637</xdr:colOff>
      <xdr:row>46</xdr:row>
      <xdr:rowOff>154781</xdr:rowOff>
    </xdr:to>
    <xdr:graphicFrame macro="">
      <xdr:nvGraphicFramePr>
        <xdr:cNvPr id="76" name="Chart 1">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83</xdr:col>
      <xdr:colOff>71436</xdr:colOff>
      <xdr:row>30</xdr:row>
      <xdr:rowOff>11906</xdr:rowOff>
    </xdr:from>
    <xdr:to>
      <xdr:col>89</xdr:col>
      <xdr:colOff>528637</xdr:colOff>
      <xdr:row>46</xdr:row>
      <xdr:rowOff>154781</xdr:rowOff>
    </xdr:to>
    <xdr:graphicFrame macro="">
      <xdr:nvGraphicFramePr>
        <xdr:cNvPr id="77" name="Chart 1">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91</xdr:col>
      <xdr:colOff>71436</xdr:colOff>
      <xdr:row>30</xdr:row>
      <xdr:rowOff>11906</xdr:rowOff>
    </xdr:from>
    <xdr:to>
      <xdr:col>97</xdr:col>
      <xdr:colOff>528637</xdr:colOff>
      <xdr:row>46</xdr:row>
      <xdr:rowOff>154781</xdr:rowOff>
    </xdr:to>
    <xdr:graphicFrame macro="">
      <xdr:nvGraphicFramePr>
        <xdr:cNvPr id="78" name="Chart 1">
          <a:extLst>
            <a:ext uri="{FF2B5EF4-FFF2-40B4-BE49-F238E27FC236}">
              <a16:creationId xmlns:a16="http://schemas.microsoft.com/office/drawing/2014/main" id="{00000000-0008-0000-04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28</xdr:col>
      <xdr:colOff>297654</xdr:colOff>
      <xdr:row>53</xdr:row>
      <xdr:rowOff>95250</xdr:rowOff>
    </xdr:from>
    <xdr:to>
      <xdr:col>35</xdr:col>
      <xdr:colOff>147636</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35</xdr:col>
      <xdr:colOff>535780</xdr:colOff>
      <xdr:row>53</xdr:row>
      <xdr:rowOff>154781</xdr:rowOff>
    </xdr:from>
    <xdr:to>
      <xdr:col>42</xdr:col>
      <xdr:colOff>385762</xdr:colOff>
      <xdr:row>70</xdr:row>
      <xdr:rowOff>107156</xdr:rowOff>
    </xdr:to>
    <xdr:graphicFrame macro="">
      <xdr:nvGraphicFramePr>
        <xdr:cNvPr id="90" name="Chart 1">
          <a:extLst>
            <a:ext uri="{FF2B5EF4-FFF2-40B4-BE49-F238E27FC236}">
              <a16:creationId xmlns:a16="http://schemas.microsoft.com/office/drawing/2014/main" id="{00000000-0008-0000-04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43</xdr:col>
      <xdr:colOff>71436</xdr:colOff>
      <xdr:row>54</xdr:row>
      <xdr:rowOff>11906</xdr:rowOff>
    </xdr:from>
    <xdr:to>
      <xdr:col>49</xdr:col>
      <xdr:colOff>528637</xdr:colOff>
      <xdr:row>70</xdr:row>
      <xdr:rowOff>154781</xdr:rowOff>
    </xdr:to>
    <xdr:graphicFrame macro="">
      <xdr:nvGraphicFramePr>
        <xdr:cNvPr id="91" name="Chart 1">
          <a:extLst>
            <a:ext uri="{FF2B5EF4-FFF2-40B4-BE49-F238E27FC236}">
              <a16:creationId xmlns:a16="http://schemas.microsoft.com/office/drawing/2014/main" id="{00000000-0008-0000-04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51</xdr:col>
      <xdr:colOff>71436</xdr:colOff>
      <xdr:row>54</xdr:row>
      <xdr:rowOff>11906</xdr:rowOff>
    </xdr:from>
    <xdr:to>
      <xdr:col>57</xdr:col>
      <xdr:colOff>528637</xdr:colOff>
      <xdr:row>70</xdr:row>
      <xdr:rowOff>154781</xdr:rowOff>
    </xdr:to>
    <xdr:graphicFrame macro="">
      <xdr:nvGraphicFramePr>
        <xdr:cNvPr id="92" name="Chart 1">
          <a:extLst>
            <a:ext uri="{FF2B5EF4-FFF2-40B4-BE49-F238E27FC236}">
              <a16:creationId xmlns:a16="http://schemas.microsoft.com/office/drawing/2014/main" id="{00000000-0008-0000-04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59</xdr:col>
      <xdr:colOff>71436</xdr:colOff>
      <xdr:row>54</xdr:row>
      <xdr:rowOff>11906</xdr:rowOff>
    </xdr:from>
    <xdr:to>
      <xdr:col>65</xdr:col>
      <xdr:colOff>528637</xdr:colOff>
      <xdr:row>70</xdr:row>
      <xdr:rowOff>154781</xdr:rowOff>
    </xdr:to>
    <xdr:graphicFrame macro="">
      <xdr:nvGraphicFramePr>
        <xdr:cNvPr id="93" name="Chart 1">
          <a:extLst>
            <a:ext uri="{FF2B5EF4-FFF2-40B4-BE49-F238E27FC236}">
              <a16:creationId xmlns:a16="http://schemas.microsoft.com/office/drawing/2014/main" id="{00000000-0008-0000-04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67</xdr:col>
      <xdr:colOff>71436</xdr:colOff>
      <xdr:row>54</xdr:row>
      <xdr:rowOff>11906</xdr:rowOff>
    </xdr:from>
    <xdr:to>
      <xdr:col>73</xdr:col>
      <xdr:colOff>528637</xdr:colOff>
      <xdr:row>70</xdr:row>
      <xdr:rowOff>154781</xdr:rowOff>
    </xdr:to>
    <xdr:graphicFrame macro="">
      <xdr:nvGraphicFramePr>
        <xdr:cNvPr id="94" name="Chart 1">
          <a:extLst>
            <a:ext uri="{FF2B5EF4-FFF2-40B4-BE49-F238E27FC236}">
              <a16:creationId xmlns:a16="http://schemas.microsoft.com/office/drawing/2014/main" id="{00000000-0008-0000-04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75</xdr:col>
      <xdr:colOff>71436</xdr:colOff>
      <xdr:row>54</xdr:row>
      <xdr:rowOff>11906</xdr:rowOff>
    </xdr:from>
    <xdr:to>
      <xdr:col>81</xdr:col>
      <xdr:colOff>528637</xdr:colOff>
      <xdr:row>70</xdr:row>
      <xdr:rowOff>154781</xdr:rowOff>
    </xdr:to>
    <xdr:graphicFrame macro="">
      <xdr:nvGraphicFramePr>
        <xdr:cNvPr id="95" name="Chart 1">
          <a:extLst>
            <a:ext uri="{FF2B5EF4-FFF2-40B4-BE49-F238E27FC236}">
              <a16:creationId xmlns:a16="http://schemas.microsoft.com/office/drawing/2014/main" id="{00000000-0008-0000-04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83</xdr:col>
      <xdr:colOff>71436</xdr:colOff>
      <xdr:row>54</xdr:row>
      <xdr:rowOff>11906</xdr:rowOff>
    </xdr:from>
    <xdr:to>
      <xdr:col>89</xdr:col>
      <xdr:colOff>528637</xdr:colOff>
      <xdr:row>70</xdr:row>
      <xdr:rowOff>154781</xdr:rowOff>
    </xdr:to>
    <xdr:graphicFrame macro="">
      <xdr:nvGraphicFramePr>
        <xdr:cNvPr id="96" name="Chart 1">
          <a:extLst>
            <a:ext uri="{FF2B5EF4-FFF2-40B4-BE49-F238E27FC236}">
              <a16:creationId xmlns:a16="http://schemas.microsoft.com/office/drawing/2014/main" id="{00000000-0008-0000-04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91</xdr:col>
      <xdr:colOff>71436</xdr:colOff>
      <xdr:row>54</xdr:row>
      <xdr:rowOff>11906</xdr:rowOff>
    </xdr:from>
    <xdr:to>
      <xdr:col>97</xdr:col>
      <xdr:colOff>528637</xdr:colOff>
      <xdr:row>70</xdr:row>
      <xdr:rowOff>154781</xdr:rowOff>
    </xdr:to>
    <xdr:graphicFrame macro="">
      <xdr:nvGraphicFramePr>
        <xdr:cNvPr id="97" name="Chart 1">
          <a:extLst>
            <a:ext uri="{FF2B5EF4-FFF2-40B4-BE49-F238E27FC236}">
              <a16:creationId xmlns:a16="http://schemas.microsoft.com/office/drawing/2014/main" id="{00000000-0008-0000-04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28</xdr:col>
      <xdr:colOff>297654</xdr:colOff>
      <xdr:row>80</xdr:row>
      <xdr:rowOff>95250</xdr:rowOff>
    </xdr:from>
    <xdr:to>
      <xdr:col>35</xdr:col>
      <xdr:colOff>147636</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535780</xdr:colOff>
      <xdr:row>80</xdr:row>
      <xdr:rowOff>154781</xdr:rowOff>
    </xdr:from>
    <xdr:to>
      <xdr:col>42</xdr:col>
      <xdr:colOff>385762</xdr:colOff>
      <xdr:row>98</xdr:row>
      <xdr:rowOff>107156</xdr:rowOff>
    </xdr:to>
    <xdr:graphicFrame macro="">
      <xdr:nvGraphicFramePr>
        <xdr:cNvPr id="128" name="Chart 1">
          <a:extLst>
            <a:ext uri="{FF2B5EF4-FFF2-40B4-BE49-F238E27FC236}">
              <a16:creationId xmlns:a16="http://schemas.microsoft.com/office/drawing/2014/main" id="{00000000-0008-0000-0400-00008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43</xdr:col>
      <xdr:colOff>71436</xdr:colOff>
      <xdr:row>81</xdr:row>
      <xdr:rowOff>11906</xdr:rowOff>
    </xdr:from>
    <xdr:to>
      <xdr:col>49</xdr:col>
      <xdr:colOff>528637</xdr:colOff>
      <xdr:row>98</xdr:row>
      <xdr:rowOff>154781</xdr:rowOff>
    </xdr:to>
    <xdr:graphicFrame macro="">
      <xdr:nvGraphicFramePr>
        <xdr:cNvPr id="129" name="Chart 1">
          <a:extLst>
            <a:ext uri="{FF2B5EF4-FFF2-40B4-BE49-F238E27FC236}">
              <a16:creationId xmlns:a16="http://schemas.microsoft.com/office/drawing/2014/main" id="{00000000-0008-0000-04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51</xdr:col>
      <xdr:colOff>71436</xdr:colOff>
      <xdr:row>81</xdr:row>
      <xdr:rowOff>11906</xdr:rowOff>
    </xdr:from>
    <xdr:to>
      <xdr:col>57</xdr:col>
      <xdr:colOff>528637</xdr:colOff>
      <xdr:row>98</xdr:row>
      <xdr:rowOff>154781</xdr:rowOff>
    </xdr:to>
    <xdr:graphicFrame macro="">
      <xdr:nvGraphicFramePr>
        <xdr:cNvPr id="130" name="Chart 1">
          <a:extLst>
            <a:ext uri="{FF2B5EF4-FFF2-40B4-BE49-F238E27FC236}">
              <a16:creationId xmlns:a16="http://schemas.microsoft.com/office/drawing/2014/main" id="{00000000-0008-0000-04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59</xdr:col>
      <xdr:colOff>71436</xdr:colOff>
      <xdr:row>81</xdr:row>
      <xdr:rowOff>11906</xdr:rowOff>
    </xdr:from>
    <xdr:to>
      <xdr:col>65</xdr:col>
      <xdr:colOff>528637</xdr:colOff>
      <xdr:row>98</xdr:row>
      <xdr:rowOff>154781</xdr:rowOff>
    </xdr:to>
    <xdr:graphicFrame macro="">
      <xdr:nvGraphicFramePr>
        <xdr:cNvPr id="131" name="Chart 1">
          <a:extLst>
            <a:ext uri="{FF2B5EF4-FFF2-40B4-BE49-F238E27FC236}">
              <a16:creationId xmlns:a16="http://schemas.microsoft.com/office/drawing/2014/main" id="{00000000-0008-0000-04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67</xdr:col>
      <xdr:colOff>71436</xdr:colOff>
      <xdr:row>81</xdr:row>
      <xdr:rowOff>11906</xdr:rowOff>
    </xdr:from>
    <xdr:to>
      <xdr:col>73</xdr:col>
      <xdr:colOff>528637</xdr:colOff>
      <xdr:row>98</xdr:row>
      <xdr:rowOff>154781</xdr:rowOff>
    </xdr:to>
    <xdr:graphicFrame macro="">
      <xdr:nvGraphicFramePr>
        <xdr:cNvPr id="132" name="Chart 1">
          <a:extLst>
            <a:ext uri="{FF2B5EF4-FFF2-40B4-BE49-F238E27FC236}">
              <a16:creationId xmlns:a16="http://schemas.microsoft.com/office/drawing/2014/main" id="{00000000-0008-0000-04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75</xdr:col>
      <xdr:colOff>71436</xdr:colOff>
      <xdr:row>81</xdr:row>
      <xdr:rowOff>11906</xdr:rowOff>
    </xdr:from>
    <xdr:to>
      <xdr:col>81</xdr:col>
      <xdr:colOff>528637</xdr:colOff>
      <xdr:row>98</xdr:row>
      <xdr:rowOff>154781</xdr:rowOff>
    </xdr:to>
    <xdr:graphicFrame macro="">
      <xdr:nvGraphicFramePr>
        <xdr:cNvPr id="133" name="Chart 1">
          <a:extLst>
            <a:ext uri="{FF2B5EF4-FFF2-40B4-BE49-F238E27FC236}">
              <a16:creationId xmlns:a16="http://schemas.microsoft.com/office/drawing/2014/main" id="{00000000-0008-0000-04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83</xdr:col>
      <xdr:colOff>71436</xdr:colOff>
      <xdr:row>81</xdr:row>
      <xdr:rowOff>11906</xdr:rowOff>
    </xdr:from>
    <xdr:to>
      <xdr:col>89</xdr:col>
      <xdr:colOff>528637</xdr:colOff>
      <xdr:row>98</xdr:row>
      <xdr:rowOff>154781</xdr:rowOff>
    </xdr:to>
    <xdr:graphicFrame macro="">
      <xdr:nvGraphicFramePr>
        <xdr:cNvPr id="134" name="Chart 1">
          <a:extLst>
            <a:ext uri="{FF2B5EF4-FFF2-40B4-BE49-F238E27FC236}">
              <a16:creationId xmlns:a16="http://schemas.microsoft.com/office/drawing/2014/main" id="{00000000-0008-0000-04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91</xdr:col>
      <xdr:colOff>71436</xdr:colOff>
      <xdr:row>81</xdr:row>
      <xdr:rowOff>11906</xdr:rowOff>
    </xdr:from>
    <xdr:to>
      <xdr:col>97</xdr:col>
      <xdr:colOff>528637</xdr:colOff>
      <xdr:row>98</xdr:row>
      <xdr:rowOff>154781</xdr:rowOff>
    </xdr:to>
    <xdr:graphicFrame macro="">
      <xdr:nvGraphicFramePr>
        <xdr:cNvPr id="135" name="Chart 1">
          <a:extLst>
            <a:ext uri="{FF2B5EF4-FFF2-40B4-BE49-F238E27FC236}">
              <a16:creationId xmlns:a16="http://schemas.microsoft.com/office/drawing/2014/main" id="{00000000-0008-0000-04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y.gov.uk/forecast" TargetMode="External"/><Relationship Id="rId2" Type="http://schemas.openxmlformats.org/officeDocument/2006/relationships/hyperlink" Target="https://www.forestry.gov.uk/inventory" TargetMode="External"/><Relationship Id="rId1" Type="http://schemas.openxmlformats.org/officeDocument/2006/relationships/hyperlink" Target="mailto:NFI@forestry.gsi.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48A33-A639-4861-A13A-6B0C7D6D27C0}">
  <sheetPr>
    <tabColor rgb="FFFFC000"/>
  </sheetPr>
  <dimension ref="A1:Q27"/>
  <sheetViews>
    <sheetView tabSelected="1" zoomScaleNormal="100" workbookViewId="0">
      <selection sqref="A1:Q2"/>
    </sheetView>
  </sheetViews>
  <sheetFormatPr defaultColWidth="9.140625" defaultRowHeight="12.75" x14ac:dyDescent="0.2"/>
  <cols>
    <col min="1" max="16384" width="9.140625" style="72"/>
  </cols>
  <sheetData>
    <row r="1" spans="1:17" x14ac:dyDescent="0.2">
      <c r="A1" s="87" t="s">
        <v>399</v>
      </c>
      <c r="B1" s="87"/>
      <c r="C1" s="87"/>
      <c r="D1" s="87"/>
      <c r="E1" s="87"/>
      <c r="F1" s="87"/>
      <c r="G1" s="87"/>
      <c r="H1" s="87"/>
      <c r="I1" s="87"/>
      <c r="J1" s="87"/>
      <c r="K1" s="87"/>
      <c r="L1" s="87"/>
      <c r="M1" s="87"/>
      <c r="N1" s="87"/>
      <c r="O1" s="87"/>
      <c r="P1" s="87"/>
      <c r="Q1" s="87"/>
    </row>
    <row r="2" spans="1:17" x14ac:dyDescent="0.2">
      <c r="A2" s="87"/>
      <c r="B2" s="87"/>
      <c r="C2" s="87"/>
      <c r="D2" s="87"/>
      <c r="E2" s="87"/>
      <c r="F2" s="87"/>
      <c r="G2" s="87"/>
      <c r="H2" s="87"/>
      <c r="I2" s="87"/>
      <c r="J2" s="87"/>
      <c r="K2" s="87"/>
      <c r="L2" s="87"/>
      <c r="M2" s="87"/>
      <c r="N2" s="87"/>
      <c r="O2" s="87"/>
      <c r="P2" s="87"/>
      <c r="Q2" s="87"/>
    </row>
    <row r="3" spans="1:17" ht="15.75" customHeight="1" x14ac:dyDescent="0.2">
      <c r="B3" s="82" t="s">
        <v>423</v>
      </c>
      <c r="C3" s="82"/>
      <c r="D3" s="82"/>
      <c r="E3" s="82"/>
      <c r="F3" s="82"/>
      <c r="G3" s="82"/>
      <c r="H3" s="82"/>
      <c r="I3" s="82"/>
      <c r="J3" s="82"/>
      <c r="K3" s="82"/>
      <c r="L3" s="82"/>
      <c r="M3" s="82"/>
      <c r="N3" s="82"/>
      <c r="O3" s="82"/>
      <c r="P3" s="82"/>
      <c r="Q3" s="82"/>
    </row>
    <row r="4" spans="1:17" ht="31.5" customHeight="1" x14ac:dyDescent="0.2">
      <c r="B4" s="88" t="s">
        <v>400</v>
      </c>
      <c r="C4" s="88"/>
      <c r="D4" s="88"/>
      <c r="E4" s="88"/>
      <c r="F4" s="88"/>
      <c r="G4" s="88"/>
      <c r="H4" s="88"/>
      <c r="I4" s="88"/>
      <c r="J4" s="88"/>
      <c r="K4" s="88"/>
      <c r="L4" s="88"/>
      <c r="M4" s="88"/>
      <c r="N4" s="88"/>
      <c r="O4" s="88"/>
      <c r="P4" s="88"/>
      <c r="Q4" s="88"/>
    </row>
    <row r="5" spans="1:17" ht="29.25" customHeight="1" x14ac:dyDescent="0.2">
      <c r="B5" s="85" t="s">
        <v>401</v>
      </c>
      <c r="C5" s="85"/>
      <c r="D5" s="85"/>
      <c r="E5" s="85"/>
      <c r="F5" s="85"/>
      <c r="G5" s="85"/>
      <c r="H5" s="85"/>
      <c r="I5" s="85"/>
      <c r="J5" s="85"/>
      <c r="K5" s="85"/>
      <c r="L5" s="85"/>
      <c r="M5" s="85"/>
      <c r="N5" s="85"/>
      <c r="O5" s="85"/>
      <c r="P5" s="85"/>
      <c r="Q5" s="85"/>
    </row>
    <row r="6" spans="1:17" ht="15" customHeight="1" x14ac:dyDescent="0.2">
      <c r="B6" s="89" t="s">
        <v>402</v>
      </c>
      <c r="C6" s="89"/>
      <c r="D6" s="89"/>
      <c r="E6" s="89"/>
      <c r="F6" s="89"/>
      <c r="G6" s="89"/>
      <c r="H6" s="89"/>
      <c r="I6" s="89"/>
      <c r="J6" s="89"/>
      <c r="K6" s="89"/>
      <c r="L6" s="89"/>
      <c r="M6" s="89"/>
      <c r="N6" s="89"/>
      <c r="O6" s="89"/>
      <c r="P6" s="89"/>
      <c r="Q6" s="89"/>
    </row>
    <row r="7" spans="1:17" x14ac:dyDescent="0.2">
      <c r="B7" s="73"/>
      <c r="C7" s="73"/>
      <c r="D7" s="73"/>
      <c r="E7" s="73"/>
      <c r="F7" s="73"/>
      <c r="G7" s="73"/>
      <c r="H7" s="73"/>
      <c r="I7" s="73"/>
      <c r="J7" s="73"/>
      <c r="K7" s="73"/>
      <c r="L7" s="73"/>
      <c r="M7" s="73"/>
      <c r="N7" s="73"/>
      <c r="O7" s="73"/>
      <c r="P7" s="73"/>
      <c r="Q7" s="73"/>
    </row>
    <row r="8" spans="1:17" x14ac:dyDescent="0.2">
      <c r="B8" s="89" t="s">
        <v>403</v>
      </c>
      <c r="C8" s="89"/>
      <c r="D8" s="89"/>
      <c r="E8" s="89"/>
      <c r="F8" s="89"/>
      <c r="G8" s="89"/>
      <c r="H8" s="89"/>
      <c r="I8" s="89"/>
      <c r="J8" s="89"/>
      <c r="K8" s="89"/>
      <c r="L8" s="89"/>
      <c r="M8" s="89"/>
      <c r="N8" s="89"/>
      <c r="O8" s="89"/>
      <c r="P8" s="89"/>
      <c r="Q8" s="89"/>
    </row>
    <row r="9" spans="1:17" x14ac:dyDescent="0.2">
      <c r="B9" s="82" t="s">
        <v>404</v>
      </c>
      <c r="C9" s="82"/>
      <c r="D9" s="82"/>
      <c r="E9" s="82"/>
      <c r="F9" s="82"/>
      <c r="G9" s="82"/>
      <c r="H9" s="82"/>
      <c r="I9" s="82"/>
      <c r="J9" s="82"/>
      <c r="K9" s="82"/>
      <c r="L9" s="82"/>
      <c r="M9" s="82"/>
      <c r="N9" s="82"/>
      <c r="O9" s="82"/>
      <c r="P9" s="82"/>
      <c r="Q9" s="82"/>
    </row>
    <row r="10" spans="1:17" x14ac:dyDescent="0.2">
      <c r="B10" s="82" t="s">
        <v>405</v>
      </c>
      <c r="C10" s="82"/>
      <c r="D10" s="82"/>
      <c r="E10" s="82"/>
      <c r="F10" s="82"/>
      <c r="G10" s="82"/>
      <c r="H10" s="82"/>
      <c r="I10" s="82"/>
      <c r="J10" s="82"/>
      <c r="K10" s="82"/>
      <c r="L10" s="82"/>
      <c r="M10" s="82"/>
      <c r="N10" s="82"/>
      <c r="O10" s="82"/>
      <c r="P10" s="82"/>
      <c r="Q10" s="82"/>
    </row>
    <row r="11" spans="1:17" x14ac:dyDescent="0.2">
      <c r="B11" s="85" t="s">
        <v>406</v>
      </c>
      <c r="C11" s="85"/>
      <c r="D11" s="85"/>
      <c r="E11" s="85"/>
      <c r="F11" s="85"/>
      <c r="G11" s="85"/>
      <c r="H11" s="85"/>
      <c r="I11" s="85"/>
      <c r="J11" s="85"/>
      <c r="K11" s="85"/>
      <c r="L11" s="85"/>
      <c r="M11" s="85"/>
      <c r="N11" s="85"/>
      <c r="O11" s="85"/>
      <c r="P11" s="85"/>
      <c r="Q11" s="85"/>
    </row>
    <row r="12" spans="1:17" x14ac:dyDescent="0.2">
      <c r="B12" s="90"/>
      <c r="C12" s="90"/>
      <c r="D12" s="90"/>
      <c r="E12" s="90"/>
      <c r="F12" s="90"/>
      <c r="G12" s="90"/>
      <c r="H12" s="90"/>
      <c r="I12" s="90"/>
      <c r="J12" s="90"/>
      <c r="K12" s="90"/>
      <c r="L12" s="90"/>
      <c r="M12" s="90"/>
      <c r="N12" s="90"/>
      <c r="O12" s="90"/>
      <c r="P12" s="90"/>
      <c r="Q12" s="90"/>
    </row>
    <row r="13" spans="1:17" x14ac:dyDescent="0.2">
      <c r="B13" s="91" t="s">
        <v>407</v>
      </c>
      <c r="C13" s="91"/>
      <c r="D13" s="91"/>
      <c r="E13" s="91"/>
      <c r="F13" s="91"/>
      <c r="G13" s="91"/>
      <c r="H13" s="91"/>
      <c r="I13" s="91"/>
      <c r="J13" s="91"/>
      <c r="K13" s="91"/>
      <c r="L13" s="91"/>
      <c r="M13" s="91"/>
      <c r="N13" s="91"/>
      <c r="O13" s="91"/>
      <c r="P13" s="91"/>
      <c r="Q13" s="91"/>
    </row>
    <row r="14" spans="1:17" x14ac:dyDescent="0.2">
      <c r="B14" s="86" t="s">
        <v>408</v>
      </c>
      <c r="C14" s="86"/>
      <c r="D14" s="86"/>
      <c r="E14" s="86"/>
      <c r="F14" s="86"/>
      <c r="G14" s="86"/>
      <c r="H14" s="86"/>
      <c r="I14" s="86"/>
      <c r="J14" s="86"/>
      <c r="K14" s="86"/>
      <c r="L14" s="86"/>
      <c r="M14" s="86"/>
      <c r="N14" s="86"/>
      <c r="O14" s="86"/>
      <c r="P14" s="86"/>
      <c r="Q14" s="86"/>
    </row>
    <row r="15" spans="1:17" ht="40.5" customHeight="1" x14ac:dyDescent="0.2">
      <c r="B15" s="83" t="s">
        <v>409</v>
      </c>
      <c r="C15" s="83"/>
      <c r="D15" s="83"/>
      <c r="E15" s="83"/>
      <c r="F15" s="83"/>
      <c r="G15" s="83"/>
      <c r="H15" s="83"/>
      <c r="I15" s="83"/>
      <c r="J15" s="83"/>
      <c r="K15" s="83"/>
      <c r="L15" s="83"/>
      <c r="M15" s="83"/>
      <c r="N15" s="83"/>
      <c r="O15" s="83"/>
      <c r="P15" s="83"/>
      <c r="Q15" s="83"/>
    </row>
    <row r="16" spans="1:17" ht="60" customHeight="1" x14ac:dyDescent="0.2">
      <c r="B16" s="84" t="s">
        <v>410</v>
      </c>
      <c r="C16" s="84"/>
      <c r="D16" s="84"/>
      <c r="E16" s="84"/>
      <c r="F16" s="84"/>
      <c r="G16" s="84"/>
      <c r="H16" s="84"/>
      <c r="I16" s="84"/>
      <c r="J16" s="84"/>
      <c r="K16" s="84"/>
      <c r="L16" s="84"/>
      <c r="M16" s="84"/>
      <c r="N16" s="84"/>
      <c r="O16" s="84"/>
      <c r="P16" s="84"/>
      <c r="Q16" s="84"/>
    </row>
    <row r="17" spans="2:17" ht="14.25" customHeight="1" x14ac:dyDescent="0.2">
      <c r="B17" s="82" t="s">
        <v>411</v>
      </c>
      <c r="C17" s="82"/>
      <c r="D17" s="82"/>
      <c r="E17" s="82"/>
      <c r="F17" s="82"/>
      <c r="G17" s="82"/>
      <c r="H17" s="82"/>
      <c r="I17" s="82"/>
      <c r="J17" s="82"/>
      <c r="K17" s="82"/>
      <c r="L17" s="82"/>
      <c r="M17" s="82"/>
      <c r="N17" s="82"/>
      <c r="O17" s="82"/>
      <c r="P17" s="82"/>
      <c r="Q17" s="82"/>
    </row>
    <row r="18" spans="2:17" ht="42" customHeight="1" x14ac:dyDescent="0.2">
      <c r="B18" s="85" t="s">
        <v>412</v>
      </c>
      <c r="C18" s="85"/>
      <c r="D18" s="85"/>
      <c r="E18" s="85"/>
      <c r="F18" s="85"/>
      <c r="G18" s="85"/>
      <c r="H18" s="85"/>
      <c r="I18" s="85"/>
      <c r="J18" s="85"/>
      <c r="K18" s="85"/>
      <c r="L18" s="85"/>
      <c r="M18" s="85"/>
      <c r="N18" s="85"/>
      <c r="O18" s="85"/>
      <c r="P18" s="85"/>
      <c r="Q18" s="85"/>
    </row>
    <row r="21" spans="2:17" x14ac:dyDescent="0.2">
      <c r="B21" s="82" t="s">
        <v>413</v>
      </c>
      <c r="C21" s="82"/>
      <c r="D21" s="82"/>
      <c r="E21" s="82"/>
      <c r="F21" s="82"/>
      <c r="G21" s="82"/>
      <c r="H21" s="82"/>
      <c r="I21" s="82"/>
      <c r="J21" s="82"/>
      <c r="K21" s="82"/>
      <c r="L21" s="82"/>
      <c r="M21" s="82"/>
      <c r="N21" s="82"/>
      <c r="O21" s="82"/>
      <c r="P21" s="82"/>
      <c r="Q21" s="82"/>
    </row>
    <row r="22" spans="2:17" x14ac:dyDescent="0.2">
      <c r="B22" s="82" t="s">
        <v>414</v>
      </c>
      <c r="C22" s="82"/>
      <c r="D22" s="82"/>
      <c r="E22" s="82"/>
      <c r="F22" s="82"/>
      <c r="G22" s="82"/>
      <c r="H22" s="82"/>
      <c r="I22" s="82"/>
      <c r="J22" s="82"/>
      <c r="K22" s="82"/>
      <c r="L22" s="82"/>
      <c r="M22" s="82"/>
      <c r="N22" s="82"/>
      <c r="O22" s="82"/>
      <c r="P22" s="82"/>
      <c r="Q22" s="82"/>
    </row>
    <row r="23" spans="2:17" x14ac:dyDescent="0.2">
      <c r="B23" s="82" t="s">
        <v>415</v>
      </c>
      <c r="C23" s="82"/>
      <c r="D23" s="82"/>
      <c r="E23" s="82"/>
      <c r="F23" s="82"/>
      <c r="G23" s="82"/>
      <c r="H23" s="82"/>
      <c r="I23" s="82"/>
      <c r="J23" s="82"/>
      <c r="K23" s="82"/>
      <c r="L23" s="82"/>
      <c r="M23" s="82"/>
      <c r="N23" s="82"/>
      <c r="O23" s="82"/>
      <c r="P23" s="82"/>
      <c r="Q23" s="82"/>
    </row>
    <row r="24" spans="2:17" x14ac:dyDescent="0.2">
      <c r="B24" s="82" t="s">
        <v>416</v>
      </c>
      <c r="C24" s="82"/>
      <c r="D24" s="82"/>
      <c r="E24" s="82"/>
      <c r="F24" s="82"/>
      <c r="G24" s="82"/>
      <c r="H24" s="82"/>
      <c r="I24" s="82"/>
      <c r="J24" s="82"/>
      <c r="K24" s="82"/>
      <c r="L24" s="82"/>
      <c r="M24" s="82"/>
      <c r="N24" s="82"/>
      <c r="O24" s="82"/>
      <c r="P24" s="82"/>
      <c r="Q24" s="82"/>
    </row>
    <row r="26" spans="2:17" x14ac:dyDescent="0.2">
      <c r="B26" s="74" t="s">
        <v>426</v>
      </c>
      <c r="C26" s="73"/>
      <c r="D26" s="73"/>
      <c r="E26" s="73"/>
      <c r="F26" s="73"/>
      <c r="G26" s="73"/>
      <c r="H26" s="73"/>
      <c r="I26" s="73"/>
      <c r="J26" s="73"/>
      <c r="K26" s="73"/>
      <c r="L26" s="73"/>
      <c r="M26" s="73"/>
      <c r="N26" s="73"/>
      <c r="O26" s="73"/>
      <c r="P26" s="73"/>
      <c r="Q26" s="73"/>
    </row>
    <row r="27" spans="2:17" x14ac:dyDescent="0.2">
      <c r="B27" s="74" t="s">
        <v>427</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18:Q18"/>
    <mergeCell ref="B21:Q21"/>
    <mergeCell ref="B22:Q22"/>
  </mergeCells>
  <hyperlinks>
    <hyperlink ref="B24" r:id="rId1" display="NFI@forestry.gsi.gov.uk" xr:uid="{CE714356-40F6-45CD-851D-21F2B2191A10}"/>
    <hyperlink ref="B26" r:id="rId2" display="9. The full suite of NFI reports can be found at www.forestry.gov.uk/inventory." xr:uid="{D779168D-8A94-4D86-A5AA-4D3EEF7CBD40}"/>
    <hyperlink ref="B27" r:id="rId3" display="10. The full suite of NFI forecast reports can be found at www.forestry.gov.uk/forecast." xr:uid="{2870AEB2-1206-4412-9AB2-9B5ED8218AD9}"/>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workbookViewId="0"/>
  </sheetViews>
  <sheetFormatPr defaultColWidth="9.140625" defaultRowHeight="12.75" x14ac:dyDescent="0.25"/>
  <cols>
    <col min="1" max="1" width="9.140625" style="1"/>
    <col min="2" max="2" width="81.28515625" style="1" customWidth="1"/>
    <col min="3" max="3" width="81.7109375" style="1" bestFit="1" customWidth="1"/>
    <col min="4" max="4" width="26.28515625" style="1" bestFit="1" customWidth="1"/>
    <col min="5" max="5" width="9.140625" style="1"/>
    <col min="6" max="6" width="9.140625" style="2"/>
    <col min="7" max="16384" width="9.140625" style="1"/>
  </cols>
  <sheetData>
    <row r="3" spans="2:6" x14ac:dyDescent="0.25">
      <c r="B3" s="8" t="s">
        <v>187</v>
      </c>
      <c r="F3" s="9" t="s">
        <v>186</v>
      </c>
    </row>
    <row r="4" spans="2:6" ht="15" x14ac:dyDescent="0.25">
      <c r="B4" t="s">
        <v>113</v>
      </c>
      <c r="C4" t="s">
        <v>185</v>
      </c>
      <c r="F4" s="2" t="s">
        <v>184</v>
      </c>
    </row>
    <row r="5" spans="2:6" ht="15" x14ac:dyDescent="0.25">
      <c r="B5" t="s">
        <v>177</v>
      </c>
      <c r="C5" t="s">
        <v>176</v>
      </c>
      <c r="D5" s="7" t="s">
        <v>182</v>
      </c>
    </row>
    <row r="6" spans="2:6" ht="15" x14ac:dyDescent="0.25">
      <c r="B6" t="s">
        <v>371</v>
      </c>
      <c r="C6" t="s">
        <v>161</v>
      </c>
      <c r="D6" s="7" t="s">
        <v>179</v>
      </c>
    </row>
    <row r="7" spans="2:6" ht="15" x14ac:dyDescent="0.25">
      <c r="B7" t="s">
        <v>165</v>
      </c>
      <c r="C7" t="s">
        <v>164</v>
      </c>
      <c r="D7" s="7" t="s">
        <v>178</v>
      </c>
    </row>
    <row r="8" spans="2:6" ht="15" x14ac:dyDescent="0.25">
      <c r="B8" t="s">
        <v>424</v>
      </c>
      <c r="C8" t="s">
        <v>158</v>
      </c>
      <c r="D8" s="7" t="s">
        <v>175</v>
      </c>
    </row>
    <row r="9" spans="2:6" ht="15" x14ac:dyDescent="0.25">
      <c r="B9" t="s">
        <v>425</v>
      </c>
      <c r="C9" t="s">
        <v>156</v>
      </c>
      <c r="D9" s="7" t="s">
        <v>174</v>
      </c>
    </row>
    <row r="10" spans="2:6" ht="15" x14ac:dyDescent="0.25">
      <c r="B10" t="s">
        <v>173</v>
      </c>
      <c r="C10" t="s">
        <v>172</v>
      </c>
      <c r="D10" s="7" t="s">
        <v>171</v>
      </c>
    </row>
    <row r="11" spans="2:6" ht="15" x14ac:dyDescent="0.25">
      <c r="B11" t="s">
        <v>181</v>
      </c>
      <c r="C11" t="s">
        <v>180</v>
      </c>
      <c r="D11" s="7" t="s">
        <v>170</v>
      </c>
    </row>
    <row r="12" spans="2:6" ht="15" x14ac:dyDescent="0.25">
      <c r="B12" t="s">
        <v>169</v>
      </c>
      <c r="C12" t="s">
        <v>168</v>
      </c>
      <c r="D12" s="7" t="s">
        <v>167</v>
      </c>
    </row>
    <row r="13" spans="2:6" ht="15" x14ac:dyDescent="0.25">
      <c r="B13" t="s">
        <v>372</v>
      </c>
      <c r="C13" t="s">
        <v>153</v>
      </c>
      <c r="D13" s="7" t="s">
        <v>166</v>
      </c>
    </row>
    <row r="14" spans="2:6" ht="15" x14ac:dyDescent="0.25">
      <c r="B14" t="s">
        <v>397</v>
      </c>
      <c r="C14" t="s">
        <v>337</v>
      </c>
      <c r="D14" s="7" t="s">
        <v>163</v>
      </c>
    </row>
    <row r="15" spans="2:6" ht="15" x14ac:dyDescent="0.25">
      <c r="B15" t="s">
        <v>398</v>
      </c>
      <c r="C15" t="s">
        <v>183</v>
      </c>
      <c r="D15" s="7" t="s">
        <v>162</v>
      </c>
    </row>
    <row r="16" spans="2:6" ht="15" x14ac:dyDescent="0.25">
      <c r="B16" t="s">
        <v>151</v>
      </c>
      <c r="C16" t="s">
        <v>150</v>
      </c>
      <c r="D16" s="7" t="s">
        <v>160</v>
      </c>
    </row>
    <row r="17" spans="2:4" ht="15" x14ac:dyDescent="0.25">
      <c r="B17" t="s">
        <v>373</v>
      </c>
      <c r="C17" t="s">
        <v>370</v>
      </c>
      <c r="D17" s="7" t="s">
        <v>159</v>
      </c>
    </row>
    <row r="18" spans="2:4" ht="15" x14ac:dyDescent="0.25">
      <c r="B18" t="s">
        <v>374</v>
      </c>
      <c r="C18" t="s">
        <v>374</v>
      </c>
      <c r="D18" s="7" t="s">
        <v>157</v>
      </c>
    </row>
    <row r="19" spans="2:4" x14ac:dyDescent="0.2">
      <c r="B19" s="44" t="s">
        <v>374</v>
      </c>
      <c r="C19" s="44" t="s">
        <v>374</v>
      </c>
      <c r="D19" s="7" t="s">
        <v>155</v>
      </c>
    </row>
    <row r="20" spans="2:4" x14ac:dyDescent="0.2">
      <c r="B20" s="44" t="s">
        <v>374</v>
      </c>
      <c r="C20" s="44" t="s">
        <v>374</v>
      </c>
      <c r="D20" s="7" t="s">
        <v>154</v>
      </c>
    </row>
    <row r="21" spans="2:4" x14ac:dyDescent="0.2">
      <c r="B21" s="44" t="s">
        <v>374</v>
      </c>
      <c r="C21" s="44" t="s">
        <v>374</v>
      </c>
      <c r="D21" s="7" t="s">
        <v>152</v>
      </c>
    </row>
    <row r="22" spans="2:4" x14ac:dyDescent="0.2">
      <c r="B22" s="44" t="s">
        <v>374</v>
      </c>
      <c r="C22" s="44" t="s">
        <v>374</v>
      </c>
      <c r="D22" s="7" t="s">
        <v>149</v>
      </c>
    </row>
    <row r="23" spans="2:4" x14ac:dyDescent="0.2">
      <c r="B23" s="54" t="s">
        <v>374</v>
      </c>
      <c r="C23" s="44" t="s">
        <v>374</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199</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201</v>
      </c>
    </row>
    <row r="102" spans="1:4" x14ac:dyDescent="0.2">
      <c r="A102" s="3"/>
      <c r="B102" s="4" t="s">
        <v>7</v>
      </c>
      <c r="C102" s="4" t="s">
        <v>202</v>
      </c>
    </row>
    <row r="103" spans="1:4" x14ac:dyDescent="0.2">
      <c r="A103" s="3"/>
      <c r="B103" s="4" t="s">
        <v>6</v>
      </c>
      <c r="C103" s="4" t="s">
        <v>203</v>
      </c>
    </row>
    <row r="104" spans="1:4" x14ac:dyDescent="0.2">
      <c r="A104" s="3"/>
      <c r="B104" s="4" t="s">
        <v>5</v>
      </c>
      <c r="C104" s="4" t="s">
        <v>204</v>
      </c>
    </row>
    <row r="105" spans="1:4" x14ac:dyDescent="0.2">
      <c r="A105" s="3"/>
      <c r="B105" s="4" t="s">
        <v>4</v>
      </c>
      <c r="C105" s="4" t="s">
        <v>205</v>
      </c>
    </row>
    <row r="106" spans="1:4" x14ac:dyDescent="0.2">
      <c r="A106" s="3"/>
      <c r="B106" s="4" t="s">
        <v>3</v>
      </c>
      <c r="C106" s="4" t="s">
        <v>206</v>
      </c>
    </row>
    <row r="107" spans="1:4" x14ac:dyDescent="0.2">
      <c r="A107" s="3"/>
      <c r="B107" s="4" t="s">
        <v>2</v>
      </c>
      <c r="C107" s="4" t="s">
        <v>207</v>
      </c>
    </row>
    <row r="108" spans="1:4" x14ac:dyDescent="0.2">
      <c r="A108" s="3"/>
      <c r="B108" s="4" t="s">
        <v>1</v>
      </c>
      <c r="C108" s="4" t="s">
        <v>208</v>
      </c>
    </row>
    <row r="109" spans="1:4" x14ac:dyDescent="0.2">
      <c r="A109" s="3"/>
      <c r="B109" s="4" t="s">
        <v>0</v>
      </c>
      <c r="C109" s="4" t="s">
        <v>209</v>
      </c>
    </row>
    <row r="110" spans="1:4" x14ac:dyDescent="0.2">
      <c r="A110" s="3"/>
      <c r="B110" s="4" t="s">
        <v>10</v>
      </c>
      <c r="C110" s="4" t="s">
        <v>210</v>
      </c>
    </row>
    <row r="111" spans="1:4" x14ac:dyDescent="0.2">
      <c r="A111" s="3"/>
      <c r="B111" s="4" t="s">
        <v>38</v>
      </c>
      <c r="C111" s="4" t="s">
        <v>211</v>
      </c>
    </row>
    <row r="112" spans="1:4" x14ac:dyDescent="0.25">
      <c r="A112" s="3"/>
      <c r="B112" s="3"/>
      <c r="C112" s="3"/>
    </row>
    <row r="113" spans="1:3" x14ac:dyDescent="0.25">
      <c r="A113" s="3"/>
      <c r="B113" s="3" t="s">
        <v>49</v>
      </c>
      <c r="C113" s="3"/>
    </row>
    <row r="114" spans="1:3" x14ac:dyDescent="0.2">
      <c r="A114" s="3"/>
      <c r="B114" s="4" t="s">
        <v>8</v>
      </c>
      <c r="C114" s="4" t="s">
        <v>212</v>
      </c>
    </row>
    <row r="115" spans="1:3" x14ac:dyDescent="0.2">
      <c r="A115" s="3"/>
      <c r="B115" s="4" t="s">
        <v>7</v>
      </c>
      <c r="C115" s="4" t="s">
        <v>213</v>
      </c>
    </row>
    <row r="116" spans="1:3" x14ac:dyDescent="0.2">
      <c r="A116" s="3"/>
      <c r="B116" s="4" t="s">
        <v>6</v>
      </c>
      <c r="C116" s="4" t="s">
        <v>214</v>
      </c>
    </row>
    <row r="117" spans="1:3" x14ac:dyDescent="0.2">
      <c r="A117" s="3"/>
      <c r="B117" s="4" t="s">
        <v>5</v>
      </c>
      <c r="C117" s="4" t="s">
        <v>215</v>
      </c>
    </row>
    <row r="118" spans="1:3" x14ac:dyDescent="0.2">
      <c r="A118" s="3"/>
      <c r="B118" s="4" t="s">
        <v>4</v>
      </c>
      <c r="C118" s="4" t="s">
        <v>216</v>
      </c>
    </row>
    <row r="119" spans="1:3" x14ac:dyDescent="0.2">
      <c r="A119" s="3"/>
      <c r="B119" s="4" t="s">
        <v>3</v>
      </c>
      <c r="C119" s="4" t="s">
        <v>217</v>
      </c>
    </row>
    <row r="120" spans="1:3" x14ac:dyDescent="0.2">
      <c r="A120" s="3"/>
      <c r="B120" s="4" t="s">
        <v>2</v>
      </c>
      <c r="C120" s="4" t="s">
        <v>218</v>
      </c>
    </row>
    <row r="121" spans="1:3" x14ac:dyDescent="0.2">
      <c r="A121" s="3"/>
      <c r="B121" s="4" t="s">
        <v>1</v>
      </c>
      <c r="C121" s="4" t="s">
        <v>219</v>
      </c>
    </row>
    <row r="122" spans="1:3" x14ac:dyDescent="0.2">
      <c r="A122" s="3"/>
      <c r="B122" s="4" t="s">
        <v>0</v>
      </c>
      <c r="C122" s="4" t="s">
        <v>220</v>
      </c>
    </row>
    <row r="123" spans="1:3" x14ac:dyDescent="0.2">
      <c r="A123" s="3"/>
      <c r="B123" s="4" t="s">
        <v>10</v>
      </c>
      <c r="C123" s="4" t="s">
        <v>221</v>
      </c>
    </row>
    <row r="124" spans="1:3" x14ac:dyDescent="0.2">
      <c r="A124" s="3"/>
      <c r="B124" s="4" t="s">
        <v>38</v>
      </c>
      <c r="C124" s="4" t="s">
        <v>222</v>
      </c>
    </row>
    <row r="125" spans="1:3" x14ac:dyDescent="0.25">
      <c r="A125" s="3"/>
      <c r="B125" s="3"/>
      <c r="C125" s="3"/>
    </row>
    <row r="126" spans="1:3" x14ac:dyDescent="0.25">
      <c r="A126" s="3"/>
      <c r="B126" s="3" t="s">
        <v>48</v>
      </c>
      <c r="C126" s="3"/>
    </row>
    <row r="127" spans="1:3" x14ac:dyDescent="0.2">
      <c r="A127" s="3"/>
      <c r="B127" s="3" t="s">
        <v>8</v>
      </c>
      <c r="C127" s="4" t="s">
        <v>223</v>
      </c>
    </row>
    <row r="128" spans="1:3" x14ac:dyDescent="0.2">
      <c r="A128" s="3"/>
      <c r="B128" s="3" t="s">
        <v>7</v>
      </c>
      <c r="C128" s="4" t="s">
        <v>224</v>
      </c>
    </row>
    <row r="129" spans="1:3" x14ac:dyDescent="0.2">
      <c r="A129" s="3"/>
      <c r="B129" s="3" t="s">
        <v>6</v>
      </c>
      <c r="C129" s="4" t="s">
        <v>225</v>
      </c>
    </row>
    <row r="130" spans="1:3" x14ac:dyDescent="0.2">
      <c r="A130" s="3"/>
      <c r="B130" s="3" t="s">
        <v>5</v>
      </c>
      <c r="C130" s="4" t="s">
        <v>226</v>
      </c>
    </row>
    <row r="131" spans="1:3" x14ac:dyDescent="0.2">
      <c r="A131" s="3"/>
      <c r="B131" s="3" t="s">
        <v>4</v>
      </c>
      <c r="C131" s="4" t="s">
        <v>227</v>
      </c>
    </row>
    <row r="132" spans="1:3" x14ac:dyDescent="0.2">
      <c r="A132" s="3"/>
      <c r="B132" s="3" t="s">
        <v>3</v>
      </c>
      <c r="C132" s="4" t="s">
        <v>228</v>
      </c>
    </row>
    <row r="133" spans="1:3" x14ac:dyDescent="0.2">
      <c r="A133" s="3"/>
      <c r="B133" s="3" t="s">
        <v>2</v>
      </c>
      <c r="C133" s="4" t="s">
        <v>229</v>
      </c>
    </row>
    <row r="134" spans="1:3" x14ac:dyDescent="0.2">
      <c r="A134" s="3"/>
      <c r="B134" s="3" t="s">
        <v>1</v>
      </c>
      <c r="C134" s="4" t="s">
        <v>230</v>
      </c>
    </row>
    <row r="135" spans="1:3" x14ac:dyDescent="0.2">
      <c r="A135" s="3"/>
      <c r="B135" s="3" t="s">
        <v>0</v>
      </c>
      <c r="C135" s="4" t="s">
        <v>231</v>
      </c>
    </row>
    <row r="136" spans="1:3" x14ac:dyDescent="0.2">
      <c r="A136" s="3"/>
      <c r="B136" s="3" t="s">
        <v>10</v>
      </c>
      <c r="C136" s="4" t="s">
        <v>232</v>
      </c>
    </row>
    <row r="137" spans="1:3" x14ac:dyDescent="0.2">
      <c r="A137" s="3"/>
      <c r="B137" s="3" t="s">
        <v>38</v>
      </c>
      <c r="C137" s="4" t="s">
        <v>233</v>
      </c>
    </row>
    <row r="138" spans="1:3" x14ac:dyDescent="0.2">
      <c r="A138" s="3"/>
      <c r="B138" s="3" t="s">
        <v>37</v>
      </c>
      <c r="C138" s="4" t="s">
        <v>234</v>
      </c>
    </row>
    <row r="139" spans="1:3" x14ac:dyDescent="0.2">
      <c r="A139" s="3"/>
      <c r="B139" s="3" t="s">
        <v>36</v>
      </c>
      <c r="C139" s="4" t="s">
        <v>235</v>
      </c>
    </row>
    <row r="140" spans="1:3" x14ac:dyDescent="0.2">
      <c r="A140" s="3"/>
      <c r="B140" s="3" t="s">
        <v>35</v>
      </c>
      <c r="C140" s="4" t="s">
        <v>236</v>
      </c>
    </row>
    <row r="141" spans="1:3" x14ac:dyDescent="0.2">
      <c r="A141" s="3"/>
      <c r="B141" s="3" t="s">
        <v>34</v>
      </c>
      <c r="C141" s="4" t="s">
        <v>237</v>
      </c>
    </row>
    <row r="142" spans="1:3" x14ac:dyDescent="0.2">
      <c r="A142" s="3"/>
      <c r="B142" s="3" t="s">
        <v>33</v>
      </c>
      <c r="C142" s="4" t="s">
        <v>238</v>
      </c>
    </row>
    <row r="143" spans="1:3" x14ac:dyDescent="0.2">
      <c r="A143" s="3"/>
      <c r="B143" s="3" t="s">
        <v>32</v>
      </c>
      <c r="C143" s="4" t="s">
        <v>239</v>
      </c>
    </row>
    <row r="144" spans="1:3" x14ac:dyDescent="0.25">
      <c r="A144" s="3"/>
      <c r="B144" s="3"/>
      <c r="C144" s="3"/>
    </row>
    <row r="145" spans="1:3" x14ac:dyDescent="0.25">
      <c r="A145" s="3"/>
      <c r="B145" s="3" t="s">
        <v>47</v>
      </c>
      <c r="C145" s="3"/>
    </row>
    <row r="146" spans="1:3" x14ac:dyDescent="0.2">
      <c r="A146" s="3"/>
      <c r="B146" s="4" t="s">
        <v>8</v>
      </c>
      <c r="C146" s="4" t="s">
        <v>240</v>
      </c>
    </row>
    <row r="147" spans="1:3" x14ac:dyDescent="0.2">
      <c r="A147" s="3"/>
      <c r="B147" s="4" t="s">
        <v>7</v>
      </c>
      <c r="C147" s="4" t="s">
        <v>241</v>
      </c>
    </row>
    <row r="148" spans="1:3" x14ac:dyDescent="0.2">
      <c r="A148" s="3"/>
      <c r="B148" s="4" t="s">
        <v>6</v>
      </c>
      <c r="C148" s="4" t="s">
        <v>242</v>
      </c>
    </row>
    <row r="149" spans="1:3" x14ac:dyDescent="0.2">
      <c r="A149" s="3"/>
      <c r="B149" s="4" t="s">
        <v>5</v>
      </c>
      <c r="C149" s="4" t="s">
        <v>243</v>
      </c>
    </row>
    <row r="150" spans="1:3" x14ac:dyDescent="0.2">
      <c r="A150" s="3"/>
      <c r="B150" s="4" t="s">
        <v>4</v>
      </c>
      <c r="C150" s="4" t="s">
        <v>244</v>
      </c>
    </row>
    <row r="151" spans="1:3" x14ac:dyDescent="0.25">
      <c r="A151" s="3"/>
      <c r="B151" s="3"/>
      <c r="C151" s="3"/>
    </row>
    <row r="152" spans="1:3" x14ac:dyDescent="0.25">
      <c r="A152" s="3"/>
      <c r="B152" s="3" t="s">
        <v>46</v>
      </c>
      <c r="C152" s="3"/>
    </row>
    <row r="153" spans="1:3" x14ac:dyDescent="0.2">
      <c r="A153" s="3"/>
      <c r="B153" s="4" t="s">
        <v>8</v>
      </c>
      <c r="C153" s="4" t="s">
        <v>248</v>
      </c>
    </row>
    <row r="154" spans="1:3" x14ac:dyDescent="0.2">
      <c r="A154" s="3"/>
      <c r="B154" s="4" t="s">
        <v>7</v>
      </c>
      <c r="C154" s="4" t="s">
        <v>252</v>
      </c>
    </row>
    <row r="155" spans="1:3" x14ac:dyDescent="0.2">
      <c r="A155" s="3"/>
      <c r="B155" s="4" t="s">
        <v>6</v>
      </c>
      <c r="C155" s="4" t="s">
        <v>256</v>
      </c>
    </row>
    <row r="156" spans="1:3" x14ac:dyDescent="0.2">
      <c r="A156" s="3"/>
      <c r="B156" s="4" t="s">
        <v>5</v>
      </c>
      <c r="C156" s="4" t="s">
        <v>257</v>
      </c>
    </row>
    <row r="157" spans="1:3" x14ac:dyDescent="0.2">
      <c r="A157" s="3"/>
      <c r="B157" s="4" t="s">
        <v>4</v>
      </c>
      <c r="C157" s="4" t="s">
        <v>258</v>
      </c>
    </row>
    <row r="158" spans="1:3" x14ac:dyDescent="0.2">
      <c r="A158" s="3"/>
      <c r="B158" s="4" t="s">
        <v>3</v>
      </c>
      <c r="C158" s="4" t="s">
        <v>259</v>
      </c>
    </row>
    <row r="159" spans="1:3" x14ac:dyDescent="0.2">
      <c r="A159" s="3"/>
      <c r="B159" s="4" t="s">
        <v>2</v>
      </c>
      <c r="C159" s="4" t="s">
        <v>245</v>
      </c>
    </row>
    <row r="160" spans="1:3" x14ac:dyDescent="0.2">
      <c r="A160" s="3"/>
      <c r="B160" s="4" t="s">
        <v>1</v>
      </c>
      <c r="C160" s="4" t="s">
        <v>246</v>
      </c>
    </row>
    <row r="161" spans="1:3" x14ac:dyDescent="0.2">
      <c r="A161" s="3"/>
      <c r="B161" s="4" t="s">
        <v>0</v>
      </c>
      <c r="C161" s="4" t="s">
        <v>247</v>
      </c>
    </row>
    <row r="162" spans="1:3" x14ac:dyDescent="0.2">
      <c r="A162" s="3"/>
      <c r="B162" s="4" t="s">
        <v>10</v>
      </c>
      <c r="C162" s="4" t="s">
        <v>249</v>
      </c>
    </row>
    <row r="163" spans="1:3" x14ac:dyDescent="0.2">
      <c r="A163" s="3"/>
      <c r="B163" s="4" t="s">
        <v>38</v>
      </c>
      <c r="C163" s="4" t="s">
        <v>250</v>
      </c>
    </row>
    <row r="164" spans="1:3" x14ac:dyDescent="0.2">
      <c r="A164" s="3"/>
      <c r="B164" s="4" t="s">
        <v>37</v>
      </c>
      <c r="C164" s="4" t="s">
        <v>251</v>
      </c>
    </row>
    <row r="165" spans="1:3" x14ac:dyDescent="0.2">
      <c r="A165" s="3"/>
      <c r="B165" s="4" t="s">
        <v>36</v>
      </c>
      <c r="C165" s="4" t="s">
        <v>253</v>
      </c>
    </row>
    <row r="166" spans="1:3" x14ac:dyDescent="0.2">
      <c r="A166" s="3"/>
      <c r="B166" s="4" t="s">
        <v>35</v>
      </c>
      <c r="C166" s="4" t="s">
        <v>254</v>
      </c>
    </row>
    <row r="167" spans="1:3" x14ac:dyDescent="0.2">
      <c r="A167" s="3"/>
      <c r="B167" s="4" t="s">
        <v>34</v>
      </c>
      <c r="C167" s="4" t="s">
        <v>255</v>
      </c>
    </row>
    <row r="168" spans="1:3" x14ac:dyDescent="0.2">
      <c r="A168" s="3"/>
      <c r="B168" s="4" t="s">
        <v>33</v>
      </c>
      <c r="C168" s="4" t="s">
        <v>260</v>
      </c>
    </row>
    <row r="169" spans="1:3" x14ac:dyDescent="0.25">
      <c r="A169" s="3"/>
      <c r="B169" s="3"/>
      <c r="C169" s="3"/>
    </row>
    <row r="170" spans="1:3" x14ac:dyDescent="0.25">
      <c r="A170" s="3"/>
      <c r="B170" s="3" t="s">
        <v>45</v>
      </c>
      <c r="C170" s="3"/>
    </row>
    <row r="171" spans="1:3" x14ac:dyDescent="0.2">
      <c r="A171" s="3"/>
      <c r="B171" s="4" t="s">
        <v>8</v>
      </c>
      <c r="C171" s="4" t="s">
        <v>261</v>
      </c>
    </row>
    <row r="172" spans="1:3" x14ac:dyDescent="0.2">
      <c r="A172" s="3"/>
      <c r="B172" s="4" t="s">
        <v>7</v>
      </c>
      <c r="C172" s="4" t="s">
        <v>262</v>
      </c>
    </row>
    <row r="173" spans="1:3" x14ac:dyDescent="0.2">
      <c r="A173" s="3"/>
      <c r="B173" s="4" t="s">
        <v>6</v>
      </c>
      <c r="C173" s="4" t="s">
        <v>263</v>
      </c>
    </row>
    <row r="174" spans="1:3" x14ac:dyDescent="0.2">
      <c r="A174" s="3"/>
      <c r="B174" s="4" t="s">
        <v>5</v>
      </c>
      <c r="C174" s="4" t="s">
        <v>264</v>
      </c>
    </row>
    <row r="175" spans="1:3" x14ac:dyDescent="0.2">
      <c r="A175" s="3"/>
      <c r="B175" s="4" t="s">
        <v>4</v>
      </c>
      <c r="C175" s="4" t="s">
        <v>265</v>
      </c>
    </row>
    <row r="176" spans="1:3" x14ac:dyDescent="0.2">
      <c r="A176" s="3"/>
      <c r="B176" s="4" t="s">
        <v>3</v>
      </c>
      <c r="C176" s="4" t="s">
        <v>266</v>
      </c>
    </row>
    <row r="177" spans="1:3" x14ac:dyDescent="0.2">
      <c r="A177" s="3"/>
      <c r="B177" s="4" t="s">
        <v>2</v>
      </c>
      <c r="C177" s="4" t="s">
        <v>267</v>
      </c>
    </row>
    <row r="178" spans="1:3" x14ac:dyDescent="0.2">
      <c r="A178" s="3"/>
      <c r="B178" s="4" t="s">
        <v>1</v>
      </c>
      <c r="C178" s="4" t="s">
        <v>268</v>
      </c>
    </row>
    <row r="179" spans="1:3" x14ac:dyDescent="0.25">
      <c r="A179" s="3"/>
      <c r="B179" s="3"/>
      <c r="C179" s="3"/>
    </row>
    <row r="180" spans="1:3" x14ac:dyDescent="0.25">
      <c r="A180" s="3"/>
      <c r="B180" s="3" t="s">
        <v>44</v>
      </c>
      <c r="C180" s="3"/>
    </row>
    <row r="181" spans="1:3" x14ac:dyDescent="0.2">
      <c r="A181" s="3"/>
      <c r="B181" s="4" t="s">
        <v>8</v>
      </c>
      <c r="C181" s="4" t="s">
        <v>338</v>
      </c>
    </row>
    <row r="182" spans="1:3" x14ac:dyDescent="0.2">
      <c r="A182" s="3"/>
      <c r="B182" s="4" t="s">
        <v>7</v>
      </c>
      <c r="C182" s="4" t="s">
        <v>339</v>
      </c>
    </row>
    <row r="183" spans="1:3" x14ac:dyDescent="0.2">
      <c r="A183" s="3"/>
      <c r="B183" s="4" t="s">
        <v>6</v>
      </c>
      <c r="C183" s="4" t="s">
        <v>340</v>
      </c>
    </row>
    <row r="184" spans="1:3" x14ac:dyDescent="0.2">
      <c r="A184" s="3"/>
      <c r="B184" s="4" t="s">
        <v>5</v>
      </c>
      <c r="C184" s="4" t="s">
        <v>341</v>
      </c>
    </row>
    <row r="185" spans="1:3" x14ac:dyDescent="0.2">
      <c r="A185" s="3"/>
      <c r="B185" s="4" t="s">
        <v>4</v>
      </c>
      <c r="C185" s="4" t="s">
        <v>342</v>
      </c>
    </row>
    <row r="186" spans="1:3" x14ac:dyDescent="0.2">
      <c r="A186" s="3"/>
      <c r="B186" s="4" t="s">
        <v>3</v>
      </c>
      <c r="C186" s="4" t="s">
        <v>343</v>
      </c>
    </row>
    <row r="187" spans="1:3" x14ac:dyDescent="0.2">
      <c r="A187" s="3"/>
      <c r="B187" s="4" t="s">
        <v>2</v>
      </c>
      <c r="C187" s="4" t="s">
        <v>344</v>
      </c>
    </row>
    <row r="188" spans="1:3" x14ac:dyDescent="0.2">
      <c r="A188" s="3"/>
      <c r="B188" s="4" t="s">
        <v>1</v>
      </c>
      <c r="C188" s="4" t="s">
        <v>345</v>
      </c>
    </row>
    <row r="189" spans="1:3" x14ac:dyDescent="0.2">
      <c r="A189" s="3"/>
      <c r="B189" s="4" t="s">
        <v>0</v>
      </c>
      <c r="C189" s="4" t="s">
        <v>346</v>
      </c>
    </row>
    <row r="190" spans="1:3" x14ac:dyDescent="0.2">
      <c r="A190" s="3"/>
      <c r="B190" s="4" t="s">
        <v>10</v>
      </c>
      <c r="C190" s="4" t="s">
        <v>347</v>
      </c>
    </row>
    <row r="191" spans="1:3" x14ac:dyDescent="0.2">
      <c r="A191" s="3"/>
      <c r="B191" s="4" t="s">
        <v>38</v>
      </c>
      <c r="C191" s="4" t="s">
        <v>348</v>
      </c>
    </row>
    <row r="192" spans="1:3" x14ac:dyDescent="0.2">
      <c r="A192" s="3"/>
      <c r="B192" s="4" t="s">
        <v>37</v>
      </c>
      <c r="C192" s="4" t="s">
        <v>349</v>
      </c>
    </row>
    <row r="193" spans="1:3" x14ac:dyDescent="0.25">
      <c r="A193" s="3"/>
      <c r="B193" s="3"/>
      <c r="C193" s="3"/>
    </row>
    <row r="194" spans="1:3" x14ac:dyDescent="0.25">
      <c r="A194" s="3"/>
      <c r="B194" s="3" t="s">
        <v>43</v>
      </c>
      <c r="C194" s="3"/>
    </row>
    <row r="195" spans="1:3" x14ac:dyDescent="0.2">
      <c r="A195" s="3"/>
      <c r="B195" s="4" t="s">
        <v>8</v>
      </c>
      <c r="C195" s="4" t="s">
        <v>269</v>
      </c>
    </row>
    <row r="196" spans="1:3" x14ac:dyDescent="0.2">
      <c r="A196" s="3"/>
      <c r="B196" s="4" t="s">
        <v>7</v>
      </c>
      <c r="C196" s="4" t="s">
        <v>270</v>
      </c>
    </row>
    <row r="197" spans="1:3" x14ac:dyDescent="0.2">
      <c r="A197" s="3"/>
      <c r="B197" s="4" t="s">
        <v>6</v>
      </c>
      <c r="C197" s="4" t="s">
        <v>271</v>
      </c>
    </row>
    <row r="198" spans="1:3" x14ac:dyDescent="0.2">
      <c r="A198" s="3"/>
      <c r="B198" s="4" t="s">
        <v>5</v>
      </c>
      <c r="C198" s="4" t="s">
        <v>272</v>
      </c>
    </row>
    <row r="199" spans="1:3" x14ac:dyDescent="0.2">
      <c r="A199" s="3"/>
      <c r="B199" s="4" t="s">
        <v>4</v>
      </c>
      <c r="C199" s="4" t="s">
        <v>273</v>
      </c>
    </row>
    <row r="200" spans="1:3" x14ac:dyDescent="0.2">
      <c r="A200" s="3"/>
      <c r="B200" s="4" t="s">
        <v>3</v>
      </c>
      <c r="C200" s="4" t="s">
        <v>274</v>
      </c>
    </row>
    <row r="201" spans="1:3" x14ac:dyDescent="0.2">
      <c r="A201" s="3"/>
      <c r="B201" s="4" t="s">
        <v>2</v>
      </c>
      <c r="C201" s="4" t="s">
        <v>275</v>
      </c>
    </row>
    <row r="202" spans="1:3" x14ac:dyDescent="0.2">
      <c r="A202" s="3"/>
      <c r="B202" s="4" t="s">
        <v>1</v>
      </c>
      <c r="C202" s="4" t="s">
        <v>276</v>
      </c>
    </row>
    <row r="203" spans="1:3" x14ac:dyDescent="0.2">
      <c r="A203" s="3"/>
      <c r="B203" s="4" t="s">
        <v>0</v>
      </c>
      <c r="C203" s="4" t="s">
        <v>277</v>
      </c>
    </row>
    <row r="204" spans="1:3" x14ac:dyDescent="0.2">
      <c r="A204" s="3"/>
      <c r="B204" s="4" t="s">
        <v>10</v>
      </c>
      <c r="C204" s="4" t="s">
        <v>278</v>
      </c>
    </row>
    <row r="205" spans="1:3" x14ac:dyDescent="0.2">
      <c r="A205" s="3"/>
      <c r="B205" s="4" t="s">
        <v>38</v>
      </c>
      <c r="C205" s="4" t="s">
        <v>279</v>
      </c>
    </row>
    <row r="206" spans="1:3" x14ac:dyDescent="0.2">
      <c r="A206" s="3"/>
      <c r="B206" s="4" t="s">
        <v>37</v>
      </c>
      <c r="C206" s="4" t="s">
        <v>280</v>
      </c>
    </row>
    <row r="207" spans="1:3" x14ac:dyDescent="0.2">
      <c r="A207" s="3"/>
      <c r="B207" s="4" t="s">
        <v>36</v>
      </c>
      <c r="C207" s="4" t="s">
        <v>281</v>
      </c>
    </row>
    <row r="208" spans="1:3" x14ac:dyDescent="0.2">
      <c r="A208" s="3"/>
      <c r="B208" s="4" t="s">
        <v>35</v>
      </c>
      <c r="C208" s="4" t="s">
        <v>282</v>
      </c>
    </row>
    <row r="209" spans="1:3" x14ac:dyDescent="0.25">
      <c r="A209" s="3"/>
      <c r="B209" s="3"/>
      <c r="C209" s="3"/>
    </row>
    <row r="210" spans="1:3" x14ac:dyDescent="0.25">
      <c r="A210" s="3"/>
      <c r="B210" s="3" t="s">
        <v>42</v>
      </c>
      <c r="C210" s="3"/>
    </row>
    <row r="211" spans="1:3" x14ac:dyDescent="0.2">
      <c r="A211" s="3"/>
      <c r="B211" s="4" t="s">
        <v>8</v>
      </c>
      <c r="C211" s="4" t="s">
        <v>283</v>
      </c>
    </row>
    <row r="212" spans="1:3" x14ac:dyDescent="0.2">
      <c r="A212" s="3"/>
      <c r="B212" s="4" t="s">
        <v>7</v>
      </c>
      <c r="C212" s="4" t="s">
        <v>284</v>
      </c>
    </row>
    <row r="213" spans="1:3" x14ac:dyDescent="0.2">
      <c r="A213" s="3"/>
      <c r="B213" s="4" t="s">
        <v>6</v>
      </c>
      <c r="C213" s="4" t="s">
        <v>285</v>
      </c>
    </row>
    <row r="214" spans="1:3" x14ac:dyDescent="0.2">
      <c r="A214" s="3"/>
      <c r="B214" s="4" t="s">
        <v>5</v>
      </c>
      <c r="C214" s="4" t="s">
        <v>286</v>
      </c>
    </row>
    <row r="215" spans="1:3" x14ac:dyDescent="0.2">
      <c r="A215" s="3"/>
      <c r="B215" s="4" t="s">
        <v>4</v>
      </c>
      <c r="C215" s="4" t="s">
        <v>287</v>
      </c>
    </row>
    <row r="216" spans="1:3" x14ac:dyDescent="0.2">
      <c r="A216" s="3"/>
      <c r="B216" s="4" t="s">
        <v>3</v>
      </c>
      <c r="C216" s="4" t="s">
        <v>288</v>
      </c>
    </row>
    <row r="217" spans="1:3" x14ac:dyDescent="0.2">
      <c r="A217" s="3"/>
      <c r="B217" s="4" t="s">
        <v>2</v>
      </c>
      <c r="C217" s="4" t="s">
        <v>289</v>
      </c>
    </row>
    <row r="218" spans="1:3" x14ac:dyDescent="0.25">
      <c r="A218" s="3"/>
      <c r="B218" s="3"/>
      <c r="C218" s="3"/>
    </row>
    <row r="219" spans="1:3" x14ac:dyDescent="0.25">
      <c r="A219" s="3"/>
      <c r="B219" s="3" t="s">
        <v>41</v>
      </c>
      <c r="C219" s="3"/>
    </row>
    <row r="220" spans="1:3" x14ac:dyDescent="0.2">
      <c r="A220" s="3"/>
      <c r="B220" s="4" t="s">
        <v>8</v>
      </c>
      <c r="C220" s="4" t="s">
        <v>290</v>
      </c>
    </row>
    <row r="221" spans="1:3" x14ac:dyDescent="0.2">
      <c r="A221" s="3"/>
      <c r="B221" s="4" t="s">
        <v>7</v>
      </c>
      <c r="C221" s="4" t="s">
        <v>291</v>
      </c>
    </row>
    <row r="222" spans="1:3" x14ac:dyDescent="0.2">
      <c r="A222" s="3"/>
      <c r="B222" s="4" t="s">
        <v>6</v>
      </c>
      <c r="C222" s="4" t="s">
        <v>292</v>
      </c>
    </row>
    <row r="223" spans="1:3" x14ac:dyDescent="0.2">
      <c r="A223" s="3"/>
      <c r="B223" s="4" t="s">
        <v>5</v>
      </c>
      <c r="C223" s="4" t="s">
        <v>293</v>
      </c>
    </row>
    <row r="224" spans="1:3" x14ac:dyDescent="0.2">
      <c r="A224" s="3"/>
      <c r="B224" s="4" t="s">
        <v>4</v>
      </c>
      <c r="C224" s="4" t="s">
        <v>294</v>
      </c>
    </row>
    <row r="225" spans="1:3" x14ac:dyDescent="0.2">
      <c r="A225" s="3"/>
      <c r="B225" s="4" t="s">
        <v>3</v>
      </c>
      <c r="C225" s="4" t="s">
        <v>295</v>
      </c>
    </row>
    <row r="226" spans="1:3" x14ac:dyDescent="0.2">
      <c r="A226" s="3"/>
      <c r="B226" s="4" t="s">
        <v>2</v>
      </c>
      <c r="C226" s="4" t="s">
        <v>296</v>
      </c>
    </row>
    <row r="227" spans="1:3" x14ac:dyDescent="0.25">
      <c r="A227" s="3"/>
      <c r="B227" s="3"/>
      <c r="C227" s="3"/>
    </row>
    <row r="228" spans="1:3" x14ac:dyDescent="0.25">
      <c r="A228" s="3"/>
      <c r="B228" s="3" t="s">
        <v>40</v>
      </c>
      <c r="C228" s="3"/>
    </row>
    <row r="229" spans="1:3" x14ac:dyDescent="0.2">
      <c r="A229" s="3"/>
      <c r="B229" s="4" t="s">
        <v>8</v>
      </c>
      <c r="C229" s="4" t="s">
        <v>297</v>
      </c>
    </row>
    <row r="230" spans="1:3" x14ac:dyDescent="0.2">
      <c r="A230" s="3"/>
      <c r="B230" s="4" t="s">
        <v>7</v>
      </c>
      <c r="C230" s="4" t="s">
        <v>298</v>
      </c>
    </row>
    <row r="231" spans="1:3" x14ac:dyDescent="0.2">
      <c r="A231" s="3"/>
      <c r="B231" s="4" t="s">
        <v>6</v>
      </c>
      <c r="C231" s="4" t="s">
        <v>299</v>
      </c>
    </row>
    <row r="232" spans="1:3" x14ac:dyDescent="0.2">
      <c r="A232" s="3"/>
      <c r="B232" s="4" t="s">
        <v>5</v>
      </c>
      <c r="C232" s="4" t="s">
        <v>300</v>
      </c>
    </row>
    <row r="233" spans="1:3" x14ac:dyDescent="0.2">
      <c r="A233" s="3"/>
      <c r="B233" s="4" t="s">
        <v>4</v>
      </c>
      <c r="C233" s="4" t="s">
        <v>301</v>
      </c>
    </row>
    <row r="234" spans="1:3" x14ac:dyDescent="0.2">
      <c r="A234" s="3"/>
      <c r="B234" s="4" t="s">
        <v>3</v>
      </c>
      <c r="C234" s="4" t="s">
        <v>302</v>
      </c>
    </row>
    <row r="235" spans="1:3" x14ac:dyDescent="0.2">
      <c r="A235" s="3"/>
      <c r="B235" s="4" t="s">
        <v>2</v>
      </c>
      <c r="C235" s="4" t="s">
        <v>303</v>
      </c>
    </row>
    <row r="236" spans="1:3" x14ac:dyDescent="0.2">
      <c r="A236" s="3"/>
      <c r="B236" s="4" t="s">
        <v>1</v>
      </c>
      <c r="C236" s="4" t="s">
        <v>304</v>
      </c>
    </row>
    <row r="237" spans="1:3" x14ac:dyDescent="0.25">
      <c r="A237" s="3"/>
      <c r="B237" s="3"/>
      <c r="C237" s="3"/>
    </row>
    <row r="238" spans="1:3" x14ac:dyDescent="0.25">
      <c r="A238" s="3"/>
      <c r="B238" s="3" t="s">
        <v>39</v>
      </c>
      <c r="C238" s="3"/>
    </row>
    <row r="239" spans="1:3" x14ac:dyDescent="0.2">
      <c r="A239" s="3"/>
      <c r="B239" s="4" t="s">
        <v>8</v>
      </c>
      <c r="C239" s="4" t="s">
        <v>305</v>
      </c>
    </row>
    <row r="240" spans="1:3" x14ac:dyDescent="0.2">
      <c r="A240" s="3"/>
      <c r="B240" s="4" t="s">
        <v>7</v>
      </c>
      <c r="C240" s="4" t="s">
        <v>306</v>
      </c>
    </row>
    <row r="241" spans="1:3" x14ac:dyDescent="0.2">
      <c r="A241" s="3"/>
      <c r="B241" s="4" t="s">
        <v>6</v>
      </c>
      <c r="C241" s="4" t="s">
        <v>307</v>
      </c>
    </row>
    <row r="242" spans="1:3" x14ac:dyDescent="0.2">
      <c r="A242" s="3"/>
      <c r="B242" s="4" t="s">
        <v>5</v>
      </c>
      <c r="C242" s="4" t="s">
        <v>308</v>
      </c>
    </row>
    <row r="243" spans="1:3" x14ac:dyDescent="0.2">
      <c r="A243" s="3"/>
      <c r="B243" s="4" t="s">
        <v>4</v>
      </c>
      <c r="C243" s="4" t="s">
        <v>309</v>
      </c>
    </row>
    <row r="244" spans="1:3" x14ac:dyDescent="0.2">
      <c r="A244" s="3"/>
      <c r="B244" s="4" t="s">
        <v>3</v>
      </c>
      <c r="C244" s="4" t="s">
        <v>310</v>
      </c>
    </row>
    <row r="245" spans="1:3" x14ac:dyDescent="0.2">
      <c r="A245" s="3"/>
      <c r="B245" s="4" t="s">
        <v>2</v>
      </c>
      <c r="C245" s="4" t="s">
        <v>311</v>
      </c>
    </row>
    <row r="246" spans="1:3" x14ac:dyDescent="0.2">
      <c r="A246" s="3"/>
      <c r="B246" s="4" t="s">
        <v>1</v>
      </c>
      <c r="C246" s="4" t="s">
        <v>312</v>
      </c>
    </row>
    <row r="247" spans="1:3" x14ac:dyDescent="0.2">
      <c r="A247" s="3"/>
      <c r="B247" s="4" t="s">
        <v>0</v>
      </c>
      <c r="C247" s="4" t="s">
        <v>313</v>
      </c>
    </row>
    <row r="248" spans="1:3" x14ac:dyDescent="0.2">
      <c r="A248" s="3"/>
      <c r="B248" s="4" t="s">
        <v>10</v>
      </c>
      <c r="C248" s="4" t="s">
        <v>314</v>
      </c>
    </row>
    <row r="249" spans="1:3" x14ac:dyDescent="0.2">
      <c r="A249" s="3"/>
      <c r="B249" s="4" t="s">
        <v>38</v>
      </c>
      <c r="C249" s="4" t="s">
        <v>315</v>
      </c>
    </row>
    <row r="250" spans="1:3" x14ac:dyDescent="0.2">
      <c r="A250" s="3"/>
      <c r="B250" s="4" t="s">
        <v>37</v>
      </c>
      <c r="C250" s="4" t="s">
        <v>316</v>
      </c>
    </row>
    <row r="251" spans="1:3" x14ac:dyDescent="0.2">
      <c r="A251" s="3"/>
      <c r="B251" s="4" t="s">
        <v>36</v>
      </c>
      <c r="C251" s="4" t="s">
        <v>317</v>
      </c>
    </row>
    <row r="252" spans="1:3" x14ac:dyDescent="0.2">
      <c r="A252" s="3"/>
      <c r="B252" s="4" t="s">
        <v>35</v>
      </c>
      <c r="C252" s="4" t="s">
        <v>318</v>
      </c>
    </row>
    <row r="253" spans="1:3" x14ac:dyDescent="0.2">
      <c r="A253" s="3"/>
      <c r="B253" s="4" t="s">
        <v>34</v>
      </c>
      <c r="C253" s="4" t="s">
        <v>319</v>
      </c>
    </row>
    <row r="254" spans="1:3" x14ac:dyDescent="0.2">
      <c r="A254" s="3"/>
      <c r="B254" s="4" t="s">
        <v>33</v>
      </c>
      <c r="C254" s="4" t="s">
        <v>320</v>
      </c>
    </row>
    <row r="255" spans="1:3" x14ac:dyDescent="0.2">
      <c r="A255" s="3"/>
      <c r="B255" s="4" t="s">
        <v>32</v>
      </c>
      <c r="C255" s="4" t="s">
        <v>321</v>
      </c>
    </row>
    <row r="256" spans="1:3" x14ac:dyDescent="0.2">
      <c r="A256" s="3"/>
      <c r="B256" s="4" t="s">
        <v>31</v>
      </c>
      <c r="C256" s="4" t="s">
        <v>322</v>
      </c>
    </row>
    <row r="257" spans="1:4" x14ac:dyDescent="0.2">
      <c r="A257" s="3"/>
      <c r="B257" s="4" t="s">
        <v>30</v>
      </c>
      <c r="C257" s="4" t="s">
        <v>323</v>
      </c>
    </row>
    <row r="258" spans="1:4" x14ac:dyDescent="0.2">
      <c r="A258" s="3"/>
      <c r="B258" s="4" t="s">
        <v>29</v>
      </c>
      <c r="C258" s="4" t="s">
        <v>324</v>
      </c>
    </row>
    <row r="259" spans="1:4" x14ac:dyDescent="0.25">
      <c r="A259" s="3"/>
      <c r="B259" s="3"/>
      <c r="C259" s="3"/>
    </row>
    <row r="260" spans="1:4" x14ac:dyDescent="0.25">
      <c r="A260" s="3"/>
      <c r="B260" s="3" t="s">
        <v>28</v>
      </c>
      <c r="C260" s="3"/>
    </row>
    <row r="261" spans="1:4" x14ac:dyDescent="0.2">
      <c r="A261" s="3"/>
      <c r="B261" s="4" t="s">
        <v>8</v>
      </c>
      <c r="C261" s="4" t="s">
        <v>325</v>
      </c>
      <c r="D261" s="1" t="s">
        <v>395</v>
      </c>
    </row>
    <row r="262" spans="1:4" x14ac:dyDescent="0.2">
      <c r="A262" s="3"/>
      <c r="B262" s="4" t="s">
        <v>7</v>
      </c>
      <c r="C262" s="4" t="s">
        <v>326</v>
      </c>
      <c r="D262" s="1" t="s">
        <v>388</v>
      </c>
    </row>
    <row r="263" spans="1:4" x14ac:dyDescent="0.2">
      <c r="A263" s="3"/>
      <c r="B263" s="4" t="s">
        <v>6</v>
      </c>
      <c r="C263" s="4" t="s">
        <v>327</v>
      </c>
      <c r="D263" s="1" t="s">
        <v>389</v>
      </c>
    </row>
    <row r="264" spans="1:4" x14ac:dyDescent="0.2">
      <c r="A264" s="3"/>
      <c r="B264" s="4" t="s">
        <v>5</v>
      </c>
      <c r="C264" s="4" t="s">
        <v>328</v>
      </c>
      <c r="D264" s="1" t="s">
        <v>396</v>
      </c>
    </row>
    <row r="265" spans="1:4" x14ac:dyDescent="0.2">
      <c r="A265" s="3"/>
      <c r="B265" s="4" t="s">
        <v>4</v>
      </c>
      <c r="C265" s="4" t="s">
        <v>329</v>
      </c>
      <c r="D265" s="1" t="s">
        <v>391</v>
      </c>
    </row>
    <row r="266" spans="1:4" x14ac:dyDescent="0.2">
      <c r="A266" s="3"/>
      <c r="B266" s="4" t="s">
        <v>3</v>
      </c>
      <c r="C266" s="4" t="s">
        <v>330</v>
      </c>
      <c r="D266" s="1" t="s">
        <v>392</v>
      </c>
    </row>
    <row r="267" spans="1:4" x14ac:dyDescent="0.2">
      <c r="A267" s="3"/>
      <c r="B267" s="4" t="s">
        <v>2</v>
      </c>
      <c r="C267" s="4" t="s">
        <v>331</v>
      </c>
      <c r="D267" s="1" t="s">
        <v>393</v>
      </c>
    </row>
    <row r="268" spans="1:4" x14ac:dyDescent="0.2">
      <c r="A268" s="3"/>
      <c r="B268" s="4" t="s">
        <v>1</v>
      </c>
      <c r="C268" s="4" t="s">
        <v>332</v>
      </c>
      <c r="D268" s="1" t="s">
        <v>394</v>
      </c>
    </row>
    <row r="269" spans="1:4" x14ac:dyDescent="0.25">
      <c r="A269" s="3"/>
      <c r="B269" s="3"/>
      <c r="C269" s="3"/>
    </row>
    <row r="270" spans="1:4" x14ac:dyDescent="0.25">
      <c r="A270" s="3"/>
      <c r="B270" s="3" t="s">
        <v>27</v>
      </c>
      <c r="C270" s="3"/>
    </row>
    <row r="271" spans="1:4" x14ac:dyDescent="0.2">
      <c r="A271" s="3"/>
      <c r="B271" s="4" t="s">
        <v>8</v>
      </c>
      <c r="C271" s="4" t="s">
        <v>333</v>
      </c>
    </row>
    <row r="272" spans="1:4"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334</v>
      </c>
    </row>
    <row r="283" spans="1:3" x14ac:dyDescent="0.2">
      <c r="A283" s="3"/>
      <c r="B283" s="4" t="s">
        <v>7</v>
      </c>
      <c r="C283" s="4" t="s">
        <v>335</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336</v>
      </c>
    </row>
    <row r="292" spans="1:3" x14ac:dyDescent="0.25">
      <c r="A292" s="3"/>
      <c r="B292" s="3"/>
      <c r="C292" s="3"/>
    </row>
    <row r="293" spans="1:3" x14ac:dyDescent="0.25">
      <c r="A293" s="3"/>
      <c r="B293" s="3" t="s">
        <v>9</v>
      </c>
      <c r="C293" s="3"/>
    </row>
    <row r="294" spans="1:3" x14ac:dyDescent="0.2">
      <c r="A294" s="3"/>
      <c r="B294" s="4" t="s">
        <v>8</v>
      </c>
      <c r="C294" s="4" t="s">
        <v>80</v>
      </c>
    </row>
    <row r="295" spans="1:3" x14ac:dyDescent="0.2">
      <c r="A295" s="3"/>
      <c r="B295" s="4" t="s">
        <v>7</v>
      </c>
      <c r="C295" s="4" t="s">
        <v>261</v>
      </c>
    </row>
    <row r="296" spans="1:3" x14ac:dyDescent="0.2">
      <c r="A296" s="3"/>
      <c r="B296" s="4" t="s">
        <v>6</v>
      </c>
      <c r="C296" s="4" t="s">
        <v>262</v>
      </c>
    </row>
    <row r="297" spans="1:3" x14ac:dyDescent="0.2">
      <c r="A297" s="3"/>
      <c r="B297" s="4" t="s">
        <v>5</v>
      </c>
      <c r="C297" s="4" t="s">
        <v>263</v>
      </c>
    </row>
    <row r="298" spans="1:3" x14ac:dyDescent="0.2">
      <c r="A298" s="3"/>
      <c r="B298" s="4" t="s">
        <v>4</v>
      </c>
      <c r="C298" s="4" t="s">
        <v>264</v>
      </c>
    </row>
    <row r="299" spans="1:3" x14ac:dyDescent="0.2">
      <c r="A299" s="3"/>
      <c r="B299" s="4" t="s">
        <v>3</v>
      </c>
      <c r="C299" s="4" t="s">
        <v>265</v>
      </c>
    </row>
    <row r="300" spans="1:3" x14ac:dyDescent="0.2">
      <c r="A300" s="3"/>
      <c r="B300" s="4" t="s">
        <v>2</v>
      </c>
      <c r="C300" s="4" t="s">
        <v>266</v>
      </c>
    </row>
    <row r="301" spans="1:3" x14ac:dyDescent="0.2">
      <c r="A301" s="3"/>
      <c r="B301" s="4" t="s">
        <v>1</v>
      </c>
      <c r="C301" s="4" t="s">
        <v>267</v>
      </c>
    </row>
    <row r="302" spans="1:3" x14ac:dyDescent="0.2">
      <c r="A302" s="3"/>
      <c r="B302" s="4" t="s">
        <v>0</v>
      </c>
      <c r="C302" s="4" t="s">
        <v>268</v>
      </c>
    </row>
    <row r="303" spans="1:3" x14ac:dyDescent="0.25">
      <c r="A303" s="3"/>
      <c r="B303" s="3"/>
      <c r="C303" s="3"/>
    </row>
    <row r="304" spans="1:3" x14ac:dyDescent="0.25">
      <c r="A304" s="3"/>
      <c r="B304" s="3" t="s">
        <v>367</v>
      </c>
      <c r="C304" s="3"/>
    </row>
    <row r="305" spans="1:3" x14ac:dyDescent="0.2">
      <c r="A305" s="3"/>
      <c r="B305" s="4" t="s">
        <v>8</v>
      </c>
      <c r="C305" s="53" t="s">
        <v>350</v>
      </c>
    </row>
    <row r="306" spans="1:3" x14ac:dyDescent="0.2">
      <c r="A306" s="3"/>
      <c r="B306" s="4" t="s">
        <v>7</v>
      </c>
      <c r="C306" s="53" t="s">
        <v>351</v>
      </c>
    </row>
    <row r="307" spans="1:3" x14ac:dyDescent="0.2">
      <c r="A307" s="3"/>
      <c r="B307" s="4" t="s">
        <v>6</v>
      </c>
      <c r="C307" s="53" t="s">
        <v>352</v>
      </c>
    </row>
    <row r="308" spans="1:3" x14ac:dyDescent="0.2">
      <c r="A308" s="3"/>
      <c r="B308" s="4" t="s">
        <v>5</v>
      </c>
      <c r="C308" s="53" t="s">
        <v>353</v>
      </c>
    </row>
    <row r="309" spans="1:3" x14ac:dyDescent="0.2">
      <c r="A309" s="3"/>
      <c r="B309" s="4" t="s">
        <v>4</v>
      </c>
      <c r="C309" s="53" t="s">
        <v>354</v>
      </c>
    </row>
    <row r="310" spans="1:3" x14ac:dyDescent="0.2">
      <c r="A310" s="3"/>
      <c r="B310" s="4" t="s">
        <v>3</v>
      </c>
      <c r="C310" s="53" t="s">
        <v>355</v>
      </c>
    </row>
    <row r="311" spans="1:3" x14ac:dyDescent="0.2">
      <c r="A311" s="3"/>
      <c r="B311" s="4" t="s">
        <v>2</v>
      </c>
      <c r="C311" s="53" t="s">
        <v>356</v>
      </c>
    </row>
    <row r="312" spans="1:3" x14ac:dyDescent="0.2">
      <c r="A312" s="3"/>
      <c r="B312" s="4" t="s">
        <v>1</v>
      </c>
      <c r="C312" s="53" t="s">
        <v>357</v>
      </c>
    </row>
    <row r="313" spans="1:3" x14ac:dyDescent="0.2">
      <c r="A313" s="3"/>
      <c r="B313" s="4" t="s">
        <v>0</v>
      </c>
      <c r="C313" s="53" t="s">
        <v>358</v>
      </c>
    </row>
    <row r="314" spans="1:3" x14ac:dyDescent="0.2">
      <c r="A314" s="3"/>
      <c r="B314" s="4" t="s">
        <v>10</v>
      </c>
      <c r="C314" s="53" t="s">
        <v>359</v>
      </c>
    </row>
    <row r="315" spans="1:3" x14ac:dyDescent="0.2">
      <c r="A315" s="3"/>
      <c r="B315" s="4" t="s">
        <v>38</v>
      </c>
      <c r="C315" s="53" t="s">
        <v>360</v>
      </c>
    </row>
    <row r="316" spans="1:3" x14ac:dyDescent="0.2">
      <c r="A316" s="3"/>
      <c r="B316" s="4" t="s">
        <v>37</v>
      </c>
      <c r="C316" s="53" t="s">
        <v>361</v>
      </c>
    </row>
    <row r="317" spans="1:3" x14ac:dyDescent="0.2">
      <c r="A317" s="3"/>
      <c r="B317" s="4" t="s">
        <v>36</v>
      </c>
      <c r="C317" s="53" t="s">
        <v>362</v>
      </c>
    </row>
    <row r="318" spans="1:3" x14ac:dyDescent="0.2">
      <c r="A318" s="3"/>
      <c r="B318" s="4" t="s">
        <v>35</v>
      </c>
      <c r="C318" s="53" t="s">
        <v>363</v>
      </c>
    </row>
    <row r="319" spans="1:3" x14ac:dyDescent="0.2">
      <c r="A319" s="3"/>
      <c r="B319" s="4" t="s">
        <v>34</v>
      </c>
      <c r="C319" s="53" t="s">
        <v>364</v>
      </c>
    </row>
    <row r="320" spans="1:3" x14ac:dyDescent="0.2">
      <c r="A320" s="3"/>
      <c r="B320" s="4" t="s">
        <v>33</v>
      </c>
      <c r="C320" s="53" t="s">
        <v>365</v>
      </c>
    </row>
    <row r="321" spans="1:3" x14ac:dyDescent="0.2">
      <c r="A321" s="3"/>
      <c r="B321" s="4" t="s">
        <v>32</v>
      </c>
      <c r="C321" s="53" t="s">
        <v>366</v>
      </c>
    </row>
    <row r="322" spans="1:3" x14ac:dyDescent="0.2">
      <c r="A322" s="3"/>
      <c r="B322" s="4" t="s">
        <v>31</v>
      </c>
      <c r="C322" s="53" t="s">
        <v>368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2:BQ394"/>
  <sheetViews>
    <sheetView zoomScaleNormal="100" workbookViewId="0"/>
  </sheetViews>
  <sheetFormatPr defaultColWidth="9.140625" defaultRowHeight="12.75" x14ac:dyDescent="0.2"/>
  <cols>
    <col min="1" max="1" width="30.42578125" style="15" bestFit="1" customWidth="1"/>
    <col min="2" max="2" width="50.85546875" style="25" bestFit="1" customWidth="1"/>
    <col min="3" max="3" width="12.7109375" style="25" bestFit="1" customWidth="1"/>
    <col min="4" max="4" width="16.7109375" style="25" bestFit="1" customWidth="1"/>
    <col min="5" max="5" width="13" style="25" bestFit="1" customWidth="1"/>
    <col min="6" max="12" width="16.7109375" style="25" customWidth="1"/>
    <col min="13" max="13" width="14.42578125" style="25" bestFit="1" customWidth="1"/>
    <col min="14" max="22" width="14.42578125" style="25" customWidth="1"/>
    <col min="23" max="23" width="12.5703125" style="25" bestFit="1" customWidth="1"/>
    <col min="24" max="24" width="9.140625" style="15"/>
    <col min="25" max="25" width="46.28515625" style="39" bestFit="1" customWidth="1"/>
    <col min="26" max="33" width="17.140625" style="39" customWidth="1"/>
    <col min="34" max="34" width="17.140625" style="39" bestFit="1" customWidth="1"/>
    <col min="35" max="35" width="16.7109375" style="39" bestFit="1" customWidth="1"/>
    <col min="36" max="36" width="14.42578125" style="39" bestFit="1" customWidth="1"/>
    <col min="37" max="46" width="14.42578125" style="39" customWidth="1"/>
    <col min="47" max="47" width="9.140625" style="15"/>
    <col min="48" max="48" width="46.28515625" style="27" bestFit="1" customWidth="1"/>
    <col min="49" max="56" width="17.140625" style="27" customWidth="1"/>
    <col min="57" max="57" width="17.140625" style="27" bestFit="1" customWidth="1"/>
    <col min="58" max="58" width="16.7109375" style="27" bestFit="1" customWidth="1"/>
    <col min="59" max="59" width="14.42578125" style="27" bestFit="1" customWidth="1"/>
    <col min="60" max="69" width="14.42578125" style="27" customWidth="1"/>
    <col min="70" max="16384" width="9.140625" style="15"/>
  </cols>
  <sheetData>
    <row r="2" spans="1:69" s="10" customFormat="1" x14ac:dyDescent="0.2">
      <c r="A2" s="10" t="s">
        <v>190</v>
      </c>
      <c r="B2" s="11" t="s">
        <v>28</v>
      </c>
      <c r="C2" s="11" t="s">
        <v>197</v>
      </c>
      <c r="D2" s="11"/>
      <c r="E2" s="11"/>
      <c r="F2" s="11"/>
      <c r="G2" s="11"/>
      <c r="H2" s="11"/>
      <c r="I2" s="11"/>
      <c r="J2" s="11"/>
      <c r="K2" s="11"/>
      <c r="L2" s="11"/>
      <c r="M2" s="11"/>
      <c r="N2" s="11"/>
      <c r="O2" s="11"/>
      <c r="P2" s="11"/>
      <c r="Q2" s="11"/>
      <c r="R2" s="11"/>
      <c r="S2" s="11"/>
      <c r="T2" s="11"/>
      <c r="U2" s="11"/>
      <c r="V2" s="11"/>
      <c r="W2" s="11"/>
      <c r="Y2" s="38"/>
      <c r="Z2" s="38" t="s">
        <v>198</v>
      </c>
      <c r="AA2" s="38"/>
      <c r="AB2" s="38"/>
      <c r="AC2" s="38"/>
      <c r="AD2" s="38"/>
      <c r="AE2" s="38"/>
      <c r="AF2" s="38"/>
      <c r="AG2" s="38"/>
      <c r="AH2" s="38"/>
      <c r="AI2" s="38"/>
      <c r="AJ2" s="38"/>
      <c r="AK2" s="38"/>
      <c r="AL2" s="38"/>
      <c r="AM2" s="38"/>
      <c r="AN2" s="38"/>
      <c r="AO2" s="38"/>
      <c r="AP2" s="38"/>
      <c r="AQ2" s="38"/>
      <c r="AR2" s="38"/>
      <c r="AS2" s="38"/>
      <c r="AT2" s="38"/>
      <c r="AV2" s="12"/>
      <c r="AW2" s="12" t="s">
        <v>383</v>
      </c>
      <c r="AX2" s="12"/>
      <c r="AY2" s="12"/>
      <c r="AZ2" s="12"/>
      <c r="BA2" s="12"/>
      <c r="BB2" s="12"/>
      <c r="BC2" s="12"/>
      <c r="BD2" s="12"/>
      <c r="BE2" s="12"/>
      <c r="BF2" s="12"/>
      <c r="BG2" s="12"/>
      <c r="BH2" s="12"/>
      <c r="BI2" s="12"/>
      <c r="BJ2" s="12"/>
      <c r="BK2" s="12"/>
      <c r="BL2" s="12"/>
      <c r="BM2" s="12"/>
      <c r="BN2" s="12"/>
      <c r="BO2" s="12"/>
      <c r="BP2" s="12"/>
      <c r="BQ2" s="12"/>
    </row>
    <row r="4" spans="1:69" s="10" customFormat="1" x14ac:dyDescent="0.2">
      <c r="A4" s="10" t="s">
        <v>191</v>
      </c>
      <c r="B4" s="11" t="s">
        <v>192</v>
      </c>
      <c r="C4" s="11"/>
      <c r="D4" s="11"/>
      <c r="E4" s="11"/>
      <c r="F4" s="11"/>
      <c r="G4" s="11"/>
      <c r="H4" s="11"/>
      <c r="I4" s="11"/>
      <c r="J4" s="11"/>
      <c r="K4" s="11"/>
      <c r="L4" s="11"/>
      <c r="M4" s="11"/>
      <c r="N4" s="11"/>
      <c r="O4" s="11"/>
      <c r="P4" s="11"/>
      <c r="Q4" s="11"/>
      <c r="R4" s="11"/>
      <c r="S4" s="11"/>
      <c r="T4" s="11"/>
      <c r="U4" s="11"/>
      <c r="V4" s="11"/>
      <c r="W4" s="11"/>
      <c r="Y4" s="38" t="s">
        <v>192</v>
      </c>
      <c r="Z4" s="38"/>
      <c r="AA4" s="38"/>
      <c r="AB4" s="38"/>
      <c r="AC4" s="38"/>
      <c r="AD4" s="38"/>
      <c r="AE4" s="38"/>
      <c r="AF4" s="38"/>
      <c r="AG4" s="38"/>
      <c r="AH4" s="38"/>
      <c r="AI4" s="38"/>
      <c r="AJ4" s="38"/>
      <c r="AK4" s="38"/>
      <c r="AL4" s="38"/>
      <c r="AM4" s="38"/>
      <c r="AN4" s="38"/>
      <c r="AO4" s="38"/>
      <c r="AP4" s="38"/>
      <c r="AQ4" s="38"/>
      <c r="AR4" s="38"/>
      <c r="AS4" s="38"/>
      <c r="AT4" s="38"/>
      <c r="AV4" s="12" t="s">
        <v>192</v>
      </c>
      <c r="AW4" s="12"/>
      <c r="AX4" s="12"/>
      <c r="AY4" s="12"/>
      <c r="AZ4" s="12"/>
      <c r="BA4" s="12"/>
      <c r="BB4" s="12"/>
      <c r="BC4" s="12"/>
      <c r="BD4" s="12"/>
      <c r="BE4" s="12"/>
      <c r="BF4" s="12"/>
      <c r="BG4" s="12"/>
      <c r="BH4" s="12"/>
      <c r="BI4" s="12"/>
      <c r="BJ4" s="12"/>
      <c r="BK4" s="12"/>
      <c r="BL4" s="12"/>
      <c r="BM4" s="12"/>
      <c r="BN4" s="12"/>
      <c r="BO4" s="12"/>
      <c r="BP4" s="12"/>
      <c r="BQ4" s="12"/>
    </row>
    <row r="5" spans="1:69" x14ac:dyDescent="0.2">
      <c r="B5" s="11" t="s">
        <v>369</v>
      </c>
    </row>
    <row r="6" spans="1:69" x14ac:dyDescent="0.2">
      <c r="A6" s="13" t="s">
        <v>193</v>
      </c>
      <c r="B6" s="14" t="s">
        <v>187</v>
      </c>
      <c r="C6" s="28" t="s">
        <v>8</v>
      </c>
      <c r="D6" s="28" t="s">
        <v>7</v>
      </c>
      <c r="E6" s="28" t="s">
        <v>6</v>
      </c>
      <c r="F6" s="28" t="s">
        <v>5</v>
      </c>
      <c r="G6" s="28" t="s">
        <v>4</v>
      </c>
      <c r="H6" s="28" t="s">
        <v>3</v>
      </c>
      <c r="I6" s="28" t="s">
        <v>2</v>
      </c>
      <c r="J6" s="28" t="s">
        <v>1</v>
      </c>
      <c r="K6" s="28" t="s">
        <v>0</v>
      </c>
      <c r="L6" s="28" t="s">
        <v>10</v>
      </c>
      <c r="M6" s="28" t="s">
        <v>38</v>
      </c>
      <c r="N6" s="28" t="s">
        <v>37</v>
      </c>
      <c r="O6" s="28" t="s">
        <v>36</v>
      </c>
      <c r="P6" s="28" t="s">
        <v>35</v>
      </c>
      <c r="Q6" s="28" t="s">
        <v>34</v>
      </c>
      <c r="R6" s="28" t="s">
        <v>33</v>
      </c>
      <c r="S6" s="28" t="s">
        <v>32</v>
      </c>
      <c r="T6" s="28" t="s">
        <v>31</v>
      </c>
      <c r="U6" s="28" t="s">
        <v>30</v>
      </c>
      <c r="V6" s="28" t="s">
        <v>29</v>
      </c>
      <c r="W6" s="28" t="s">
        <v>194</v>
      </c>
      <c r="Y6" s="40" t="s">
        <v>187</v>
      </c>
      <c r="Z6" s="67" t="s">
        <v>8</v>
      </c>
      <c r="AA6" s="67" t="s">
        <v>7</v>
      </c>
      <c r="AB6" s="67" t="s">
        <v>6</v>
      </c>
      <c r="AC6" s="67" t="s">
        <v>5</v>
      </c>
      <c r="AD6" s="67" t="s">
        <v>4</v>
      </c>
      <c r="AE6" s="67" t="s">
        <v>3</v>
      </c>
      <c r="AF6" s="67" t="s">
        <v>2</v>
      </c>
      <c r="AG6" s="67" t="s">
        <v>1</v>
      </c>
      <c r="AH6" s="67" t="s">
        <v>0</v>
      </c>
      <c r="AI6" s="67" t="s">
        <v>10</v>
      </c>
      <c r="AJ6" s="67" t="s">
        <v>38</v>
      </c>
      <c r="AK6" s="67" t="s">
        <v>37</v>
      </c>
      <c r="AL6" s="67" t="s">
        <v>36</v>
      </c>
      <c r="AM6" s="67" t="s">
        <v>35</v>
      </c>
      <c r="AN6" s="67" t="s">
        <v>34</v>
      </c>
      <c r="AO6" s="67" t="s">
        <v>33</v>
      </c>
      <c r="AP6" s="67" t="s">
        <v>32</v>
      </c>
      <c r="AQ6" s="67" t="s">
        <v>31</v>
      </c>
      <c r="AR6" s="67" t="s">
        <v>30</v>
      </c>
      <c r="AS6" s="67" t="s">
        <v>29</v>
      </c>
      <c r="AT6" s="67" t="s">
        <v>194</v>
      </c>
      <c r="AV6" s="16" t="s">
        <v>187</v>
      </c>
      <c r="AW6" s="70" t="s">
        <v>8</v>
      </c>
      <c r="AX6" s="70" t="s">
        <v>7</v>
      </c>
      <c r="AY6" s="70" t="s">
        <v>6</v>
      </c>
      <c r="AZ6" s="70" t="s">
        <v>5</v>
      </c>
      <c r="BA6" s="70" t="s">
        <v>4</v>
      </c>
      <c r="BB6" s="70" t="s">
        <v>3</v>
      </c>
      <c r="BC6" s="70" t="s">
        <v>2</v>
      </c>
      <c r="BD6" s="70" t="s">
        <v>1</v>
      </c>
      <c r="BE6" s="70" t="s">
        <v>0</v>
      </c>
      <c r="BF6" s="70" t="s">
        <v>10</v>
      </c>
      <c r="BG6" s="70" t="s">
        <v>38</v>
      </c>
      <c r="BH6" s="70" t="s">
        <v>37</v>
      </c>
      <c r="BI6" s="70" t="s">
        <v>36</v>
      </c>
      <c r="BJ6" s="70" t="s">
        <v>35</v>
      </c>
      <c r="BK6" s="70" t="s">
        <v>34</v>
      </c>
      <c r="BL6" s="70" t="s">
        <v>33</v>
      </c>
      <c r="BM6" s="70" t="s">
        <v>32</v>
      </c>
      <c r="BN6" s="70" t="s">
        <v>31</v>
      </c>
      <c r="BO6" s="70" t="s">
        <v>30</v>
      </c>
      <c r="BP6" s="70" t="s">
        <v>29</v>
      </c>
      <c r="BQ6" s="70" t="s">
        <v>194</v>
      </c>
    </row>
    <row r="7" spans="1:69" x14ac:dyDescent="0.2">
      <c r="A7" s="13"/>
      <c r="B7" s="63" t="s">
        <v>177</v>
      </c>
      <c r="C7" s="66">
        <v>28230.439017411198</v>
      </c>
      <c r="D7" s="66">
        <v>6797.2700843123994</v>
      </c>
      <c r="E7" s="66">
        <v>5210.4920020755007</v>
      </c>
      <c r="F7" s="66">
        <v>8343.3123743780998</v>
      </c>
      <c r="G7" s="66">
        <v>2713.6870391621001</v>
      </c>
      <c r="H7" s="66">
        <v>814.59252772710011</v>
      </c>
      <c r="I7" s="66">
        <v>1822.9099061619997</v>
      </c>
      <c r="J7" s="66">
        <v>7992.2172745449016</v>
      </c>
      <c r="K7" s="66">
        <v>0</v>
      </c>
      <c r="L7" s="66">
        <v>0</v>
      </c>
      <c r="M7" s="66">
        <v>0</v>
      </c>
      <c r="N7" s="66">
        <v>0</v>
      </c>
      <c r="O7" s="66">
        <v>0</v>
      </c>
      <c r="P7" s="66">
        <v>0</v>
      </c>
      <c r="Q7" s="66">
        <v>0</v>
      </c>
      <c r="R7" s="66">
        <v>0</v>
      </c>
      <c r="S7" s="66">
        <v>0</v>
      </c>
      <c r="T7" s="66">
        <v>0</v>
      </c>
      <c r="U7" s="66">
        <v>0</v>
      </c>
      <c r="V7" s="66">
        <v>0</v>
      </c>
      <c r="W7" s="66">
        <v>61924.920225773298</v>
      </c>
      <c r="Y7" s="41" t="s">
        <v>177</v>
      </c>
      <c r="Z7" s="68">
        <v>0.45588171796564742</v>
      </c>
      <c r="AA7" s="68">
        <v>0.10976631151933822</v>
      </c>
      <c r="AB7" s="68">
        <v>8.4142086628104878E-2</v>
      </c>
      <c r="AC7" s="68">
        <v>0.13473271090150865</v>
      </c>
      <c r="AD7" s="68">
        <v>4.3822212919584144E-2</v>
      </c>
      <c r="AE7" s="68">
        <v>1.3154518806922335E-2</v>
      </c>
      <c r="AF7" s="68">
        <v>2.9437420339272401E-2</v>
      </c>
      <c r="AG7" s="68">
        <v>0.12906302091962199</v>
      </c>
      <c r="AH7" s="68">
        <v>0</v>
      </c>
      <c r="AI7" s="68">
        <v>0</v>
      </c>
      <c r="AJ7" s="68">
        <v>0</v>
      </c>
      <c r="AK7" s="68">
        <v>0</v>
      </c>
      <c r="AL7" s="68">
        <v>0</v>
      </c>
      <c r="AM7" s="68">
        <v>0</v>
      </c>
      <c r="AN7" s="68">
        <v>0</v>
      </c>
      <c r="AO7" s="68">
        <v>0</v>
      </c>
      <c r="AP7" s="68">
        <v>0</v>
      </c>
      <c r="AQ7" s="68">
        <v>0</v>
      </c>
      <c r="AR7" s="68">
        <v>0</v>
      </c>
      <c r="AS7" s="68">
        <v>0</v>
      </c>
      <c r="AT7" s="68"/>
      <c r="AV7" s="18" t="s">
        <v>177</v>
      </c>
      <c r="AW7" s="71">
        <v>6.4415709894413853</v>
      </c>
      <c r="AX7" s="71">
        <v>12.56954494314459</v>
      </c>
      <c r="AY7" s="71">
        <v>13.767589098740464</v>
      </c>
      <c r="AZ7" s="71">
        <v>14.048392313229979</v>
      </c>
      <c r="BA7" s="71">
        <v>22.107493860865606</v>
      </c>
      <c r="BB7" s="71">
        <v>36.988880761543648</v>
      </c>
      <c r="BC7" s="71">
        <v>25.487851163212337</v>
      </c>
      <c r="BD7" s="71">
        <v>13.664419496815372</v>
      </c>
      <c r="BE7" s="71">
        <v>0</v>
      </c>
      <c r="BF7" s="71">
        <v>0</v>
      </c>
      <c r="BG7" s="71">
        <v>0</v>
      </c>
      <c r="BH7" s="71">
        <v>0</v>
      </c>
      <c r="BI7" s="71">
        <v>0</v>
      </c>
      <c r="BJ7" s="71">
        <v>0</v>
      </c>
      <c r="BK7" s="71">
        <v>0</v>
      </c>
      <c r="BL7" s="71">
        <v>0</v>
      </c>
      <c r="BM7" s="71">
        <v>0</v>
      </c>
      <c r="BN7" s="71">
        <v>0</v>
      </c>
      <c r="BO7" s="71">
        <v>0</v>
      </c>
      <c r="BP7" s="71">
        <v>0</v>
      </c>
      <c r="BQ7" s="71">
        <v>4.5055768502023721</v>
      </c>
    </row>
    <row r="8" spans="1:69" x14ac:dyDescent="0.2">
      <c r="A8" s="13"/>
      <c r="B8" s="63" t="s">
        <v>371</v>
      </c>
      <c r="C8" s="66">
        <v>250184.96371831559</v>
      </c>
      <c r="D8" s="66">
        <v>92084.703248719845</v>
      </c>
      <c r="E8" s="66">
        <v>107564.44307565402</v>
      </c>
      <c r="F8" s="66">
        <v>129180.91994760731</v>
      </c>
      <c r="G8" s="66">
        <v>42799.818727097496</v>
      </c>
      <c r="H8" s="66">
        <v>37462.7579767719</v>
      </c>
      <c r="I8" s="66">
        <v>87966.604991435423</v>
      </c>
      <c r="J8" s="66">
        <v>161421.50799894574</v>
      </c>
      <c r="K8" s="66">
        <v>0</v>
      </c>
      <c r="L8" s="66">
        <v>0</v>
      </c>
      <c r="M8" s="66">
        <v>0</v>
      </c>
      <c r="N8" s="66">
        <v>0</v>
      </c>
      <c r="O8" s="66">
        <v>0</v>
      </c>
      <c r="P8" s="66">
        <v>0</v>
      </c>
      <c r="Q8" s="66">
        <v>0</v>
      </c>
      <c r="R8" s="66">
        <v>0</v>
      </c>
      <c r="S8" s="66">
        <v>0</v>
      </c>
      <c r="T8" s="66">
        <v>0</v>
      </c>
      <c r="U8" s="66">
        <v>0</v>
      </c>
      <c r="V8" s="66">
        <v>0</v>
      </c>
      <c r="W8" s="66">
        <v>908665.71968454716</v>
      </c>
      <c r="Y8" s="41" t="s">
        <v>371</v>
      </c>
      <c r="Z8" s="68">
        <v>0.27533223527478279</v>
      </c>
      <c r="AA8" s="68">
        <v>0.10134057140472738</v>
      </c>
      <c r="AB8" s="68">
        <v>0.11837625294480808</v>
      </c>
      <c r="AC8" s="68">
        <v>0.14216550393521374</v>
      </c>
      <c r="AD8" s="68">
        <v>4.710183051909992E-2</v>
      </c>
      <c r="AE8" s="68">
        <v>4.1228316602256648E-2</v>
      </c>
      <c r="AF8" s="68">
        <v>9.6808543654506904E-2</v>
      </c>
      <c r="AG8" s="68">
        <v>0.1776467456646047</v>
      </c>
      <c r="AH8" s="68">
        <v>0</v>
      </c>
      <c r="AI8" s="68">
        <v>0</v>
      </c>
      <c r="AJ8" s="68">
        <v>0</v>
      </c>
      <c r="AK8" s="68">
        <v>0</v>
      </c>
      <c r="AL8" s="68">
        <v>0</v>
      </c>
      <c r="AM8" s="68">
        <v>0</v>
      </c>
      <c r="AN8" s="68">
        <v>0</v>
      </c>
      <c r="AO8" s="68">
        <v>0</v>
      </c>
      <c r="AP8" s="68">
        <v>0</v>
      </c>
      <c r="AQ8" s="68">
        <v>0</v>
      </c>
      <c r="AR8" s="68">
        <v>0</v>
      </c>
      <c r="AS8" s="68">
        <v>0</v>
      </c>
      <c r="AT8" s="68"/>
      <c r="AV8" s="18" t="s">
        <v>371</v>
      </c>
      <c r="AW8" s="71">
        <v>2.134441597398733</v>
      </c>
      <c r="AX8" s="71">
        <v>3.5666271206952045</v>
      </c>
      <c r="AY8" s="71">
        <v>3.4082528660944225</v>
      </c>
      <c r="AZ8" s="71">
        <v>3.2776876284509231</v>
      </c>
      <c r="BA8" s="71">
        <v>6.1342956494019045</v>
      </c>
      <c r="BB8" s="71">
        <v>6.9508831858400599</v>
      </c>
      <c r="BC8" s="71">
        <v>4.4777759469733436</v>
      </c>
      <c r="BD8" s="71">
        <v>2.9753550707264895</v>
      </c>
      <c r="BE8" s="71">
        <v>0</v>
      </c>
      <c r="BF8" s="71">
        <v>0</v>
      </c>
      <c r="BG8" s="71">
        <v>0</v>
      </c>
      <c r="BH8" s="71">
        <v>0</v>
      </c>
      <c r="BI8" s="71">
        <v>0</v>
      </c>
      <c r="BJ8" s="71">
        <v>0</v>
      </c>
      <c r="BK8" s="71">
        <v>0</v>
      </c>
      <c r="BL8" s="71">
        <v>0</v>
      </c>
      <c r="BM8" s="71">
        <v>0</v>
      </c>
      <c r="BN8" s="71">
        <v>0</v>
      </c>
      <c r="BO8" s="71">
        <v>0</v>
      </c>
      <c r="BP8" s="71">
        <v>0</v>
      </c>
      <c r="BQ8" s="71">
        <v>1.2201706687229503</v>
      </c>
    </row>
    <row r="9" spans="1:69" x14ac:dyDescent="0.2">
      <c r="A9" s="13"/>
      <c r="B9" s="63" t="s">
        <v>165</v>
      </c>
      <c r="C9" s="66">
        <v>65690.392030319606</v>
      </c>
      <c r="D9" s="66">
        <v>19084.016119770997</v>
      </c>
      <c r="E9" s="66">
        <v>19182.912453987701</v>
      </c>
      <c r="F9" s="66">
        <v>13633.631860930198</v>
      </c>
      <c r="G9" s="66">
        <v>1319.0642320010998</v>
      </c>
      <c r="H9" s="66">
        <v>443.57281984010001</v>
      </c>
      <c r="I9" s="66">
        <v>1580.2884999782</v>
      </c>
      <c r="J9" s="66">
        <v>2642.9789146241997</v>
      </c>
      <c r="K9" s="66">
        <v>0</v>
      </c>
      <c r="L9" s="66">
        <v>0</v>
      </c>
      <c r="M9" s="66">
        <v>0</v>
      </c>
      <c r="N9" s="66">
        <v>0</v>
      </c>
      <c r="O9" s="66">
        <v>0</v>
      </c>
      <c r="P9" s="66">
        <v>0</v>
      </c>
      <c r="Q9" s="66">
        <v>0</v>
      </c>
      <c r="R9" s="66">
        <v>0</v>
      </c>
      <c r="S9" s="66">
        <v>0</v>
      </c>
      <c r="T9" s="66">
        <v>0</v>
      </c>
      <c r="U9" s="66">
        <v>0</v>
      </c>
      <c r="V9" s="66">
        <v>0</v>
      </c>
      <c r="W9" s="66">
        <v>123576.85693145203</v>
      </c>
      <c r="Y9" s="41" t="s">
        <v>165</v>
      </c>
      <c r="Z9" s="68">
        <v>0.53157519669526798</v>
      </c>
      <c r="AA9" s="68">
        <v>0.15443034070980527</v>
      </c>
      <c r="AB9" s="68">
        <v>0.15523062270978819</v>
      </c>
      <c r="AC9" s="68">
        <v>0.11032512235274572</v>
      </c>
      <c r="AD9" s="68">
        <v>1.0674039336773094E-2</v>
      </c>
      <c r="AE9" s="68">
        <v>3.5894489539101118E-3</v>
      </c>
      <c r="AF9" s="68">
        <v>1.2787900090829989E-2</v>
      </c>
      <c r="AG9" s="68">
        <v>2.1387329150880232E-2</v>
      </c>
      <c r="AH9" s="68">
        <v>0</v>
      </c>
      <c r="AI9" s="68">
        <v>0</v>
      </c>
      <c r="AJ9" s="68">
        <v>0</v>
      </c>
      <c r="AK9" s="68">
        <v>0</v>
      </c>
      <c r="AL9" s="68">
        <v>0</v>
      </c>
      <c r="AM9" s="68">
        <v>0</v>
      </c>
      <c r="AN9" s="68">
        <v>0</v>
      </c>
      <c r="AO9" s="68">
        <v>0</v>
      </c>
      <c r="AP9" s="68">
        <v>0</v>
      </c>
      <c r="AQ9" s="68">
        <v>0</v>
      </c>
      <c r="AR9" s="68">
        <v>0</v>
      </c>
      <c r="AS9" s="68">
        <v>0</v>
      </c>
      <c r="AT9" s="68"/>
      <c r="AV9" s="18" t="s">
        <v>165</v>
      </c>
      <c r="AW9" s="71">
        <v>5.6272514745322786</v>
      </c>
      <c r="AX9" s="71">
        <v>8.8816363988991984</v>
      </c>
      <c r="AY9" s="71">
        <v>8.8368469990838516</v>
      </c>
      <c r="AZ9" s="71">
        <v>9.9114122003382832</v>
      </c>
      <c r="BA9" s="71">
        <v>24.491979313621052</v>
      </c>
      <c r="BB9" s="71">
        <v>65.099359977584314</v>
      </c>
      <c r="BC9" s="71">
        <v>30.560933786359737</v>
      </c>
      <c r="BD9" s="71">
        <v>27.750441646855734</v>
      </c>
      <c r="BE9" s="71">
        <v>0</v>
      </c>
      <c r="BF9" s="71">
        <v>0</v>
      </c>
      <c r="BG9" s="71">
        <v>0</v>
      </c>
      <c r="BH9" s="71">
        <v>0</v>
      </c>
      <c r="BI9" s="71">
        <v>0</v>
      </c>
      <c r="BJ9" s="71">
        <v>0</v>
      </c>
      <c r="BK9" s="71">
        <v>0</v>
      </c>
      <c r="BL9" s="71">
        <v>0</v>
      </c>
      <c r="BM9" s="71">
        <v>0</v>
      </c>
      <c r="BN9" s="71">
        <v>0</v>
      </c>
      <c r="BO9" s="71">
        <v>0</v>
      </c>
      <c r="BP9" s="71">
        <v>0</v>
      </c>
      <c r="BQ9" s="71">
        <v>3.812415313156321</v>
      </c>
    </row>
    <row r="10" spans="1:69" x14ac:dyDescent="0.2">
      <c r="A10" s="13"/>
      <c r="B10" s="63" t="s">
        <v>424</v>
      </c>
      <c r="C10" s="66">
        <v>20809.434718263397</v>
      </c>
      <c r="D10" s="66">
        <v>5226.8541609467993</v>
      </c>
      <c r="E10" s="66">
        <v>4660.1872449899001</v>
      </c>
      <c r="F10" s="66">
        <v>5596.7857573505999</v>
      </c>
      <c r="G10" s="66">
        <v>0</v>
      </c>
      <c r="H10" s="66">
        <v>0</v>
      </c>
      <c r="I10" s="66">
        <v>595.89889432389998</v>
      </c>
      <c r="J10" s="66">
        <v>1043.2907158101</v>
      </c>
      <c r="K10" s="66">
        <v>0</v>
      </c>
      <c r="L10" s="66">
        <v>0</v>
      </c>
      <c r="M10" s="66">
        <v>0</v>
      </c>
      <c r="N10" s="66">
        <v>0</v>
      </c>
      <c r="O10" s="66">
        <v>0</v>
      </c>
      <c r="P10" s="66">
        <v>0</v>
      </c>
      <c r="Q10" s="66">
        <v>0</v>
      </c>
      <c r="R10" s="66">
        <v>0</v>
      </c>
      <c r="S10" s="66">
        <v>0</v>
      </c>
      <c r="T10" s="66">
        <v>0</v>
      </c>
      <c r="U10" s="66">
        <v>0</v>
      </c>
      <c r="V10" s="66">
        <v>0</v>
      </c>
      <c r="W10" s="66">
        <v>37932.451491684711</v>
      </c>
      <c r="Y10" s="41" t="s">
        <v>424</v>
      </c>
      <c r="Z10" s="68">
        <v>0.54859187581970803</v>
      </c>
      <c r="AA10" s="68">
        <v>0.13779373479440404</v>
      </c>
      <c r="AB10" s="68">
        <v>0.12285489236073957</v>
      </c>
      <c r="AC10" s="68">
        <v>0.14754611255688255</v>
      </c>
      <c r="AD10" s="68">
        <v>0</v>
      </c>
      <c r="AE10" s="68">
        <v>0</v>
      </c>
      <c r="AF10" s="68">
        <v>1.5709474892613488E-2</v>
      </c>
      <c r="AG10" s="68">
        <v>2.7503909575651943E-2</v>
      </c>
      <c r="AH10" s="68">
        <v>0</v>
      </c>
      <c r="AI10" s="68">
        <v>0</v>
      </c>
      <c r="AJ10" s="68">
        <v>0</v>
      </c>
      <c r="AK10" s="68">
        <v>0</v>
      </c>
      <c r="AL10" s="68">
        <v>0</v>
      </c>
      <c r="AM10" s="68">
        <v>0</v>
      </c>
      <c r="AN10" s="68">
        <v>0</v>
      </c>
      <c r="AO10" s="68">
        <v>0</v>
      </c>
      <c r="AP10" s="68">
        <v>0</v>
      </c>
      <c r="AQ10" s="68">
        <v>0</v>
      </c>
      <c r="AR10" s="68">
        <v>0</v>
      </c>
      <c r="AS10" s="68">
        <v>0</v>
      </c>
      <c r="AT10" s="68"/>
      <c r="AV10" s="18" t="s">
        <v>424</v>
      </c>
      <c r="AW10" s="71">
        <v>9.9005022930047222</v>
      </c>
      <c r="AX10" s="71">
        <v>16.995365158160755</v>
      </c>
      <c r="AY10" s="71">
        <v>17.530664297728521</v>
      </c>
      <c r="AZ10" s="71">
        <v>18.662706119759402</v>
      </c>
      <c r="BA10" s="71">
        <v>0</v>
      </c>
      <c r="BB10" s="71">
        <v>0</v>
      </c>
      <c r="BC10" s="71">
        <v>59.893401899159969</v>
      </c>
      <c r="BD10" s="71">
        <v>40.733289827660265</v>
      </c>
      <c r="BE10" s="71">
        <v>0</v>
      </c>
      <c r="BF10" s="71">
        <v>0</v>
      </c>
      <c r="BG10" s="71">
        <v>0</v>
      </c>
      <c r="BH10" s="71">
        <v>0</v>
      </c>
      <c r="BI10" s="71">
        <v>0</v>
      </c>
      <c r="BJ10" s="71">
        <v>0</v>
      </c>
      <c r="BK10" s="71">
        <v>0</v>
      </c>
      <c r="BL10" s="71">
        <v>0</v>
      </c>
      <c r="BM10" s="71">
        <v>0</v>
      </c>
      <c r="BN10" s="71">
        <v>0</v>
      </c>
      <c r="BO10" s="71">
        <v>0</v>
      </c>
      <c r="BP10" s="71">
        <v>0</v>
      </c>
      <c r="BQ10" s="71">
        <v>7.0245999508028758</v>
      </c>
    </row>
    <row r="11" spans="1:69" x14ac:dyDescent="0.2">
      <c r="A11" s="13"/>
      <c r="B11" s="63" t="s">
        <v>425</v>
      </c>
      <c r="C11" s="66">
        <v>43543.78187513179</v>
      </c>
      <c r="D11" s="66">
        <v>21602.670983670687</v>
      </c>
      <c r="E11" s="66">
        <v>26164.195279711301</v>
      </c>
      <c r="F11" s="66">
        <v>24738.063556356305</v>
      </c>
      <c r="G11" s="66">
        <v>2424.8345184010004</v>
      </c>
      <c r="H11" s="66">
        <v>1425.9116013711</v>
      </c>
      <c r="I11" s="66">
        <v>4319.8930100838998</v>
      </c>
      <c r="J11" s="66">
        <v>9308.5184369765011</v>
      </c>
      <c r="K11" s="66">
        <v>0</v>
      </c>
      <c r="L11" s="66">
        <v>0</v>
      </c>
      <c r="M11" s="66">
        <v>0</v>
      </c>
      <c r="N11" s="66">
        <v>0</v>
      </c>
      <c r="O11" s="66">
        <v>0</v>
      </c>
      <c r="P11" s="66">
        <v>0</v>
      </c>
      <c r="Q11" s="66">
        <v>0</v>
      </c>
      <c r="R11" s="66">
        <v>0</v>
      </c>
      <c r="S11" s="66">
        <v>0</v>
      </c>
      <c r="T11" s="66">
        <v>0</v>
      </c>
      <c r="U11" s="66">
        <v>0</v>
      </c>
      <c r="V11" s="66">
        <v>0</v>
      </c>
      <c r="W11" s="66">
        <v>133527.86926170264</v>
      </c>
      <c r="Y11" s="41" t="s">
        <v>425</v>
      </c>
      <c r="Z11" s="68">
        <v>0.32610257406107401</v>
      </c>
      <c r="AA11" s="68">
        <v>0.16178398639261884</v>
      </c>
      <c r="AB11" s="68">
        <v>0.19594557618853203</v>
      </c>
      <c r="AC11" s="68">
        <v>0.18526517118214417</v>
      </c>
      <c r="AD11" s="68">
        <v>1.815976343970967E-2</v>
      </c>
      <c r="AE11" s="68">
        <v>1.0678756496716362E-2</v>
      </c>
      <c r="AF11" s="68">
        <v>3.2351995384703527E-2</v>
      </c>
      <c r="AG11" s="68">
        <v>6.9712176854500985E-2</v>
      </c>
      <c r="AH11" s="68">
        <v>0</v>
      </c>
      <c r="AI11" s="68">
        <v>0</v>
      </c>
      <c r="AJ11" s="68">
        <v>0</v>
      </c>
      <c r="AK11" s="68">
        <v>0</v>
      </c>
      <c r="AL11" s="68">
        <v>0</v>
      </c>
      <c r="AM11" s="68">
        <v>0</v>
      </c>
      <c r="AN11" s="68">
        <v>0</v>
      </c>
      <c r="AO11" s="68">
        <v>0</v>
      </c>
      <c r="AP11" s="68">
        <v>0</v>
      </c>
      <c r="AQ11" s="68">
        <v>0</v>
      </c>
      <c r="AR11" s="68">
        <v>0</v>
      </c>
      <c r="AS11" s="68">
        <v>0</v>
      </c>
      <c r="AT11" s="68"/>
      <c r="AV11" s="18" t="s">
        <v>425</v>
      </c>
      <c r="AW11" s="71">
        <v>5.519126178656121</v>
      </c>
      <c r="AX11" s="71">
        <v>7.6273444893366564</v>
      </c>
      <c r="AY11" s="71">
        <v>6.8616179241384794</v>
      </c>
      <c r="AZ11" s="71">
        <v>7.8761515866760057</v>
      </c>
      <c r="BA11" s="71">
        <v>28.155906768861868</v>
      </c>
      <c r="BB11" s="71">
        <v>32.015591050154491</v>
      </c>
      <c r="BC11" s="71">
        <v>17.837615391357634</v>
      </c>
      <c r="BD11" s="71">
        <v>12.16345965237754</v>
      </c>
      <c r="BE11" s="71">
        <v>0</v>
      </c>
      <c r="BF11" s="71">
        <v>0</v>
      </c>
      <c r="BG11" s="71">
        <v>0</v>
      </c>
      <c r="BH11" s="71">
        <v>0</v>
      </c>
      <c r="BI11" s="71">
        <v>0</v>
      </c>
      <c r="BJ11" s="71">
        <v>0</v>
      </c>
      <c r="BK11" s="71">
        <v>0</v>
      </c>
      <c r="BL11" s="71">
        <v>0</v>
      </c>
      <c r="BM11" s="71">
        <v>0</v>
      </c>
      <c r="BN11" s="71">
        <v>0</v>
      </c>
      <c r="BO11" s="71">
        <v>0</v>
      </c>
      <c r="BP11" s="71">
        <v>0</v>
      </c>
      <c r="BQ11" s="71">
        <v>3.1826451982792112</v>
      </c>
    </row>
    <row r="12" spans="1:69" x14ac:dyDescent="0.2">
      <c r="A12" s="13"/>
      <c r="B12" s="63" t="s">
        <v>173</v>
      </c>
      <c r="C12" s="66">
        <v>11670.438808314295</v>
      </c>
      <c r="D12" s="66">
        <v>5193.0810968578025</v>
      </c>
      <c r="E12" s="66">
        <v>5674.9123235386005</v>
      </c>
      <c r="F12" s="66">
        <v>9214.0296000947001</v>
      </c>
      <c r="G12" s="66">
        <v>2031.0123429685002</v>
      </c>
      <c r="H12" s="66">
        <v>3468.9125572906005</v>
      </c>
      <c r="I12" s="66">
        <v>4313.932723940301</v>
      </c>
      <c r="J12" s="66">
        <v>12119.004478110903</v>
      </c>
      <c r="K12" s="66">
        <v>0</v>
      </c>
      <c r="L12" s="66">
        <v>0</v>
      </c>
      <c r="M12" s="66">
        <v>0</v>
      </c>
      <c r="N12" s="66">
        <v>0</v>
      </c>
      <c r="O12" s="66">
        <v>0</v>
      </c>
      <c r="P12" s="66">
        <v>0</v>
      </c>
      <c r="Q12" s="66">
        <v>0</v>
      </c>
      <c r="R12" s="66">
        <v>0</v>
      </c>
      <c r="S12" s="66">
        <v>0</v>
      </c>
      <c r="T12" s="66">
        <v>0</v>
      </c>
      <c r="U12" s="66">
        <v>0</v>
      </c>
      <c r="V12" s="66">
        <v>0</v>
      </c>
      <c r="W12" s="66">
        <v>53685.323931115679</v>
      </c>
      <c r="Y12" s="41" t="s">
        <v>173</v>
      </c>
      <c r="Z12" s="68">
        <v>0.2173860182587104</v>
      </c>
      <c r="AA12" s="68">
        <v>9.6731857360516454E-2</v>
      </c>
      <c r="AB12" s="68">
        <v>0.1057069587736893</v>
      </c>
      <c r="AC12" s="68">
        <v>0.17163032511301113</v>
      </c>
      <c r="AD12" s="68">
        <v>3.7831798231757301E-2</v>
      </c>
      <c r="AE12" s="68">
        <v>6.4615658494332762E-2</v>
      </c>
      <c r="AF12" s="68">
        <v>8.0355903775034737E-2</v>
      </c>
      <c r="AG12" s="68">
        <v>0.22574147999294839</v>
      </c>
      <c r="AH12" s="68">
        <v>0</v>
      </c>
      <c r="AI12" s="68">
        <v>0</v>
      </c>
      <c r="AJ12" s="68">
        <v>0</v>
      </c>
      <c r="AK12" s="68">
        <v>0</v>
      </c>
      <c r="AL12" s="68">
        <v>0</v>
      </c>
      <c r="AM12" s="68">
        <v>0</v>
      </c>
      <c r="AN12" s="68">
        <v>0</v>
      </c>
      <c r="AO12" s="68">
        <v>0</v>
      </c>
      <c r="AP12" s="68">
        <v>0</v>
      </c>
      <c r="AQ12" s="68">
        <v>0</v>
      </c>
      <c r="AR12" s="68">
        <v>0</v>
      </c>
      <c r="AS12" s="68">
        <v>0</v>
      </c>
      <c r="AT12" s="68"/>
      <c r="AV12" s="18" t="s">
        <v>173</v>
      </c>
      <c r="AW12" s="71">
        <v>10.424502829528366</v>
      </c>
      <c r="AX12" s="71">
        <v>16.181936247481339</v>
      </c>
      <c r="AY12" s="71">
        <v>14.545813175817985</v>
      </c>
      <c r="AZ12" s="71">
        <v>12.053826232972055</v>
      </c>
      <c r="BA12" s="71">
        <v>24.8445282371727</v>
      </c>
      <c r="BB12" s="71">
        <v>20.378662510476325</v>
      </c>
      <c r="BC12" s="71">
        <v>18.782120223428894</v>
      </c>
      <c r="BD12" s="71">
        <v>11.321746023234555</v>
      </c>
      <c r="BE12" s="71">
        <v>0</v>
      </c>
      <c r="BF12" s="71">
        <v>0</v>
      </c>
      <c r="BG12" s="71">
        <v>0</v>
      </c>
      <c r="BH12" s="71">
        <v>0</v>
      </c>
      <c r="BI12" s="71">
        <v>0</v>
      </c>
      <c r="BJ12" s="71">
        <v>0</v>
      </c>
      <c r="BK12" s="71">
        <v>0</v>
      </c>
      <c r="BL12" s="71">
        <v>0</v>
      </c>
      <c r="BM12" s="71">
        <v>0</v>
      </c>
      <c r="BN12" s="71">
        <v>0</v>
      </c>
      <c r="BO12" s="71">
        <v>0</v>
      </c>
      <c r="BP12" s="71">
        <v>0</v>
      </c>
      <c r="BQ12" s="71">
        <v>5.0652710782931489</v>
      </c>
    </row>
    <row r="13" spans="1:69" x14ac:dyDescent="0.2">
      <c r="A13" s="13"/>
      <c r="B13" s="63" t="s">
        <v>181</v>
      </c>
      <c r="C13" s="66">
        <v>37870.435697803405</v>
      </c>
      <c r="D13" s="66">
        <v>16935.299948493703</v>
      </c>
      <c r="E13" s="66">
        <v>11949.003037354303</v>
      </c>
      <c r="F13" s="66">
        <v>14682.184004772302</v>
      </c>
      <c r="G13" s="66">
        <v>1726.1274391595</v>
      </c>
      <c r="H13" s="66">
        <v>2918.2061262104003</v>
      </c>
      <c r="I13" s="66">
        <v>6197.6584058176004</v>
      </c>
      <c r="J13" s="66">
        <v>10808.6537122792</v>
      </c>
      <c r="K13" s="66">
        <v>0</v>
      </c>
      <c r="L13" s="66">
        <v>0</v>
      </c>
      <c r="M13" s="66">
        <v>0</v>
      </c>
      <c r="N13" s="66">
        <v>0</v>
      </c>
      <c r="O13" s="66">
        <v>0</v>
      </c>
      <c r="P13" s="66">
        <v>0</v>
      </c>
      <c r="Q13" s="66">
        <v>0</v>
      </c>
      <c r="R13" s="66">
        <v>0</v>
      </c>
      <c r="S13" s="66">
        <v>0</v>
      </c>
      <c r="T13" s="66">
        <v>0</v>
      </c>
      <c r="U13" s="66">
        <v>0</v>
      </c>
      <c r="V13" s="66">
        <v>0</v>
      </c>
      <c r="W13" s="66">
        <v>103087.56837189046</v>
      </c>
      <c r="Y13" s="41" t="s">
        <v>181</v>
      </c>
      <c r="Z13" s="68">
        <v>0.36736180992440381</v>
      </c>
      <c r="AA13" s="68">
        <v>0.16428071993510673</v>
      </c>
      <c r="AB13" s="68">
        <v>0.11591119303782621</v>
      </c>
      <c r="AC13" s="68">
        <v>0.1424243896393601</v>
      </c>
      <c r="AD13" s="68">
        <v>1.6744283199429642E-2</v>
      </c>
      <c r="AE13" s="68">
        <v>2.8308031436757856E-2</v>
      </c>
      <c r="AF13" s="68">
        <v>6.0120327830989514E-2</v>
      </c>
      <c r="AG13" s="68">
        <v>0.10484924499612568</v>
      </c>
      <c r="AH13" s="68">
        <v>0</v>
      </c>
      <c r="AI13" s="68">
        <v>0</v>
      </c>
      <c r="AJ13" s="68">
        <v>0</v>
      </c>
      <c r="AK13" s="68">
        <v>0</v>
      </c>
      <c r="AL13" s="68">
        <v>0</v>
      </c>
      <c r="AM13" s="68">
        <v>0</v>
      </c>
      <c r="AN13" s="68">
        <v>0</v>
      </c>
      <c r="AO13" s="68">
        <v>0</v>
      </c>
      <c r="AP13" s="68">
        <v>0</v>
      </c>
      <c r="AQ13" s="68">
        <v>0</v>
      </c>
      <c r="AR13" s="68">
        <v>0</v>
      </c>
      <c r="AS13" s="68">
        <v>0</v>
      </c>
      <c r="AT13" s="68"/>
      <c r="AV13" s="18" t="s">
        <v>181</v>
      </c>
      <c r="AW13" s="71">
        <v>5.9077972624284589</v>
      </c>
      <c r="AX13" s="71">
        <v>9.3345273703689262</v>
      </c>
      <c r="AY13" s="71">
        <v>10.178395224283564</v>
      </c>
      <c r="AZ13" s="71">
        <v>9.9253553774425267</v>
      </c>
      <c r="BA13" s="71">
        <v>26.397817653795794</v>
      </c>
      <c r="BB13" s="71">
        <v>21.312965728510036</v>
      </c>
      <c r="BC13" s="71">
        <v>17.181032161113727</v>
      </c>
      <c r="BD13" s="71">
        <v>11.680040669401965</v>
      </c>
      <c r="BE13" s="71">
        <v>0</v>
      </c>
      <c r="BF13" s="71">
        <v>0</v>
      </c>
      <c r="BG13" s="71">
        <v>0</v>
      </c>
      <c r="BH13" s="71">
        <v>0</v>
      </c>
      <c r="BI13" s="71">
        <v>0</v>
      </c>
      <c r="BJ13" s="71">
        <v>0</v>
      </c>
      <c r="BK13" s="71">
        <v>0</v>
      </c>
      <c r="BL13" s="71">
        <v>0</v>
      </c>
      <c r="BM13" s="71">
        <v>0</v>
      </c>
      <c r="BN13" s="71">
        <v>0</v>
      </c>
      <c r="BO13" s="71">
        <v>0</v>
      </c>
      <c r="BP13" s="71">
        <v>0</v>
      </c>
      <c r="BQ13" s="71">
        <v>3.6848402077305789</v>
      </c>
    </row>
    <row r="14" spans="1:69" x14ac:dyDescent="0.2">
      <c r="A14" s="13"/>
      <c r="B14" s="63" t="s">
        <v>169</v>
      </c>
      <c r="C14" s="66">
        <v>27209.998229428911</v>
      </c>
      <c r="D14" s="66">
        <v>16906.876815887299</v>
      </c>
      <c r="E14" s="66">
        <v>22244.825615159207</v>
      </c>
      <c r="F14" s="66">
        <v>38975.824136945492</v>
      </c>
      <c r="G14" s="66">
        <v>7067.7014395105998</v>
      </c>
      <c r="H14" s="66">
        <v>6685.2742189806986</v>
      </c>
      <c r="I14" s="66">
        <v>13500.6517410046</v>
      </c>
      <c r="J14" s="66">
        <v>36811.656457738303</v>
      </c>
      <c r="K14" s="66">
        <v>0</v>
      </c>
      <c r="L14" s="66">
        <v>0</v>
      </c>
      <c r="M14" s="66">
        <v>0</v>
      </c>
      <c r="N14" s="66">
        <v>0</v>
      </c>
      <c r="O14" s="66">
        <v>0</v>
      </c>
      <c r="P14" s="66">
        <v>0</v>
      </c>
      <c r="Q14" s="66">
        <v>0</v>
      </c>
      <c r="R14" s="66">
        <v>0</v>
      </c>
      <c r="S14" s="66">
        <v>0</v>
      </c>
      <c r="T14" s="66">
        <v>0</v>
      </c>
      <c r="U14" s="66">
        <v>0</v>
      </c>
      <c r="V14" s="66">
        <v>0</v>
      </c>
      <c r="W14" s="66">
        <v>169402.80865465509</v>
      </c>
      <c r="Y14" s="41" t="s">
        <v>169</v>
      </c>
      <c r="Z14" s="68">
        <v>0.16062306431352782</v>
      </c>
      <c r="AA14" s="68">
        <v>9.9802812894051199E-2</v>
      </c>
      <c r="AB14" s="68">
        <v>0.13131320426042967</v>
      </c>
      <c r="AC14" s="68">
        <v>0.23007779178208129</v>
      </c>
      <c r="AD14" s="68">
        <v>4.1721276616604568E-2</v>
      </c>
      <c r="AE14" s="68">
        <v>3.9463774373477548E-2</v>
      </c>
      <c r="AF14" s="68">
        <v>7.969556023434686E-2</v>
      </c>
      <c r="AG14" s="68">
        <v>0.21730251552548116</v>
      </c>
      <c r="AH14" s="68">
        <v>0</v>
      </c>
      <c r="AI14" s="68">
        <v>0</v>
      </c>
      <c r="AJ14" s="68">
        <v>0</v>
      </c>
      <c r="AK14" s="68">
        <v>0</v>
      </c>
      <c r="AL14" s="68">
        <v>0</v>
      </c>
      <c r="AM14" s="68">
        <v>0</v>
      </c>
      <c r="AN14" s="68">
        <v>0</v>
      </c>
      <c r="AO14" s="68">
        <v>0</v>
      </c>
      <c r="AP14" s="68">
        <v>0</v>
      </c>
      <c r="AQ14" s="68">
        <v>0</v>
      </c>
      <c r="AR14" s="68">
        <v>0</v>
      </c>
      <c r="AS14" s="68">
        <v>0</v>
      </c>
      <c r="AT14" s="68"/>
      <c r="AV14" s="18" t="s">
        <v>169</v>
      </c>
      <c r="AW14" s="71">
        <v>6.4393495835678056</v>
      </c>
      <c r="AX14" s="71">
        <v>7.9625845885833888</v>
      </c>
      <c r="AY14" s="71">
        <v>7.0134836629904438</v>
      </c>
      <c r="AZ14" s="71">
        <v>6.4797044773829731</v>
      </c>
      <c r="BA14" s="71">
        <v>16.539805333991112</v>
      </c>
      <c r="BB14" s="71">
        <v>14.021509352160075</v>
      </c>
      <c r="BC14" s="71">
        <v>10.157248946581417</v>
      </c>
      <c r="BD14" s="71">
        <v>6.8032333390962334</v>
      </c>
      <c r="BE14" s="71">
        <v>0</v>
      </c>
      <c r="BF14" s="71">
        <v>0</v>
      </c>
      <c r="BG14" s="71">
        <v>0</v>
      </c>
      <c r="BH14" s="71">
        <v>0</v>
      </c>
      <c r="BI14" s="71">
        <v>0</v>
      </c>
      <c r="BJ14" s="71">
        <v>0</v>
      </c>
      <c r="BK14" s="71">
        <v>0</v>
      </c>
      <c r="BL14" s="71">
        <v>0</v>
      </c>
      <c r="BM14" s="71">
        <v>0</v>
      </c>
      <c r="BN14" s="71">
        <v>0</v>
      </c>
      <c r="BO14" s="71">
        <v>0</v>
      </c>
      <c r="BP14" s="71">
        <v>0</v>
      </c>
      <c r="BQ14" s="71">
        <v>2.8974605891626459</v>
      </c>
    </row>
    <row r="15" spans="1:69" x14ac:dyDescent="0.2">
      <c r="A15" s="13"/>
      <c r="B15" s="63" t="s">
        <v>372</v>
      </c>
      <c r="C15" s="66">
        <v>1941.5681512334997</v>
      </c>
      <c r="D15" s="66">
        <v>651.35433625049995</v>
      </c>
      <c r="E15" s="66">
        <v>680.65357489500002</v>
      </c>
      <c r="F15" s="66">
        <v>2994.5077251686002</v>
      </c>
      <c r="G15" s="66">
        <v>10.598731057</v>
      </c>
      <c r="H15" s="66">
        <v>128.65113024600001</v>
      </c>
      <c r="I15" s="66">
        <v>606.81651681799997</v>
      </c>
      <c r="J15" s="66">
        <v>3880.4630303605009</v>
      </c>
      <c r="K15" s="66">
        <v>0</v>
      </c>
      <c r="L15" s="66">
        <v>0</v>
      </c>
      <c r="M15" s="66">
        <v>0</v>
      </c>
      <c r="N15" s="66">
        <v>0</v>
      </c>
      <c r="O15" s="66">
        <v>0</v>
      </c>
      <c r="P15" s="66">
        <v>0</v>
      </c>
      <c r="Q15" s="66">
        <v>0</v>
      </c>
      <c r="R15" s="66">
        <v>0</v>
      </c>
      <c r="S15" s="66">
        <v>0</v>
      </c>
      <c r="T15" s="66">
        <v>0</v>
      </c>
      <c r="U15" s="66">
        <v>0</v>
      </c>
      <c r="V15" s="66">
        <v>0</v>
      </c>
      <c r="W15" s="66">
        <v>10894.613196029104</v>
      </c>
      <c r="Y15" s="41" t="s">
        <v>372</v>
      </c>
      <c r="Z15" s="68">
        <v>0.1782135920108818</v>
      </c>
      <c r="AA15" s="68">
        <v>5.9786825335653701E-2</v>
      </c>
      <c r="AB15" s="68">
        <v>6.2476157955115498E-2</v>
      </c>
      <c r="AC15" s="68">
        <v>0.27486131644031619</v>
      </c>
      <c r="AD15" s="68">
        <v>9.728414278042521E-4</v>
      </c>
      <c r="AE15" s="68">
        <v>1.180869186736167E-2</v>
      </c>
      <c r="AF15" s="68">
        <v>5.5698766527954746E-2</v>
      </c>
      <c r="AG15" s="68">
        <v>0.35618180843491182</v>
      </c>
      <c r="AH15" s="68">
        <v>0</v>
      </c>
      <c r="AI15" s="68">
        <v>0</v>
      </c>
      <c r="AJ15" s="68">
        <v>0</v>
      </c>
      <c r="AK15" s="68">
        <v>0</v>
      </c>
      <c r="AL15" s="68">
        <v>0</v>
      </c>
      <c r="AM15" s="68">
        <v>0</v>
      </c>
      <c r="AN15" s="68">
        <v>0</v>
      </c>
      <c r="AO15" s="68">
        <v>0</v>
      </c>
      <c r="AP15" s="68">
        <v>0</v>
      </c>
      <c r="AQ15" s="68">
        <v>0</v>
      </c>
      <c r="AR15" s="68">
        <v>0</v>
      </c>
      <c r="AS15" s="68">
        <v>0</v>
      </c>
      <c r="AT15" s="68"/>
      <c r="AV15" s="18" t="s">
        <v>372</v>
      </c>
      <c r="AW15" s="71">
        <v>27.331704332913542</v>
      </c>
      <c r="AX15" s="71">
        <v>37.000426280313043</v>
      </c>
      <c r="AY15" s="71">
        <v>47.859903876943406</v>
      </c>
      <c r="AZ15" s="71">
        <v>23.836236246889349</v>
      </c>
      <c r="BA15" s="71">
        <v>84.081013415773981</v>
      </c>
      <c r="BB15" s="71">
        <v>68.477289259541863</v>
      </c>
      <c r="BC15" s="71">
        <v>45.723817036233115</v>
      </c>
      <c r="BD15" s="71">
        <v>24.733103987295365</v>
      </c>
      <c r="BE15" s="71">
        <v>0</v>
      </c>
      <c r="BF15" s="71">
        <v>0</v>
      </c>
      <c r="BG15" s="71">
        <v>0</v>
      </c>
      <c r="BH15" s="71">
        <v>0</v>
      </c>
      <c r="BI15" s="71">
        <v>0</v>
      </c>
      <c r="BJ15" s="71">
        <v>0</v>
      </c>
      <c r="BK15" s="71">
        <v>0</v>
      </c>
      <c r="BL15" s="71">
        <v>0</v>
      </c>
      <c r="BM15" s="71">
        <v>0</v>
      </c>
      <c r="BN15" s="71">
        <v>0</v>
      </c>
      <c r="BO15" s="71">
        <v>0</v>
      </c>
      <c r="BP15" s="71">
        <v>0</v>
      </c>
      <c r="BQ15" s="71">
        <v>12.854474603037028</v>
      </c>
    </row>
    <row r="16" spans="1:69" x14ac:dyDescent="0.2">
      <c r="A16" s="13"/>
      <c r="B16" s="63" t="s">
        <v>397</v>
      </c>
      <c r="C16" s="66">
        <v>13010.234778789196</v>
      </c>
      <c r="D16" s="66">
        <v>5591.0914015392</v>
      </c>
      <c r="E16" s="66">
        <v>7328.2861060692003</v>
      </c>
      <c r="F16" s="66">
        <v>9207.4850339321001</v>
      </c>
      <c r="G16" s="66">
        <v>987.63698784659994</v>
      </c>
      <c r="H16" s="66">
        <v>1311.543114348</v>
      </c>
      <c r="I16" s="66">
        <v>3521.5731075536005</v>
      </c>
      <c r="J16" s="66">
        <v>12062.439473143704</v>
      </c>
      <c r="K16" s="66">
        <v>0</v>
      </c>
      <c r="L16" s="66">
        <v>0</v>
      </c>
      <c r="M16" s="66">
        <v>0</v>
      </c>
      <c r="N16" s="66">
        <v>0</v>
      </c>
      <c r="O16" s="66">
        <v>0</v>
      </c>
      <c r="P16" s="66">
        <v>0</v>
      </c>
      <c r="Q16" s="66">
        <v>0</v>
      </c>
      <c r="R16" s="66">
        <v>0</v>
      </c>
      <c r="S16" s="66">
        <v>0</v>
      </c>
      <c r="T16" s="66">
        <v>0</v>
      </c>
      <c r="U16" s="66">
        <v>0</v>
      </c>
      <c r="V16" s="66">
        <v>0</v>
      </c>
      <c r="W16" s="66">
        <v>53020.290003221577</v>
      </c>
      <c r="Y16" s="41" t="s">
        <v>397</v>
      </c>
      <c r="Z16" s="68">
        <v>0.24538218817736904</v>
      </c>
      <c r="AA16" s="68">
        <v>0.10545192041008222</v>
      </c>
      <c r="AB16" s="68">
        <v>0.13821663566200645</v>
      </c>
      <c r="AC16" s="68">
        <v>0.1736596505483588</v>
      </c>
      <c r="AD16" s="68">
        <v>1.8627528966487922E-2</v>
      </c>
      <c r="AE16" s="68">
        <v>2.4736626568212076E-2</v>
      </c>
      <c r="AF16" s="68">
        <v>6.6419348278548188E-2</v>
      </c>
      <c r="AG16" s="68">
        <v>0.22750610138893573</v>
      </c>
      <c r="AH16" s="68">
        <v>0</v>
      </c>
      <c r="AI16" s="68">
        <v>0</v>
      </c>
      <c r="AJ16" s="68">
        <v>0</v>
      </c>
      <c r="AK16" s="68">
        <v>0</v>
      </c>
      <c r="AL16" s="68">
        <v>0</v>
      </c>
      <c r="AM16" s="68">
        <v>0</v>
      </c>
      <c r="AN16" s="68">
        <v>0</v>
      </c>
      <c r="AO16" s="68">
        <v>0</v>
      </c>
      <c r="AP16" s="68">
        <v>0</v>
      </c>
      <c r="AQ16" s="68">
        <v>0</v>
      </c>
      <c r="AR16" s="68">
        <v>0</v>
      </c>
      <c r="AS16" s="68">
        <v>0</v>
      </c>
      <c r="AT16" s="68"/>
      <c r="AV16" s="18" t="s">
        <v>397</v>
      </c>
      <c r="AW16" s="71">
        <v>9.7113664836859677</v>
      </c>
      <c r="AX16" s="71">
        <v>12.780454837247731</v>
      </c>
      <c r="AY16" s="71">
        <v>11.242756738796588</v>
      </c>
      <c r="AZ16" s="71">
        <v>9.4491556274939281</v>
      </c>
      <c r="BA16" s="71">
        <v>29.765581007972717</v>
      </c>
      <c r="BB16" s="71">
        <v>25.841696271543839</v>
      </c>
      <c r="BC16" s="71">
        <v>18.423158268447875</v>
      </c>
      <c r="BD16" s="71">
        <v>11.288301900842471</v>
      </c>
      <c r="BE16" s="71">
        <v>0</v>
      </c>
      <c r="BF16" s="71">
        <v>0</v>
      </c>
      <c r="BG16" s="71">
        <v>0</v>
      </c>
      <c r="BH16" s="71">
        <v>0</v>
      </c>
      <c r="BI16" s="71">
        <v>0</v>
      </c>
      <c r="BJ16" s="71">
        <v>0</v>
      </c>
      <c r="BK16" s="71">
        <v>0</v>
      </c>
      <c r="BL16" s="71">
        <v>0</v>
      </c>
      <c r="BM16" s="71">
        <v>0</v>
      </c>
      <c r="BN16" s="71">
        <v>0</v>
      </c>
      <c r="BO16" s="71">
        <v>0</v>
      </c>
      <c r="BP16" s="71">
        <v>0</v>
      </c>
      <c r="BQ16" s="71">
        <v>4.6272273355617166</v>
      </c>
    </row>
    <row r="17" spans="1:69" x14ac:dyDescent="0.2">
      <c r="A17" s="13"/>
      <c r="B17" s="63" t="s">
        <v>398</v>
      </c>
      <c r="C17" s="66">
        <v>652002.3837849031</v>
      </c>
      <c r="D17" s="66">
        <v>230441.83986519749</v>
      </c>
      <c r="E17" s="66">
        <v>148173.21745742229</v>
      </c>
      <c r="F17" s="66">
        <v>181323.77334753776</v>
      </c>
      <c r="G17" s="66">
        <v>14990.274487700699</v>
      </c>
      <c r="H17" s="66">
        <v>10882.624045978402</v>
      </c>
      <c r="I17" s="66">
        <v>16996.832020099504</v>
      </c>
      <c r="J17" s="66">
        <v>37304.476117281905</v>
      </c>
      <c r="K17" s="66">
        <v>0</v>
      </c>
      <c r="L17" s="66">
        <v>0</v>
      </c>
      <c r="M17" s="66">
        <v>0</v>
      </c>
      <c r="N17" s="66">
        <v>0</v>
      </c>
      <c r="O17" s="66">
        <v>0</v>
      </c>
      <c r="P17" s="66">
        <v>0</v>
      </c>
      <c r="Q17" s="66">
        <v>0</v>
      </c>
      <c r="R17" s="66">
        <v>0</v>
      </c>
      <c r="S17" s="66">
        <v>0</v>
      </c>
      <c r="T17" s="66">
        <v>0</v>
      </c>
      <c r="U17" s="66">
        <v>0</v>
      </c>
      <c r="V17" s="66">
        <v>0</v>
      </c>
      <c r="W17" s="66">
        <v>1292115.4211261203</v>
      </c>
      <c r="Y17" s="41" t="s">
        <v>398</v>
      </c>
      <c r="Z17" s="68">
        <v>0.50460072925734611</v>
      </c>
      <c r="AA17" s="68">
        <v>0.17834462471190074</v>
      </c>
      <c r="AB17" s="68">
        <v>0.11467490832071685</v>
      </c>
      <c r="AC17" s="68">
        <v>0.14033094132527901</v>
      </c>
      <c r="AD17" s="68">
        <v>1.1601343225697431E-2</v>
      </c>
      <c r="AE17" s="68">
        <v>8.4223312159635438E-3</v>
      </c>
      <c r="AF17" s="68">
        <v>1.3154267600402305E-2</v>
      </c>
      <c r="AG17" s="68">
        <v>2.8870854342694749E-2</v>
      </c>
      <c r="AH17" s="68">
        <v>0</v>
      </c>
      <c r="AI17" s="68">
        <v>0</v>
      </c>
      <c r="AJ17" s="68">
        <v>0</v>
      </c>
      <c r="AK17" s="68">
        <v>0</v>
      </c>
      <c r="AL17" s="68">
        <v>0</v>
      </c>
      <c r="AM17" s="68">
        <v>0</v>
      </c>
      <c r="AN17" s="68">
        <v>0</v>
      </c>
      <c r="AO17" s="68">
        <v>0</v>
      </c>
      <c r="AP17" s="68">
        <v>0</v>
      </c>
      <c r="AQ17" s="68">
        <v>0</v>
      </c>
      <c r="AR17" s="68">
        <v>0</v>
      </c>
      <c r="AS17" s="68">
        <v>0</v>
      </c>
      <c r="AT17" s="68"/>
      <c r="AV17" s="18" t="s">
        <v>398</v>
      </c>
      <c r="AW17" s="71">
        <v>1.2082780096805226</v>
      </c>
      <c r="AX17" s="71">
        <v>2.3926310785795666</v>
      </c>
      <c r="AY17" s="71">
        <v>2.876192090579162</v>
      </c>
      <c r="AZ17" s="71">
        <v>2.2815668931119855</v>
      </c>
      <c r="BA17" s="71">
        <v>9.5332086651974599</v>
      </c>
      <c r="BB17" s="71">
        <v>11.023291916004659</v>
      </c>
      <c r="BC17" s="71">
        <v>9.3523353274906356</v>
      </c>
      <c r="BD17" s="71">
        <v>6.5828641082019228</v>
      </c>
      <c r="BE17" s="71">
        <v>0</v>
      </c>
      <c r="BF17" s="71">
        <v>0</v>
      </c>
      <c r="BG17" s="71">
        <v>0</v>
      </c>
      <c r="BH17" s="71">
        <v>0</v>
      </c>
      <c r="BI17" s="71">
        <v>0</v>
      </c>
      <c r="BJ17" s="71">
        <v>0</v>
      </c>
      <c r="BK17" s="71">
        <v>0</v>
      </c>
      <c r="BL17" s="71">
        <v>0</v>
      </c>
      <c r="BM17" s="71">
        <v>0</v>
      </c>
      <c r="BN17" s="71">
        <v>0</v>
      </c>
      <c r="BO17" s="71">
        <v>0</v>
      </c>
      <c r="BP17" s="71">
        <v>0</v>
      </c>
      <c r="BQ17" s="71">
        <v>0.91499692981250835</v>
      </c>
    </row>
    <row r="18" spans="1:69" x14ac:dyDescent="0.2">
      <c r="A18" s="13"/>
      <c r="B18" s="63" t="s">
        <v>151</v>
      </c>
      <c r="C18" s="66">
        <v>9640.9882801520052</v>
      </c>
      <c r="D18" s="66">
        <v>4353.5467097987012</v>
      </c>
      <c r="E18" s="66">
        <v>10011.6202849647</v>
      </c>
      <c r="F18" s="66">
        <v>50624.288772207889</v>
      </c>
      <c r="G18" s="66">
        <v>652.79243515669998</v>
      </c>
      <c r="H18" s="66">
        <v>2145.0108894875002</v>
      </c>
      <c r="I18" s="66">
        <v>2873.4437909252006</v>
      </c>
      <c r="J18" s="66">
        <v>17154.783271566499</v>
      </c>
      <c r="K18" s="66">
        <v>0</v>
      </c>
      <c r="L18" s="66">
        <v>0</v>
      </c>
      <c r="M18" s="66">
        <v>0</v>
      </c>
      <c r="N18" s="66">
        <v>0</v>
      </c>
      <c r="O18" s="66">
        <v>0</v>
      </c>
      <c r="P18" s="66">
        <v>0</v>
      </c>
      <c r="Q18" s="66">
        <v>0</v>
      </c>
      <c r="R18" s="66">
        <v>0</v>
      </c>
      <c r="S18" s="66">
        <v>0</v>
      </c>
      <c r="T18" s="66">
        <v>0</v>
      </c>
      <c r="U18" s="66">
        <v>0</v>
      </c>
      <c r="V18" s="66">
        <v>0</v>
      </c>
      <c r="W18" s="66">
        <v>97456.474434259188</v>
      </c>
      <c r="Y18" s="41" t="s">
        <v>151</v>
      </c>
      <c r="Z18" s="68">
        <v>9.8926093275162413E-2</v>
      </c>
      <c r="AA18" s="68">
        <v>4.4671703291867544E-2</v>
      </c>
      <c r="AB18" s="68">
        <v>0.10272914491400155</v>
      </c>
      <c r="AC18" s="68">
        <v>0.51945536780480717</v>
      </c>
      <c r="AD18" s="68">
        <v>6.6982972547098597E-3</v>
      </c>
      <c r="AE18" s="68">
        <v>2.200993727650646E-2</v>
      </c>
      <c r="AF18" s="68">
        <v>2.9484380669480587E-2</v>
      </c>
      <c r="AG18" s="68">
        <v>0.17602507551346452</v>
      </c>
      <c r="AH18" s="68">
        <v>0</v>
      </c>
      <c r="AI18" s="68">
        <v>0</v>
      </c>
      <c r="AJ18" s="68">
        <v>0</v>
      </c>
      <c r="AK18" s="68">
        <v>0</v>
      </c>
      <c r="AL18" s="68">
        <v>0</v>
      </c>
      <c r="AM18" s="68">
        <v>0</v>
      </c>
      <c r="AN18" s="68">
        <v>0</v>
      </c>
      <c r="AO18" s="68">
        <v>0</v>
      </c>
      <c r="AP18" s="68">
        <v>0</v>
      </c>
      <c r="AQ18" s="68">
        <v>0</v>
      </c>
      <c r="AR18" s="68">
        <v>0</v>
      </c>
      <c r="AS18" s="68">
        <v>0</v>
      </c>
      <c r="AT18" s="68"/>
      <c r="AV18" s="18" t="s">
        <v>151</v>
      </c>
      <c r="AW18" s="71">
        <v>11.524558206405407</v>
      </c>
      <c r="AX18" s="71">
        <v>13.025695772328941</v>
      </c>
      <c r="AY18" s="71">
        <v>6.8851778079120436</v>
      </c>
      <c r="AZ18" s="71">
        <v>3.7391156365390321</v>
      </c>
      <c r="BA18" s="71">
        <v>44.594847991139233</v>
      </c>
      <c r="BB18" s="71">
        <v>29.162182996281864</v>
      </c>
      <c r="BC18" s="71">
        <v>19.633824863577708</v>
      </c>
      <c r="BD18" s="71">
        <v>34.49623360472561</v>
      </c>
      <c r="BE18" s="71">
        <v>0</v>
      </c>
      <c r="BF18" s="71">
        <v>0</v>
      </c>
      <c r="BG18" s="71">
        <v>0</v>
      </c>
      <c r="BH18" s="71">
        <v>0</v>
      </c>
      <c r="BI18" s="71">
        <v>0</v>
      </c>
      <c r="BJ18" s="71">
        <v>0</v>
      </c>
      <c r="BK18" s="71">
        <v>0</v>
      </c>
      <c r="BL18" s="71">
        <v>0</v>
      </c>
      <c r="BM18" s="71">
        <v>0</v>
      </c>
      <c r="BN18" s="71">
        <v>0</v>
      </c>
      <c r="BO18" s="71">
        <v>0</v>
      </c>
      <c r="BP18" s="71">
        <v>0</v>
      </c>
      <c r="BQ18" s="71">
        <v>6.6044800689937198</v>
      </c>
    </row>
    <row r="19" spans="1:69" x14ac:dyDescent="0.2">
      <c r="A19" s="13"/>
      <c r="B19" s="63" t="s">
        <v>373</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5422.5182808761692</v>
      </c>
      <c r="Y19" s="41" t="s">
        <v>373</v>
      </c>
      <c r="Z19" s="68">
        <v>0</v>
      </c>
      <c r="AA19" s="68">
        <v>0</v>
      </c>
      <c r="AB19" s="68">
        <v>0</v>
      </c>
      <c r="AC19" s="68">
        <v>0</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c r="AV19" s="18" t="s">
        <v>373</v>
      </c>
      <c r="AW19" s="71">
        <v>0</v>
      </c>
      <c r="AX19" s="71">
        <v>0</v>
      </c>
      <c r="AY19" s="71">
        <v>0</v>
      </c>
      <c r="AZ19" s="71">
        <v>0</v>
      </c>
      <c r="BA19" s="71">
        <v>0</v>
      </c>
      <c r="BB19" s="71">
        <v>0</v>
      </c>
      <c r="BC19" s="71">
        <v>0</v>
      </c>
      <c r="BD19" s="71">
        <v>0</v>
      </c>
      <c r="BE19" s="71">
        <v>0</v>
      </c>
      <c r="BF19" s="71">
        <v>0</v>
      </c>
      <c r="BG19" s="71">
        <v>0</v>
      </c>
      <c r="BH19" s="71">
        <v>0</v>
      </c>
      <c r="BI19" s="71">
        <v>0</v>
      </c>
      <c r="BJ19" s="71">
        <v>0</v>
      </c>
      <c r="BK19" s="71">
        <v>0</v>
      </c>
      <c r="BL19" s="71">
        <v>0</v>
      </c>
      <c r="BM19" s="71">
        <v>0</v>
      </c>
      <c r="BN19" s="71">
        <v>0</v>
      </c>
      <c r="BO19" s="71">
        <v>0</v>
      </c>
      <c r="BP19" s="71">
        <v>0</v>
      </c>
      <c r="BQ19" s="71">
        <v>24.233308176931079</v>
      </c>
    </row>
    <row r="20" spans="1:69" x14ac:dyDescent="0.2">
      <c r="A20" s="13"/>
      <c r="B20" s="63" t="s">
        <v>374</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Y20" s="41" t="s">
        <v>374</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c r="AV20" s="18" t="s">
        <v>374</v>
      </c>
      <c r="AW20" s="71">
        <v>0</v>
      </c>
      <c r="AX20" s="71">
        <v>0</v>
      </c>
      <c r="AY20" s="71">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1">
        <v>0</v>
      </c>
      <c r="BQ20" s="71">
        <v>0</v>
      </c>
    </row>
    <row r="21" spans="1:69" x14ac:dyDescent="0.2">
      <c r="A21" s="13"/>
      <c r="B21" s="63" t="s">
        <v>374</v>
      </c>
      <c r="C21" s="66">
        <v>0</v>
      </c>
      <c r="D21" s="66">
        <v>0</v>
      </c>
      <c r="E21" s="66">
        <v>0</v>
      </c>
      <c r="F21" s="66">
        <v>0</v>
      </c>
      <c r="G21" s="66">
        <v>0</v>
      </c>
      <c r="H21" s="66">
        <v>0</v>
      </c>
      <c r="I21" s="66">
        <v>0</v>
      </c>
      <c r="J21" s="66">
        <v>0</v>
      </c>
      <c r="K21" s="66">
        <v>0</v>
      </c>
      <c r="L21" s="66">
        <v>0</v>
      </c>
      <c r="M21" s="66">
        <v>0</v>
      </c>
      <c r="N21" s="66">
        <v>0</v>
      </c>
      <c r="O21" s="66">
        <v>0</v>
      </c>
      <c r="P21" s="66">
        <v>0</v>
      </c>
      <c r="Q21" s="66">
        <v>0</v>
      </c>
      <c r="R21" s="66">
        <v>0</v>
      </c>
      <c r="S21" s="66">
        <v>0</v>
      </c>
      <c r="T21" s="66">
        <v>0</v>
      </c>
      <c r="U21" s="66">
        <v>0</v>
      </c>
      <c r="V21" s="66">
        <v>0</v>
      </c>
      <c r="W21" s="66">
        <v>0</v>
      </c>
      <c r="Y21" s="41" t="s">
        <v>374</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c r="AV21" s="18" t="s">
        <v>374</v>
      </c>
      <c r="AW21" s="71">
        <v>0</v>
      </c>
      <c r="AX21" s="71">
        <v>0</v>
      </c>
      <c r="AY21" s="71">
        <v>0</v>
      </c>
      <c r="AZ21" s="71">
        <v>0</v>
      </c>
      <c r="BA21" s="71">
        <v>0</v>
      </c>
      <c r="BB21" s="71">
        <v>0</v>
      </c>
      <c r="BC21" s="71">
        <v>0</v>
      </c>
      <c r="BD21" s="71">
        <v>0</v>
      </c>
      <c r="BE21" s="71">
        <v>0</v>
      </c>
      <c r="BF21" s="71">
        <v>0</v>
      </c>
      <c r="BG21" s="71">
        <v>0</v>
      </c>
      <c r="BH21" s="71">
        <v>0</v>
      </c>
      <c r="BI21" s="71">
        <v>0</v>
      </c>
      <c r="BJ21" s="71">
        <v>0</v>
      </c>
      <c r="BK21" s="71">
        <v>0</v>
      </c>
      <c r="BL21" s="71">
        <v>0</v>
      </c>
      <c r="BM21" s="71">
        <v>0</v>
      </c>
      <c r="BN21" s="71">
        <v>0</v>
      </c>
      <c r="BO21" s="71">
        <v>0</v>
      </c>
      <c r="BP21" s="71">
        <v>0</v>
      </c>
      <c r="BQ21" s="71">
        <v>0</v>
      </c>
    </row>
    <row r="22" spans="1:69" x14ac:dyDescent="0.2">
      <c r="A22" s="13"/>
      <c r="B22" s="63" t="s">
        <v>374</v>
      </c>
      <c r="C22" s="66">
        <v>0</v>
      </c>
      <c r="D22" s="66">
        <v>0</v>
      </c>
      <c r="E22" s="66">
        <v>0</v>
      </c>
      <c r="F22" s="66">
        <v>0</v>
      </c>
      <c r="G22" s="66">
        <v>0</v>
      </c>
      <c r="H22" s="66">
        <v>0</v>
      </c>
      <c r="I22" s="66">
        <v>0</v>
      </c>
      <c r="J22" s="66">
        <v>0</v>
      </c>
      <c r="K22" s="66">
        <v>0</v>
      </c>
      <c r="L22" s="66">
        <v>0</v>
      </c>
      <c r="M22" s="66">
        <v>0</v>
      </c>
      <c r="N22" s="66">
        <v>0</v>
      </c>
      <c r="O22" s="66">
        <v>0</v>
      </c>
      <c r="P22" s="66">
        <v>0</v>
      </c>
      <c r="Q22" s="66">
        <v>0</v>
      </c>
      <c r="R22" s="66">
        <v>0</v>
      </c>
      <c r="S22" s="66">
        <v>0</v>
      </c>
      <c r="T22" s="66">
        <v>0</v>
      </c>
      <c r="U22" s="66">
        <v>0</v>
      </c>
      <c r="V22" s="66">
        <v>0</v>
      </c>
      <c r="W22" s="66">
        <v>0</v>
      </c>
      <c r="Y22" s="41" t="s">
        <v>374</v>
      </c>
      <c r="Z22" s="68">
        <v>0</v>
      </c>
      <c r="AA22" s="68">
        <v>0</v>
      </c>
      <c r="AB22" s="68">
        <v>0</v>
      </c>
      <c r="AC22" s="68">
        <v>0</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c r="AV22" s="18" t="s">
        <v>374</v>
      </c>
      <c r="AW22" s="71">
        <v>0</v>
      </c>
      <c r="AX22" s="71">
        <v>0</v>
      </c>
      <c r="AY22" s="71">
        <v>0</v>
      </c>
      <c r="AZ22" s="71">
        <v>0</v>
      </c>
      <c r="BA22" s="71">
        <v>0</v>
      </c>
      <c r="BB22" s="71">
        <v>0</v>
      </c>
      <c r="BC22" s="71">
        <v>0</v>
      </c>
      <c r="BD22" s="71">
        <v>0</v>
      </c>
      <c r="BE22" s="71">
        <v>0</v>
      </c>
      <c r="BF22" s="71">
        <v>0</v>
      </c>
      <c r="BG22" s="71">
        <v>0</v>
      </c>
      <c r="BH22" s="71">
        <v>0</v>
      </c>
      <c r="BI22" s="71">
        <v>0</v>
      </c>
      <c r="BJ22" s="71">
        <v>0</v>
      </c>
      <c r="BK22" s="71">
        <v>0</v>
      </c>
      <c r="BL22" s="71">
        <v>0</v>
      </c>
      <c r="BM22" s="71">
        <v>0</v>
      </c>
      <c r="BN22" s="71">
        <v>0</v>
      </c>
      <c r="BO22" s="71">
        <v>0</v>
      </c>
      <c r="BP22" s="71">
        <v>0</v>
      </c>
      <c r="BQ22" s="71">
        <v>0</v>
      </c>
    </row>
    <row r="23" spans="1:69" x14ac:dyDescent="0.2">
      <c r="A23" s="13"/>
      <c r="B23" s="63" t="s">
        <v>374</v>
      </c>
      <c r="C23" s="66">
        <v>0</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Y23" s="41" t="s">
        <v>374</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c r="AV23" s="18" t="s">
        <v>374</v>
      </c>
      <c r="AW23" s="71">
        <v>0</v>
      </c>
      <c r="AX23" s="71">
        <v>0</v>
      </c>
      <c r="AY23" s="71">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0</v>
      </c>
      <c r="BQ23" s="71">
        <v>0</v>
      </c>
    </row>
    <row r="24" spans="1:69" s="20" customFormat="1" x14ac:dyDescent="0.2">
      <c r="A24" s="19"/>
      <c r="B24" s="63" t="s">
        <v>374</v>
      </c>
      <c r="C24" s="66">
        <v>0</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Y24" s="41" t="s">
        <v>374</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c r="AV24" s="18" t="s">
        <v>374</v>
      </c>
      <c r="AW24" s="71">
        <v>0</v>
      </c>
      <c r="AX24" s="71">
        <v>0</v>
      </c>
      <c r="AY24" s="71">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1">
        <v>0</v>
      </c>
      <c r="BQ24" s="71">
        <v>0</v>
      </c>
    </row>
    <row r="25" spans="1:69" x14ac:dyDescent="0.2">
      <c r="A25" s="13"/>
      <c r="B25" s="64" t="s">
        <v>374</v>
      </c>
      <c r="C25" s="66">
        <v>0</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Y25" s="42" t="s">
        <v>374</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c r="AV25" s="22" t="s">
        <v>374</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row>
    <row r="26" spans="1:69" x14ac:dyDescent="0.2">
      <c r="A26" s="13"/>
      <c r="B26" s="65" t="s">
        <v>194</v>
      </c>
      <c r="C26" s="66">
        <v>1161805.0590900672</v>
      </c>
      <c r="D26" s="66">
        <v>424868.6047714462</v>
      </c>
      <c r="E26" s="66">
        <v>368844.74845582148</v>
      </c>
      <c r="F26" s="66">
        <v>488514.80611728155</v>
      </c>
      <c r="G26" s="66">
        <v>76723.548380061286</v>
      </c>
      <c r="H26" s="66">
        <v>67687.057008251781</v>
      </c>
      <c r="I26" s="66">
        <v>144296.50360814223</v>
      </c>
      <c r="J26" s="66">
        <v>312549.98988138256</v>
      </c>
      <c r="K26" s="66">
        <v>0</v>
      </c>
      <c r="L26" s="66">
        <v>0</v>
      </c>
      <c r="M26" s="66">
        <v>0</v>
      </c>
      <c r="N26" s="66">
        <v>0</v>
      </c>
      <c r="O26" s="66">
        <v>0</v>
      </c>
      <c r="P26" s="66">
        <v>0</v>
      </c>
      <c r="Q26" s="66">
        <v>0</v>
      </c>
      <c r="R26" s="66">
        <v>0</v>
      </c>
      <c r="S26" s="66">
        <v>0</v>
      </c>
      <c r="T26" s="66">
        <v>0</v>
      </c>
      <c r="U26" s="66">
        <v>0</v>
      </c>
      <c r="V26" s="66">
        <v>0</v>
      </c>
      <c r="W26" s="66"/>
      <c r="Y26" s="43" t="s">
        <v>194</v>
      </c>
      <c r="Z26" s="69"/>
      <c r="AA26" s="69"/>
      <c r="AB26" s="69"/>
      <c r="AC26" s="69"/>
      <c r="AD26" s="69"/>
      <c r="AE26" s="69"/>
      <c r="AF26" s="69"/>
      <c r="AG26" s="69"/>
      <c r="AH26" s="69"/>
      <c r="AI26" s="69"/>
      <c r="AJ26" s="69"/>
      <c r="AK26" s="68"/>
      <c r="AL26" s="68"/>
      <c r="AM26" s="68"/>
      <c r="AN26" s="68"/>
      <c r="AO26" s="68"/>
      <c r="AP26" s="68"/>
      <c r="AQ26" s="68"/>
      <c r="AR26" s="68"/>
      <c r="AS26" s="68"/>
      <c r="AT26" s="68"/>
      <c r="AV26" s="24" t="s">
        <v>194</v>
      </c>
      <c r="AW26" s="71"/>
      <c r="AX26" s="71"/>
      <c r="AY26" s="71"/>
      <c r="AZ26" s="71"/>
      <c r="BA26" s="71"/>
      <c r="BB26" s="71"/>
      <c r="BC26" s="71"/>
      <c r="BD26" s="71"/>
      <c r="BE26" s="71"/>
      <c r="BF26" s="71"/>
      <c r="BG26" s="71"/>
      <c r="BH26" s="71"/>
      <c r="BI26" s="71"/>
      <c r="BJ26" s="71"/>
      <c r="BK26" s="71"/>
      <c r="BL26" s="71"/>
      <c r="BM26" s="71"/>
      <c r="BN26" s="71"/>
      <c r="BO26" s="71"/>
      <c r="BP26" s="71"/>
      <c r="BQ26" s="71"/>
    </row>
    <row r="27" spans="1:69" x14ac:dyDescent="0.2">
      <c r="C27" s="26"/>
      <c r="E27" s="26"/>
      <c r="W27" s="26"/>
    </row>
    <row r="29" spans="1:69" x14ac:dyDescent="0.2">
      <c r="A29" s="13" t="s">
        <v>189</v>
      </c>
      <c r="B29" s="28" t="s">
        <v>187</v>
      </c>
      <c r="C29" s="28" t="s">
        <v>8</v>
      </c>
      <c r="D29" s="28" t="s">
        <v>7</v>
      </c>
      <c r="E29" s="28" t="s">
        <v>6</v>
      </c>
      <c r="F29" s="28" t="s">
        <v>5</v>
      </c>
      <c r="G29" s="28" t="s">
        <v>4</v>
      </c>
      <c r="H29" s="28" t="s">
        <v>3</v>
      </c>
      <c r="I29" s="28" t="s">
        <v>2</v>
      </c>
      <c r="J29" s="28" t="s">
        <v>1</v>
      </c>
      <c r="K29" s="28" t="s">
        <v>0</v>
      </c>
      <c r="L29" s="28" t="s">
        <v>10</v>
      </c>
      <c r="M29" s="28" t="s">
        <v>38</v>
      </c>
      <c r="N29" s="28" t="s">
        <v>37</v>
      </c>
      <c r="O29" s="28" t="s">
        <v>36</v>
      </c>
      <c r="P29" s="28" t="s">
        <v>35</v>
      </c>
      <c r="Q29" s="28" t="s">
        <v>34</v>
      </c>
      <c r="R29" s="28" t="s">
        <v>33</v>
      </c>
      <c r="S29" s="28" t="s">
        <v>32</v>
      </c>
      <c r="T29" s="28" t="s">
        <v>31</v>
      </c>
      <c r="U29" s="28" t="s">
        <v>30</v>
      </c>
      <c r="V29" s="28" t="s">
        <v>29</v>
      </c>
      <c r="W29" s="28" t="s">
        <v>194</v>
      </c>
      <c r="Y29" s="40" t="s">
        <v>187</v>
      </c>
      <c r="Z29" s="67" t="s">
        <v>8</v>
      </c>
      <c r="AA29" s="67" t="s">
        <v>7</v>
      </c>
      <c r="AB29" s="67" t="s">
        <v>6</v>
      </c>
      <c r="AC29" s="67" t="s">
        <v>5</v>
      </c>
      <c r="AD29" s="67" t="s">
        <v>4</v>
      </c>
      <c r="AE29" s="67" t="s">
        <v>3</v>
      </c>
      <c r="AF29" s="67" t="s">
        <v>2</v>
      </c>
      <c r="AG29" s="67" t="s">
        <v>1</v>
      </c>
      <c r="AH29" s="67" t="s">
        <v>0</v>
      </c>
      <c r="AI29" s="67" t="s">
        <v>10</v>
      </c>
      <c r="AJ29" s="67" t="s">
        <v>38</v>
      </c>
      <c r="AK29" s="67" t="s">
        <v>37</v>
      </c>
      <c r="AL29" s="67" t="s">
        <v>36</v>
      </c>
      <c r="AM29" s="67" t="s">
        <v>35</v>
      </c>
      <c r="AN29" s="67" t="s">
        <v>34</v>
      </c>
      <c r="AO29" s="67" t="s">
        <v>33</v>
      </c>
      <c r="AP29" s="67" t="s">
        <v>32</v>
      </c>
      <c r="AQ29" s="67" t="s">
        <v>31</v>
      </c>
      <c r="AR29" s="67" t="s">
        <v>30</v>
      </c>
      <c r="AS29" s="67" t="s">
        <v>29</v>
      </c>
      <c r="AT29" s="67" t="s">
        <v>194</v>
      </c>
      <c r="AV29" s="16" t="s">
        <v>187</v>
      </c>
      <c r="AW29" s="70" t="s">
        <v>8</v>
      </c>
      <c r="AX29" s="70" t="s">
        <v>7</v>
      </c>
      <c r="AY29" s="70" t="s">
        <v>6</v>
      </c>
      <c r="AZ29" s="70" t="s">
        <v>5</v>
      </c>
      <c r="BA29" s="70" t="s">
        <v>4</v>
      </c>
      <c r="BB29" s="70" t="s">
        <v>3</v>
      </c>
      <c r="BC29" s="70" t="s">
        <v>2</v>
      </c>
      <c r="BD29" s="70" t="s">
        <v>1</v>
      </c>
      <c r="BE29" s="70" t="s">
        <v>0</v>
      </c>
      <c r="BF29" s="70" t="s">
        <v>10</v>
      </c>
      <c r="BG29" s="70" t="s">
        <v>38</v>
      </c>
      <c r="BH29" s="70" t="s">
        <v>37</v>
      </c>
      <c r="BI29" s="70" t="s">
        <v>36</v>
      </c>
      <c r="BJ29" s="70" t="s">
        <v>35</v>
      </c>
      <c r="BK29" s="70" t="s">
        <v>34</v>
      </c>
      <c r="BL29" s="70" t="s">
        <v>33</v>
      </c>
      <c r="BM29" s="70" t="s">
        <v>32</v>
      </c>
      <c r="BN29" s="70" t="s">
        <v>31</v>
      </c>
      <c r="BO29" s="70" t="s">
        <v>30</v>
      </c>
      <c r="BP29" s="70" t="s">
        <v>29</v>
      </c>
      <c r="BQ29" s="70" t="s">
        <v>194</v>
      </c>
    </row>
    <row r="30" spans="1:69" x14ac:dyDescent="0.2">
      <c r="A30" s="13"/>
      <c r="B30" s="17" t="s">
        <v>177</v>
      </c>
      <c r="C30" s="66">
        <v>25648.111975656098</v>
      </c>
      <c r="D30" s="66">
        <v>5709.422245737399</v>
      </c>
      <c r="E30" s="66">
        <v>4458.7925901815006</v>
      </c>
      <c r="F30" s="66">
        <v>7039.2481960905998</v>
      </c>
      <c r="G30" s="66">
        <v>2508.8533009120997</v>
      </c>
      <c r="H30" s="66">
        <v>657.89524261430006</v>
      </c>
      <c r="I30" s="66">
        <v>1497.1605159000001</v>
      </c>
      <c r="J30" s="66">
        <v>6962.8976181721009</v>
      </c>
      <c r="K30" s="66">
        <v>0</v>
      </c>
      <c r="L30" s="66">
        <v>0</v>
      </c>
      <c r="M30" s="66">
        <v>0</v>
      </c>
      <c r="N30" s="66">
        <v>0</v>
      </c>
      <c r="O30" s="66">
        <v>0</v>
      </c>
      <c r="P30" s="66">
        <v>0</v>
      </c>
      <c r="Q30" s="66">
        <v>0</v>
      </c>
      <c r="R30" s="66">
        <v>0</v>
      </c>
      <c r="S30" s="66">
        <v>0</v>
      </c>
      <c r="T30" s="66">
        <v>0</v>
      </c>
      <c r="U30" s="66">
        <v>0</v>
      </c>
      <c r="V30" s="66">
        <v>0</v>
      </c>
      <c r="W30" s="66">
        <v>54482.381685264103</v>
      </c>
      <c r="Y30" s="41" t="s">
        <v>177</v>
      </c>
      <c r="Z30" s="68">
        <v>0.47075974254982261</v>
      </c>
      <c r="AA30" s="68">
        <v>0.1047939181278786</v>
      </c>
      <c r="AB30" s="68">
        <v>8.1839164373158704E-2</v>
      </c>
      <c r="AC30" s="68">
        <v>0.12920228481851614</v>
      </c>
      <c r="AD30" s="68">
        <v>4.6048891830855324E-2</v>
      </c>
      <c r="AE30" s="68">
        <v>1.207537597043489E-2</v>
      </c>
      <c r="AF30" s="68">
        <v>2.7479718573039887E-2</v>
      </c>
      <c r="AG30" s="68">
        <v>0.1278009037562938</v>
      </c>
      <c r="AH30" s="68">
        <v>0</v>
      </c>
      <c r="AI30" s="68">
        <v>0</v>
      </c>
      <c r="AJ30" s="68">
        <v>0</v>
      </c>
      <c r="AK30" s="68">
        <v>0</v>
      </c>
      <c r="AL30" s="68">
        <v>0</v>
      </c>
      <c r="AM30" s="68">
        <v>0</v>
      </c>
      <c r="AN30" s="68">
        <v>0</v>
      </c>
      <c r="AO30" s="68">
        <v>0</v>
      </c>
      <c r="AP30" s="68">
        <v>0</v>
      </c>
      <c r="AQ30" s="68">
        <v>0</v>
      </c>
      <c r="AR30" s="68">
        <v>0</v>
      </c>
      <c r="AS30" s="68">
        <v>0</v>
      </c>
      <c r="AT30" s="68"/>
      <c r="AV30" s="18" t="s">
        <v>177</v>
      </c>
      <c r="AW30" s="71">
        <v>6.7746165126434965</v>
      </c>
      <c r="AX30" s="71">
        <v>13.756822203300354</v>
      </c>
      <c r="AY30" s="71">
        <v>15.19150782327506</v>
      </c>
      <c r="AZ30" s="71">
        <v>15.558180675073329</v>
      </c>
      <c r="BA30" s="71">
        <v>22.975719664024986</v>
      </c>
      <c r="BB30" s="71">
        <v>42.083945453615357</v>
      </c>
      <c r="BC30" s="71">
        <v>28.570262449127078</v>
      </c>
      <c r="BD30" s="71">
        <v>14.507987903586491</v>
      </c>
      <c r="BE30" s="71">
        <v>0</v>
      </c>
      <c r="BF30" s="71">
        <v>0</v>
      </c>
      <c r="BG30" s="71">
        <v>0</v>
      </c>
      <c r="BH30" s="71">
        <v>0</v>
      </c>
      <c r="BI30" s="71">
        <v>0</v>
      </c>
      <c r="BJ30" s="71">
        <v>0</v>
      </c>
      <c r="BK30" s="71">
        <v>0</v>
      </c>
      <c r="BL30" s="71">
        <v>0</v>
      </c>
      <c r="BM30" s="71">
        <v>0</v>
      </c>
      <c r="BN30" s="71">
        <v>0</v>
      </c>
      <c r="BO30" s="71">
        <v>0</v>
      </c>
      <c r="BP30" s="71">
        <v>0</v>
      </c>
      <c r="BQ30" s="71">
        <v>4.8236538482084832</v>
      </c>
    </row>
    <row r="31" spans="1:69" x14ac:dyDescent="0.2">
      <c r="A31" s="13"/>
      <c r="B31" s="17" t="s">
        <v>371</v>
      </c>
      <c r="C31" s="66">
        <v>218530.05922362005</v>
      </c>
      <c r="D31" s="66">
        <v>76567.462423724995</v>
      </c>
      <c r="E31" s="66">
        <v>82503.870002962343</v>
      </c>
      <c r="F31" s="66">
        <v>98210.512425176028</v>
      </c>
      <c r="G31" s="66">
        <v>37245.320539918503</v>
      </c>
      <c r="H31" s="66">
        <v>31001.112314538805</v>
      </c>
      <c r="I31" s="66">
        <v>73326.646789977196</v>
      </c>
      <c r="J31" s="66">
        <v>130123.50075965901</v>
      </c>
      <c r="K31" s="66">
        <v>0</v>
      </c>
      <c r="L31" s="66">
        <v>0</v>
      </c>
      <c r="M31" s="66">
        <v>0</v>
      </c>
      <c r="N31" s="66">
        <v>0</v>
      </c>
      <c r="O31" s="66">
        <v>0</v>
      </c>
      <c r="P31" s="66">
        <v>0</v>
      </c>
      <c r="Q31" s="66">
        <v>0</v>
      </c>
      <c r="R31" s="66">
        <v>0</v>
      </c>
      <c r="S31" s="66">
        <v>0</v>
      </c>
      <c r="T31" s="66">
        <v>0</v>
      </c>
      <c r="U31" s="66">
        <v>0</v>
      </c>
      <c r="V31" s="66">
        <v>0</v>
      </c>
      <c r="W31" s="66">
        <v>747508.48447957716</v>
      </c>
      <c r="Y31" s="41" t="s">
        <v>371</v>
      </c>
      <c r="Z31" s="68">
        <v>0.29234458706614258</v>
      </c>
      <c r="AA31" s="68">
        <v>0.10243022522618191</v>
      </c>
      <c r="AB31" s="68">
        <v>0.11037181746559353</v>
      </c>
      <c r="AC31" s="68">
        <v>0.13138380963468416</v>
      </c>
      <c r="AD31" s="68">
        <v>4.98259502242962E-2</v>
      </c>
      <c r="AE31" s="68">
        <v>4.1472589219000086E-2</v>
      </c>
      <c r="AF31" s="68">
        <v>9.8094735126689481E-2</v>
      </c>
      <c r="AG31" s="68">
        <v>0.17407628603741171</v>
      </c>
      <c r="AH31" s="68">
        <v>0</v>
      </c>
      <c r="AI31" s="68">
        <v>0</v>
      </c>
      <c r="AJ31" s="68">
        <v>0</v>
      </c>
      <c r="AK31" s="68">
        <v>0</v>
      </c>
      <c r="AL31" s="68">
        <v>0</v>
      </c>
      <c r="AM31" s="68">
        <v>0</v>
      </c>
      <c r="AN31" s="68">
        <v>0</v>
      </c>
      <c r="AO31" s="68">
        <v>0</v>
      </c>
      <c r="AP31" s="68">
        <v>0</v>
      </c>
      <c r="AQ31" s="68">
        <v>0</v>
      </c>
      <c r="AR31" s="68">
        <v>0</v>
      </c>
      <c r="AS31" s="68">
        <v>0</v>
      </c>
      <c r="AT31" s="68"/>
      <c r="AV31" s="18" t="s">
        <v>371</v>
      </c>
      <c r="AW31" s="71">
        <v>2.2843921328810062</v>
      </c>
      <c r="AX31" s="71">
        <v>3.9074500401551497</v>
      </c>
      <c r="AY31" s="71">
        <v>3.9237525803064193</v>
      </c>
      <c r="AZ31" s="71">
        <v>3.8246287591967358</v>
      </c>
      <c r="BA31" s="71">
        <v>6.6566272402331919</v>
      </c>
      <c r="BB31" s="71">
        <v>7.8696385304117431</v>
      </c>
      <c r="BC31" s="71">
        <v>5.0306058377510645</v>
      </c>
      <c r="BD31" s="71">
        <v>3.3277955153676961</v>
      </c>
      <c r="BE31" s="71">
        <v>0</v>
      </c>
      <c r="BF31" s="71">
        <v>0</v>
      </c>
      <c r="BG31" s="71">
        <v>0</v>
      </c>
      <c r="BH31" s="71">
        <v>0</v>
      </c>
      <c r="BI31" s="71">
        <v>0</v>
      </c>
      <c r="BJ31" s="71">
        <v>0</v>
      </c>
      <c r="BK31" s="71">
        <v>0</v>
      </c>
      <c r="BL31" s="71">
        <v>0</v>
      </c>
      <c r="BM31" s="71">
        <v>0</v>
      </c>
      <c r="BN31" s="71">
        <v>0</v>
      </c>
      <c r="BO31" s="71">
        <v>0</v>
      </c>
      <c r="BP31" s="71">
        <v>0</v>
      </c>
      <c r="BQ31" s="71">
        <v>1.3571527884025361</v>
      </c>
    </row>
    <row r="32" spans="1:69" x14ac:dyDescent="0.2">
      <c r="A32" s="13"/>
      <c r="B32" s="17" t="s">
        <v>165</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Y32" s="41" t="s">
        <v>165</v>
      </c>
      <c r="Z32" s="68">
        <v>0</v>
      </c>
      <c r="AA32" s="68">
        <v>0</v>
      </c>
      <c r="AB32" s="68">
        <v>0</v>
      </c>
      <c r="AC32" s="68">
        <v>0</v>
      </c>
      <c r="AD32" s="68">
        <v>0</v>
      </c>
      <c r="AE32" s="68">
        <v>0</v>
      </c>
      <c r="AF32" s="68">
        <v>0</v>
      </c>
      <c r="AG32" s="68">
        <v>0</v>
      </c>
      <c r="AH32" s="68">
        <v>0</v>
      </c>
      <c r="AI32" s="68">
        <v>0</v>
      </c>
      <c r="AJ32" s="68">
        <v>0</v>
      </c>
      <c r="AK32" s="68">
        <v>0</v>
      </c>
      <c r="AL32" s="68">
        <v>0</v>
      </c>
      <c r="AM32" s="68">
        <v>0</v>
      </c>
      <c r="AN32" s="68">
        <v>0</v>
      </c>
      <c r="AO32" s="68">
        <v>0</v>
      </c>
      <c r="AP32" s="68">
        <v>0</v>
      </c>
      <c r="AQ32" s="68">
        <v>0</v>
      </c>
      <c r="AR32" s="68">
        <v>0</v>
      </c>
      <c r="AS32" s="68">
        <v>0</v>
      </c>
      <c r="AT32" s="68"/>
      <c r="AV32" s="18" t="s">
        <v>165</v>
      </c>
      <c r="AW32" s="71">
        <v>0</v>
      </c>
      <c r="AX32" s="71">
        <v>0</v>
      </c>
      <c r="AY32" s="71">
        <v>0</v>
      </c>
      <c r="AZ32" s="71">
        <v>0</v>
      </c>
      <c r="BA32" s="71">
        <v>0</v>
      </c>
      <c r="BB32" s="71">
        <v>0</v>
      </c>
      <c r="BC32" s="71">
        <v>0</v>
      </c>
      <c r="BD32" s="71">
        <v>0</v>
      </c>
      <c r="BE32" s="71">
        <v>0</v>
      </c>
      <c r="BF32" s="71">
        <v>0</v>
      </c>
      <c r="BG32" s="71">
        <v>0</v>
      </c>
      <c r="BH32" s="71">
        <v>0</v>
      </c>
      <c r="BI32" s="71">
        <v>0</v>
      </c>
      <c r="BJ32" s="71">
        <v>0</v>
      </c>
      <c r="BK32" s="71">
        <v>0</v>
      </c>
      <c r="BL32" s="71">
        <v>0</v>
      </c>
      <c r="BM32" s="71">
        <v>0</v>
      </c>
      <c r="BN32" s="71">
        <v>0</v>
      </c>
      <c r="BO32" s="71">
        <v>0</v>
      </c>
      <c r="BP32" s="71">
        <v>0</v>
      </c>
      <c r="BQ32" s="71">
        <v>0</v>
      </c>
    </row>
    <row r="33" spans="1:69" x14ac:dyDescent="0.2">
      <c r="A33" s="13"/>
      <c r="B33" s="17" t="s">
        <v>424</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Y33" s="41" t="s">
        <v>424</v>
      </c>
      <c r="Z33" s="68">
        <v>0</v>
      </c>
      <c r="AA33" s="68">
        <v>0</v>
      </c>
      <c r="AB33" s="68">
        <v>0</v>
      </c>
      <c r="AC33" s="68">
        <v>0</v>
      </c>
      <c r="AD33" s="68">
        <v>0</v>
      </c>
      <c r="AE33" s="68">
        <v>0</v>
      </c>
      <c r="AF33" s="68">
        <v>0</v>
      </c>
      <c r="AG33" s="68">
        <v>0</v>
      </c>
      <c r="AH33" s="68">
        <v>0</v>
      </c>
      <c r="AI33" s="68">
        <v>0</v>
      </c>
      <c r="AJ33" s="68">
        <v>0</v>
      </c>
      <c r="AK33" s="68">
        <v>0</v>
      </c>
      <c r="AL33" s="68">
        <v>0</v>
      </c>
      <c r="AM33" s="68">
        <v>0</v>
      </c>
      <c r="AN33" s="68">
        <v>0</v>
      </c>
      <c r="AO33" s="68">
        <v>0</v>
      </c>
      <c r="AP33" s="68">
        <v>0</v>
      </c>
      <c r="AQ33" s="68">
        <v>0</v>
      </c>
      <c r="AR33" s="68">
        <v>0</v>
      </c>
      <c r="AS33" s="68">
        <v>0</v>
      </c>
      <c r="AT33" s="68"/>
      <c r="AV33" s="18" t="s">
        <v>424</v>
      </c>
      <c r="AW33" s="71">
        <v>0</v>
      </c>
      <c r="AX33" s="71">
        <v>0</v>
      </c>
      <c r="AY33" s="71">
        <v>0</v>
      </c>
      <c r="AZ33" s="71">
        <v>0</v>
      </c>
      <c r="BA33" s="71">
        <v>0</v>
      </c>
      <c r="BB33" s="71">
        <v>0</v>
      </c>
      <c r="BC33" s="71">
        <v>0</v>
      </c>
      <c r="BD33" s="71">
        <v>0</v>
      </c>
      <c r="BE33" s="71">
        <v>0</v>
      </c>
      <c r="BF33" s="71">
        <v>0</v>
      </c>
      <c r="BG33" s="71">
        <v>0</v>
      </c>
      <c r="BH33" s="71">
        <v>0</v>
      </c>
      <c r="BI33" s="71">
        <v>0</v>
      </c>
      <c r="BJ33" s="71">
        <v>0</v>
      </c>
      <c r="BK33" s="71">
        <v>0</v>
      </c>
      <c r="BL33" s="71">
        <v>0</v>
      </c>
      <c r="BM33" s="71">
        <v>0</v>
      </c>
      <c r="BN33" s="71">
        <v>0</v>
      </c>
      <c r="BO33" s="71">
        <v>0</v>
      </c>
      <c r="BP33" s="71">
        <v>0</v>
      </c>
      <c r="BQ33" s="71">
        <v>0</v>
      </c>
    </row>
    <row r="34" spans="1:69" x14ac:dyDescent="0.2">
      <c r="A34" s="13"/>
      <c r="B34" s="17" t="s">
        <v>425</v>
      </c>
      <c r="C34" s="66">
        <v>3878.9461336568006</v>
      </c>
      <c r="D34" s="66">
        <v>1288.8515772006999</v>
      </c>
      <c r="E34" s="66">
        <v>2742.6904216335993</v>
      </c>
      <c r="F34" s="66">
        <v>1475.6187072200999</v>
      </c>
      <c r="G34" s="66">
        <v>36.351467579200005</v>
      </c>
      <c r="H34" s="66">
        <v>119.33925184789999</v>
      </c>
      <c r="I34" s="66">
        <v>672.19167218990003</v>
      </c>
      <c r="J34" s="66">
        <v>1005.8198714930001</v>
      </c>
      <c r="K34" s="66">
        <v>0</v>
      </c>
      <c r="L34" s="66">
        <v>0</v>
      </c>
      <c r="M34" s="66">
        <v>0</v>
      </c>
      <c r="N34" s="66">
        <v>0</v>
      </c>
      <c r="O34" s="66">
        <v>0</v>
      </c>
      <c r="P34" s="66">
        <v>0</v>
      </c>
      <c r="Q34" s="66">
        <v>0</v>
      </c>
      <c r="R34" s="66">
        <v>0</v>
      </c>
      <c r="S34" s="66">
        <v>0</v>
      </c>
      <c r="T34" s="66">
        <v>0</v>
      </c>
      <c r="U34" s="66">
        <v>0</v>
      </c>
      <c r="V34" s="66">
        <v>0</v>
      </c>
      <c r="W34" s="66">
        <v>11219.809102821198</v>
      </c>
      <c r="Y34" s="41" t="s">
        <v>425</v>
      </c>
      <c r="Z34" s="68">
        <v>0.34572300634611042</v>
      </c>
      <c r="AA34" s="68">
        <v>0.11487286150676314</v>
      </c>
      <c r="AB34" s="68">
        <v>0.24445072072963839</v>
      </c>
      <c r="AC34" s="68">
        <v>0.13151905649170612</v>
      </c>
      <c r="AD34" s="68">
        <v>3.2399363702239376E-3</v>
      </c>
      <c r="AE34" s="68">
        <v>1.0636477925269902E-2</v>
      </c>
      <c r="AF34" s="68">
        <v>5.9911150540063893E-2</v>
      </c>
      <c r="AG34" s="68">
        <v>8.9646790090224318E-2</v>
      </c>
      <c r="AH34" s="68">
        <v>0</v>
      </c>
      <c r="AI34" s="68">
        <v>0</v>
      </c>
      <c r="AJ34" s="68">
        <v>0</v>
      </c>
      <c r="AK34" s="68">
        <v>0</v>
      </c>
      <c r="AL34" s="68">
        <v>0</v>
      </c>
      <c r="AM34" s="68">
        <v>0</v>
      </c>
      <c r="AN34" s="68">
        <v>0</v>
      </c>
      <c r="AO34" s="68">
        <v>0</v>
      </c>
      <c r="AP34" s="68">
        <v>0</v>
      </c>
      <c r="AQ34" s="68">
        <v>0</v>
      </c>
      <c r="AR34" s="68">
        <v>0</v>
      </c>
      <c r="AS34" s="68">
        <v>0</v>
      </c>
      <c r="AT34" s="68"/>
      <c r="AV34" s="18" t="s">
        <v>425</v>
      </c>
      <c r="AW34" s="71">
        <v>17.626066951579059</v>
      </c>
      <c r="AX34" s="71">
        <v>27.547090487872435</v>
      </c>
      <c r="AY34" s="71">
        <v>26.102794091404704</v>
      </c>
      <c r="AZ34" s="71">
        <v>32.086683700306153</v>
      </c>
      <c r="BA34" s="71">
        <v>57.654428532462433</v>
      </c>
      <c r="BB34" s="71">
        <v>66.341533325400519</v>
      </c>
      <c r="BC34" s="71">
        <v>41.961073845852027</v>
      </c>
      <c r="BD34" s="71">
        <v>38.273177681943878</v>
      </c>
      <c r="BE34" s="71">
        <v>0</v>
      </c>
      <c r="BF34" s="71">
        <v>0</v>
      </c>
      <c r="BG34" s="71">
        <v>0</v>
      </c>
      <c r="BH34" s="71">
        <v>0</v>
      </c>
      <c r="BI34" s="71">
        <v>0</v>
      </c>
      <c r="BJ34" s="71">
        <v>0</v>
      </c>
      <c r="BK34" s="71">
        <v>0</v>
      </c>
      <c r="BL34" s="71">
        <v>0</v>
      </c>
      <c r="BM34" s="71">
        <v>0</v>
      </c>
      <c r="BN34" s="71">
        <v>0</v>
      </c>
      <c r="BO34" s="71">
        <v>0</v>
      </c>
      <c r="BP34" s="71">
        <v>0</v>
      </c>
      <c r="BQ34" s="71">
        <v>11.148800552806879</v>
      </c>
    </row>
    <row r="35" spans="1:69" x14ac:dyDescent="0.2">
      <c r="A35" s="13"/>
      <c r="B35" s="17" t="s">
        <v>173</v>
      </c>
      <c r="C35" s="66">
        <v>8083.9024204405996</v>
      </c>
      <c r="D35" s="66">
        <v>2364.1624850148005</v>
      </c>
      <c r="E35" s="66">
        <v>3177.0996947085005</v>
      </c>
      <c r="F35" s="66">
        <v>4463.6247878356999</v>
      </c>
      <c r="G35" s="66">
        <v>1205.7293140145005</v>
      </c>
      <c r="H35" s="66">
        <v>2159.1230961286001</v>
      </c>
      <c r="I35" s="66">
        <v>2919.2898886413</v>
      </c>
      <c r="J35" s="66">
        <v>7533.803537445001</v>
      </c>
      <c r="K35" s="66">
        <v>0</v>
      </c>
      <c r="L35" s="66">
        <v>0</v>
      </c>
      <c r="M35" s="66">
        <v>0</v>
      </c>
      <c r="N35" s="66">
        <v>0</v>
      </c>
      <c r="O35" s="66">
        <v>0</v>
      </c>
      <c r="P35" s="66">
        <v>0</v>
      </c>
      <c r="Q35" s="66">
        <v>0</v>
      </c>
      <c r="R35" s="66">
        <v>0</v>
      </c>
      <c r="S35" s="66">
        <v>0</v>
      </c>
      <c r="T35" s="66">
        <v>0</v>
      </c>
      <c r="U35" s="66">
        <v>0</v>
      </c>
      <c r="V35" s="66">
        <v>0</v>
      </c>
      <c r="W35" s="66">
        <v>31906.735224228996</v>
      </c>
      <c r="Y35" s="41" t="s">
        <v>173</v>
      </c>
      <c r="Z35" s="68">
        <v>0.25336037559561819</v>
      </c>
      <c r="AA35" s="68">
        <v>7.4096032339263845E-2</v>
      </c>
      <c r="AB35" s="68">
        <v>9.9574577981137613E-2</v>
      </c>
      <c r="AC35" s="68">
        <v>0.13989600491767518</v>
      </c>
      <c r="AD35" s="68">
        <v>3.7789178539924903E-2</v>
      </c>
      <c r="AE35" s="68">
        <v>6.7669822091011939E-2</v>
      </c>
      <c r="AF35" s="68">
        <v>9.1494471876410619E-2</v>
      </c>
      <c r="AG35" s="68">
        <v>0.23611953665895788</v>
      </c>
      <c r="AH35" s="68">
        <v>0</v>
      </c>
      <c r="AI35" s="68">
        <v>0</v>
      </c>
      <c r="AJ35" s="68">
        <v>0</v>
      </c>
      <c r="AK35" s="68">
        <v>0</v>
      </c>
      <c r="AL35" s="68">
        <v>0</v>
      </c>
      <c r="AM35" s="68">
        <v>0</v>
      </c>
      <c r="AN35" s="68">
        <v>0</v>
      </c>
      <c r="AO35" s="68">
        <v>0</v>
      </c>
      <c r="AP35" s="68">
        <v>0</v>
      </c>
      <c r="AQ35" s="68">
        <v>0</v>
      </c>
      <c r="AR35" s="68">
        <v>0</v>
      </c>
      <c r="AS35" s="68">
        <v>0</v>
      </c>
      <c r="AT35" s="68"/>
      <c r="AV35" s="18" t="s">
        <v>173</v>
      </c>
      <c r="AW35" s="71">
        <v>12.903994220266414</v>
      </c>
      <c r="AX35" s="71">
        <v>22.41969840560597</v>
      </c>
      <c r="AY35" s="71">
        <v>20.797927163308948</v>
      </c>
      <c r="AZ35" s="71">
        <v>16.162136905490915</v>
      </c>
      <c r="BA35" s="71">
        <v>29.183427158557858</v>
      </c>
      <c r="BB35" s="71">
        <v>26.994594602776619</v>
      </c>
      <c r="BC35" s="71">
        <v>23.964819349299489</v>
      </c>
      <c r="BD35" s="71">
        <v>14.712126683873162</v>
      </c>
      <c r="BE35" s="71">
        <v>0</v>
      </c>
      <c r="BF35" s="71">
        <v>0</v>
      </c>
      <c r="BG35" s="71">
        <v>0</v>
      </c>
      <c r="BH35" s="71">
        <v>0</v>
      </c>
      <c r="BI35" s="71">
        <v>0</v>
      </c>
      <c r="BJ35" s="71">
        <v>0</v>
      </c>
      <c r="BK35" s="71">
        <v>0</v>
      </c>
      <c r="BL35" s="71">
        <v>0</v>
      </c>
      <c r="BM35" s="71">
        <v>0</v>
      </c>
      <c r="BN35" s="71">
        <v>0</v>
      </c>
      <c r="BO35" s="71">
        <v>0</v>
      </c>
      <c r="BP35" s="71">
        <v>0</v>
      </c>
      <c r="BQ35" s="71">
        <v>6.6541419470408956</v>
      </c>
    </row>
    <row r="36" spans="1:69" x14ac:dyDescent="0.2">
      <c r="A36" s="13"/>
      <c r="B36" s="17" t="s">
        <v>181</v>
      </c>
      <c r="C36" s="66">
        <v>19059.592653056792</v>
      </c>
      <c r="D36" s="66">
        <v>5267.0316139173019</v>
      </c>
      <c r="E36" s="66">
        <v>4102.7459312964002</v>
      </c>
      <c r="F36" s="66">
        <v>5691.9996439991</v>
      </c>
      <c r="G36" s="66">
        <v>963.08429481309997</v>
      </c>
      <c r="H36" s="66">
        <v>1691.6105899045001</v>
      </c>
      <c r="I36" s="66">
        <v>2976.0459276823999</v>
      </c>
      <c r="J36" s="66">
        <v>4275.3833466466986</v>
      </c>
      <c r="K36" s="66">
        <v>0</v>
      </c>
      <c r="L36" s="66">
        <v>0</v>
      </c>
      <c r="M36" s="66">
        <v>0</v>
      </c>
      <c r="N36" s="66">
        <v>0</v>
      </c>
      <c r="O36" s="66">
        <v>0</v>
      </c>
      <c r="P36" s="66">
        <v>0</v>
      </c>
      <c r="Q36" s="66">
        <v>0</v>
      </c>
      <c r="R36" s="66">
        <v>0</v>
      </c>
      <c r="S36" s="66">
        <v>0</v>
      </c>
      <c r="T36" s="66">
        <v>0</v>
      </c>
      <c r="U36" s="66">
        <v>0</v>
      </c>
      <c r="V36" s="66">
        <v>0</v>
      </c>
      <c r="W36" s="66">
        <v>44027.494001316256</v>
      </c>
      <c r="Y36" s="41" t="s">
        <v>181</v>
      </c>
      <c r="Z36" s="68">
        <v>0.43290205553118655</v>
      </c>
      <c r="AA36" s="68">
        <v>0.11963051119284322</v>
      </c>
      <c r="AB36" s="68">
        <v>9.3185997167445953E-2</v>
      </c>
      <c r="AC36" s="68">
        <v>0.12928284412074262</v>
      </c>
      <c r="AD36" s="68">
        <v>2.1874610778081244E-2</v>
      </c>
      <c r="AE36" s="68">
        <v>3.8421686908955741E-2</v>
      </c>
      <c r="AF36" s="68">
        <v>6.7595169681777201E-2</v>
      </c>
      <c r="AG36" s="68">
        <v>9.7107124618968338E-2</v>
      </c>
      <c r="AH36" s="68">
        <v>0</v>
      </c>
      <c r="AI36" s="68">
        <v>0</v>
      </c>
      <c r="AJ36" s="68">
        <v>0</v>
      </c>
      <c r="AK36" s="68">
        <v>0</v>
      </c>
      <c r="AL36" s="68">
        <v>0</v>
      </c>
      <c r="AM36" s="68">
        <v>0</v>
      </c>
      <c r="AN36" s="68">
        <v>0</v>
      </c>
      <c r="AO36" s="68">
        <v>0</v>
      </c>
      <c r="AP36" s="68">
        <v>0</v>
      </c>
      <c r="AQ36" s="68">
        <v>0</v>
      </c>
      <c r="AR36" s="68">
        <v>0</v>
      </c>
      <c r="AS36" s="68">
        <v>0</v>
      </c>
      <c r="AT36" s="68"/>
      <c r="AV36" s="18" t="s">
        <v>181</v>
      </c>
      <c r="AW36" s="71">
        <v>8.5398514531607859</v>
      </c>
      <c r="AX36" s="71">
        <v>15.064963447586003</v>
      </c>
      <c r="AY36" s="71">
        <v>17.493297210579389</v>
      </c>
      <c r="AZ36" s="71">
        <v>15.875494829078042</v>
      </c>
      <c r="BA36" s="71">
        <v>33.290024057756959</v>
      </c>
      <c r="BB36" s="71">
        <v>27.257525857969011</v>
      </c>
      <c r="BC36" s="71">
        <v>27.076020853655919</v>
      </c>
      <c r="BD36" s="71">
        <v>18.509526704558116</v>
      </c>
      <c r="BE36" s="71">
        <v>0</v>
      </c>
      <c r="BF36" s="71">
        <v>0</v>
      </c>
      <c r="BG36" s="71">
        <v>0</v>
      </c>
      <c r="BH36" s="71">
        <v>0</v>
      </c>
      <c r="BI36" s="71">
        <v>0</v>
      </c>
      <c r="BJ36" s="71">
        <v>0</v>
      </c>
      <c r="BK36" s="71">
        <v>0</v>
      </c>
      <c r="BL36" s="71">
        <v>0</v>
      </c>
      <c r="BM36" s="71">
        <v>0</v>
      </c>
      <c r="BN36" s="71">
        <v>0</v>
      </c>
      <c r="BO36" s="71">
        <v>0</v>
      </c>
      <c r="BP36" s="71">
        <v>0</v>
      </c>
      <c r="BQ36" s="71">
        <v>5.6561865608902444</v>
      </c>
    </row>
    <row r="37" spans="1:69" x14ac:dyDescent="0.2">
      <c r="A37" s="13"/>
      <c r="B37" s="17" t="s">
        <v>169</v>
      </c>
      <c r="C37" s="66">
        <v>13047.226292249601</v>
      </c>
      <c r="D37" s="66">
        <v>6688.4307223724027</v>
      </c>
      <c r="E37" s="66">
        <v>8566.696859427002</v>
      </c>
      <c r="F37" s="66">
        <v>13107.785666399699</v>
      </c>
      <c r="G37" s="66">
        <v>4976.3730999037998</v>
      </c>
      <c r="H37" s="66">
        <v>2390.7238946735001</v>
      </c>
      <c r="I37" s="66">
        <v>7818.0447327938018</v>
      </c>
      <c r="J37" s="66">
        <v>21194.0050274315</v>
      </c>
      <c r="K37" s="66">
        <v>0</v>
      </c>
      <c r="L37" s="66">
        <v>0</v>
      </c>
      <c r="M37" s="66">
        <v>0</v>
      </c>
      <c r="N37" s="66">
        <v>0</v>
      </c>
      <c r="O37" s="66">
        <v>0</v>
      </c>
      <c r="P37" s="66">
        <v>0</v>
      </c>
      <c r="Q37" s="66">
        <v>0</v>
      </c>
      <c r="R37" s="66">
        <v>0</v>
      </c>
      <c r="S37" s="66">
        <v>0</v>
      </c>
      <c r="T37" s="66">
        <v>0</v>
      </c>
      <c r="U37" s="66">
        <v>0</v>
      </c>
      <c r="V37" s="66">
        <v>0</v>
      </c>
      <c r="W37" s="66">
        <v>77789.286295251324</v>
      </c>
      <c r="Y37" s="41" t="s">
        <v>169</v>
      </c>
      <c r="Z37" s="68">
        <v>0.16772523458729913</v>
      </c>
      <c r="AA37" s="68">
        <v>8.5981386909583984E-2</v>
      </c>
      <c r="AB37" s="68">
        <v>0.11012695021923552</v>
      </c>
      <c r="AC37" s="68">
        <v>0.1685037399192576</v>
      </c>
      <c r="AD37" s="68">
        <v>6.3972474063019966E-2</v>
      </c>
      <c r="AE37" s="68">
        <v>3.0733331137651056E-2</v>
      </c>
      <c r="AF37" s="68">
        <v>0.10050284692316373</v>
      </c>
      <c r="AG37" s="68">
        <v>0.27245403624078879</v>
      </c>
      <c r="AH37" s="68">
        <v>0</v>
      </c>
      <c r="AI37" s="68">
        <v>0</v>
      </c>
      <c r="AJ37" s="68">
        <v>0</v>
      </c>
      <c r="AK37" s="68">
        <v>0</v>
      </c>
      <c r="AL37" s="68">
        <v>0</v>
      </c>
      <c r="AM37" s="68">
        <v>0</v>
      </c>
      <c r="AN37" s="68">
        <v>0</v>
      </c>
      <c r="AO37" s="68">
        <v>0</v>
      </c>
      <c r="AP37" s="68">
        <v>0</v>
      </c>
      <c r="AQ37" s="68">
        <v>0</v>
      </c>
      <c r="AR37" s="68">
        <v>0</v>
      </c>
      <c r="AS37" s="68">
        <v>0</v>
      </c>
      <c r="AT37" s="68"/>
      <c r="AV37" s="18" t="s">
        <v>169</v>
      </c>
      <c r="AW37" s="71">
        <v>9.5591597197438869</v>
      </c>
      <c r="AX37" s="71">
        <v>12.558913476978553</v>
      </c>
      <c r="AY37" s="71">
        <v>11.791325621414455</v>
      </c>
      <c r="AZ37" s="71">
        <v>10.814472027883609</v>
      </c>
      <c r="BA37" s="71">
        <v>21.642786309333264</v>
      </c>
      <c r="BB37" s="71">
        <v>22.473389453126476</v>
      </c>
      <c r="BC37" s="71">
        <v>13.948955923940455</v>
      </c>
      <c r="BD37" s="71">
        <v>8.6537413557207774</v>
      </c>
      <c r="BE37" s="71">
        <v>0</v>
      </c>
      <c r="BF37" s="71">
        <v>0</v>
      </c>
      <c r="BG37" s="71">
        <v>0</v>
      </c>
      <c r="BH37" s="71">
        <v>0</v>
      </c>
      <c r="BI37" s="71">
        <v>0</v>
      </c>
      <c r="BJ37" s="71">
        <v>0</v>
      </c>
      <c r="BK37" s="71">
        <v>0</v>
      </c>
      <c r="BL37" s="71">
        <v>0</v>
      </c>
      <c r="BM37" s="71">
        <v>0</v>
      </c>
      <c r="BN37" s="71">
        <v>0</v>
      </c>
      <c r="BO37" s="71">
        <v>0</v>
      </c>
      <c r="BP37" s="71">
        <v>0</v>
      </c>
      <c r="BQ37" s="71">
        <v>4.3199402684070645</v>
      </c>
    </row>
    <row r="38" spans="1:69" x14ac:dyDescent="0.2">
      <c r="A38" s="13"/>
      <c r="B38" s="17" t="s">
        <v>372</v>
      </c>
      <c r="C38" s="66">
        <v>1822.7220703329001</v>
      </c>
      <c r="D38" s="66">
        <v>487.39131075450001</v>
      </c>
      <c r="E38" s="66">
        <v>680.65357489500002</v>
      </c>
      <c r="F38" s="66">
        <v>1792.5253772615999</v>
      </c>
      <c r="G38" s="66">
        <v>0</v>
      </c>
      <c r="H38" s="66">
        <v>128.65113024600001</v>
      </c>
      <c r="I38" s="66">
        <v>309.27928516200001</v>
      </c>
      <c r="J38" s="66">
        <v>2508.5989678557003</v>
      </c>
      <c r="K38" s="66">
        <v>0</v>
      </c>
      <c r="L38" s="66">
        <v>0</v>
      </c>
      <c r="M38" s="66">
        <v>0</v>
      </c>
      <c r="N38" s="66">
        <v>0</v>
      </c>
      <c r="O38" s="66">
        <v>0</v>
      </c>
      <c r="P38" s="66">
        <v>0</v>
      </c>
      <c r="Q38" s="66">
        <v>0</v>
      </c>
      <c r="R38" s="66">
        <v>0</v>
      </c>
      <c r="S38" s="66">
        <v>0</v>
      </c>
      <c r="T38" s="66">
        <v>0</v>
      </c>
      <c r="U38" s="66">
        <v>0</v>
      </c>
      <c r="V38" s="66">
        <v>0</v>
      </c>
      <c r="W38" s="66">
        <v>7729.8217165076985</v>
      </c>
      <c r="Y38" s="41" t="s">
        <v>372</v>
      </c>
      <c r="Z38" s="68">
        <v>0.23580389524900949</v>
      </c>
      <c r="AA38" s="68">
        <v>6.3053370262555211E-2</v>
      </c>
      <c r="AB38" s="68">
        <v>8.8055533472577482E-2</v>
      </c>
      <c r="AC38" s="68">
        <v>0.2318973765505494</v>
      </c>
      <c r="AD38" s="68">
        <v>0</v>
      </c>
      <c r="AE38" s="68">
        <v>1.664347962531328E-2</v>
      </c>
      <c r="AF38" s="68">
        <v>4.001117962417005E-2</v>
      </c>
      <c r="AG38" s="68">
        <v>0.32453516521582532</v>
      </c>
      <c r="AH38" s="68">
        <v>0</v>
      </c>
      <c r="AI38" s="68">
        <v>0</v>
      </c>
      <c r="AJ38" s="68">
        <v>0</v>
      </c>
      <c r="AK38" s="68">
        <v>0</v>
      </c>
      <c r="AL38" s="68">
        <v>0</v>
      </c>
      <c r="AM38" s="68">
        <v>0</v>
      </c>
      <c r="AN38" s="68">
        <v>0</v>
      </c>
      <c r="AO38" s="68">
        <v>0</v>
      </c>
      <c r="AP38" s="68">
        <v>0</v>
      </c>
      <c r="AQ38" s="68">
        <v>0</v>
      </c>
      <c r="AR38" s="68">
        <v>0</v>
      </c>
      <c r="AS38" s="68">
        <v>0</v>
      </c>
      <c r="AT38" s="68"/>
      <c r="AV38" s="18" t="s">
        <v>372</v>
      </c>
      <c r="AW38" s="71">
        <v>28.625271173031603</v>
      </c>
      <c r="AX38" s="71">
        <v>43.078338720754154</v>
      </c>
      <c r="AY38" s="71">
        <v>47.859903876943406</v>
      </c>
      <c r="AZ38" s="71">
        <v>27.770342073361562</v>
      </c>
      <c r="BA38" s="71">
        <v>0</v>
      </c>
      <c r="BB38" s="71">
        <v>68.477289259541863</v>
      </c>
      <c r="BC38" s="71">
        <v>81.057975839220617</v>
      </c>
      <c r="BD38" s="71">
        <v>29.44818936243998</v>
      </c>
      <c r="BE38" s="71">
        <v>0</v>
      </c>
      <c r="BF38" s="71">
        <v>0</v>
      </c>
      <c r="BG38" s="71">
        <v>0</v>
      </c>
      <c r="BH38" s="71">
        <v>0</v>
      </c>
      <c r="BI38" s="71">
        <v>0</v>
      </c>
      <c r="BJ38" s="71">
        <v>0</v>
      </c>
      <c r="BK38" s="71">
        <v>0</v>
      </c>
      <c r="BL38" s="71">
        <v>0</v>
      </c>
      <c r="BM38" s="71">
        <v>0</v>
      </c>
      <c r="BN38" s="71">
        <v>0</v>
      </c>
      <c r="BO38" s="71">
        <v>0</v>
      </c>
      <c r="BP38" s="71">
        <v>0</v>
      </c>
      <c r="BQ38" s="71">
        <v>14.673970531351866</v>
      </c>
    </row>
    <row r="39" spans="1:69" x14ac:dyDescent="0.2">
      <c r="A39" s="13"/>
      <c r="B39" s="17" t="s">
        <v>397</v>
      </c>
      <c r="C39" s="66">
        <v>4052.7983305126995</v>
      </c>
      <c r="D39" s="66">
        <v>2067.5433248502</v>
      </c>
      <c r="E39" s="66">
        <v>2462.3998941597001</v>
      </c>
      <c r="F39" s="66">
        <v>3683.6087045247987</v>
      </c>
      <c r="G39" s="66">
        <v>305.76587786729999</v>
      </c>
      <c r="H39" s="66">
        <v>549.87139885449994</v>
      </c>
      <c r="I39" s="66">
        <v>1196.0924149940006</v>
      </c>
      <c r="J39" s="66">
        <v>5082.8168211841003</v>
      </c>
      <c r="K39" s="66">
        <v>0</v>
      </c>
      <c r="L39" s="66">
        <v>0</v>
      </c>
      <c r="M39" s="66">
        <v>0</v>
      </c>
      <c r="N39" s="66">
        <v>0</v>
      </c>
      <c r="O39" s="66">
        <v>0</v>
      </c>
      <c r="P39" s="66">
        <v>0</v>
      </c>
      <c r="Q39" s="66">
        <v>0</v>
      </c>
      <c r="R39" s="66">
        <v>0</v>
      </c>
      <c r="S39" s="66">
        <v>0</v>
      </c>
      <c r="T39" s="66">
        <v>0</v>
      </c>
      <c r="U39" s="66">
        <v>0</v>
      </c>
      <c r="V39" s="66">
        <v>0</v>
      </c>
      <c r="W39" s="66">
        <v>19400.896766947302</v>
      </c>
      <c r="Y39" s="41" t="s">
        <v>397</v>
      </c>
      <c r="Z39" s="68">
        <v>0.20889747413208881</v>
      </c>
      <c r="AA39" s="68">
        <v>0.1065694720036142</v>
      </c>
      <c r="AB39" s="68">
        <v>0.12692196261539895</v>
      </c>
      <c r="AC39" s="68">
        <v>0.18986796068109835</v>
      </c>
      <c r="AD39" s="68">
        <v>1.5760399199083605E-2</v>
      </c>
      <c r="AE39" s="68">
        <v>2.8342576400452714E-2</v>
      </c>
      <c r="AF39" s="68">
        <v>6.1651398353489803E-2</v>
      </c>
      <c r="AG39" s="68">
        <v>0.26198875661477339</v>
      </c>
      <c r="AH39" s="68">
        <v>0</v>
      </c>
      <c r="AI39" s="68">
        <v>0</v>
      </c>
      <c r="AJ39" s="68">
        <v>0</v>
      </c>
      <c r="AK39" s="68">
        <v>0</v>
      </c>
      <c r="AL39" s="68">
        <v>0</v>
      </c>
      <c r="AM39" s="68">
        <v>0</v>
      </c>
      <c r="AN39" s="68">
        <v>0</v>
      </c>
      <c r="AO39" s="68">
        <v>0</v>
      </c>
      <c r="AP39" s="68">
        <v>0</v>
      </c>
      <c r="AQ39" s="68">
        <v>0</v>
      </c>
      <c r="AR39" s="68">
        <v>0</v>
      </c>
      <c r="AS39" s="68">
        <v>0</v>
      </c>
      <c r="AT39" s="68"/>
      <c r="AV39" s="18" t="s">
        <v>397</v>
      </c>
      <c r="AW39" s="71">
        <v>16.542232552320769</v>
      </c>
      <c r="AX39" s="71">
        <v>17.421250214671989</v>
      </c>
      <c r="AY39" s="71">
        <v>16.951430878093706</v>
      </c>
      <c r="AZ39" s="71">
        <v>16.360552310483207</v>
      </c>
      <c r="BA39" s="71">
        <v>34.198630802887784</v>
      </c>
      <c r="BB39" s="71">
        <v>37.289101128630122</v>
      </c>
      <c r="BC39" s="71">
        <v>28.267786641306316</v>
      </c>
      <c r="BD39" s="71">
        <v>16.751263338813654</v>
      </c>
      <c r="BE39" s="71">
        <v>0</v>
      </c>
      <c r="BF39" s="71">
        <v>0</v>
      </c>
      <c r="BG39" s="71">
        <v>0</v>
      </c>
      <c r="BH39" s="71">
        <v>0</v>
      </c>
      <c r="BI39" s="71">
        <v>0</v>
      </c>
      <c r="BJ39" s="71">
        <v>0</v>
      </c>
      <c r="BK39" s="71">
        <v>0</v>
      </c>
      <c r="BL39" s="71">
        <v>0</v>
      </c>
      <c r="BM39" s="71">
        <v>0</v>
      </c>
      <c r="BN39" s="71">
        <v>0</v>
      </c>
      <c r="BO39" s="71">
        <v>0</v>
      </c>
      <c r="BP39" s="71">
        <v>0</v>
      </c>
      <c r="BQ39" s="71">
        <v>7.3055765600977871</v>
      </c>
    </row>
    <row r="40" spans="1:69" x14ac:dyDescent="0.2">
      <c r="A40" s="13"/>
      <c r="B40" s="17" t="s">
        <v>398</v>
      </c>
      <c r="C40" s="66">
        <v>179897.0208799282</v>
      </c>
      <c r="D40" s="66">
        <v>47389.206710259416</v>
      </c>
      <c r="E40" s="66">
        <v>26809.023992643302</v>
      </c>
      <c r="F40" s="66">
        <v>34131.828535697918</v>
      </c>
      <c r="G40" s="66">
        <v>8078.4541689425014</v>
      </c>
      <c r="H40" s="66">
        <v>4328.3652272691997</v>
      </c>
      <c r="I40" s="66">
        <v>7624.4914056384987</v>
      </c>
      <c r="J40" s="66">
        <v>19277.414607272003</v>
      </c>
      <c r="K40" s="66">
        <v>0</v>
      </c>
      <c r="L40" s="66">
        <v>0</v>
      </c>
      <c r="M40" s="66">
        <v>0</v>
      </c>
      <c r="N40" s="66">
        <v>0</v>
      </c>
      <c r="O40" s="66">
        <v>0</v>
      </c>
      <c r="P40" s="66">
        <v>0</v>
      </c>
      <c r="Q40" s="66">
        <v>0</v>
      </c>
      <c r="R40" s="66">
        <v>0</v>
      </c>
      <c r="S40" s="66">
        <v>0</v>
      </c>
      <c r="T40" s="66">
        <v>0</v>
      </c>
      <c r="U40" s="66">
        <v>0</v>
      </c>
      <c r="V40" s="66">
        <v>0</v>
      </c>
      <c r="W40" s="66">
        <v>327535.80552765128</v>
      </c>
      <c r="Y40" s="41" t="s">
        <v>398</v>
      </c>
      <c r="Z40" s="68">
        <v>0.54924383180067593</v>
      </c>
      <c r="AA40" s="68">
        <v>0.14468404953136862</v>
      </c>
      <c r="AB40" s="68">
        <v>8.1850666523175061E-2</v>
      </c>
      <c r="AC40" s="68">
        <v>0.10420793073512213</v>
      </c>
      <c r="AD40" s="68">
        <v>2.4664339081732854E-2</v>
      </c>
      <c r="AE40" s="68">
        <v>1.3214937586125344E-2</v>
      </c>
      <c r="AF40" s="68">
        <v>2.3278344770140933E-2</v>
      </c>
      <c r="AG40" s="68">
        <v>5.8855899971658403E-2</v>
      </c>
      <c r="AH40" s="68">
        <v>0</v>
      </c>
      <c r="AI40" s="68">
        <v>0</v>
      </c>
      <c r="AJ40" s="68">
        <v>0</v>
      </c>
      <c r="AK40" s="68">
        <v>0</v>
      </c>
      <c r="AL40" s="68">
        <v>0</v>
      </c>
      <c r="AM40" s="68">
        <v>0</v>
      </c>
      <c r="AN40" s="68">
        <v>0</v>
      </c>
      <c r="AO40" s="68">
        <v>0</v>
      </c>
      <c r="AP40" s="68">
        <v>0</v>
      </c>
      <c r="AQ40" s="68">
        <v>0</v>
      </c>
      <c r="AR40" s="68">
        <v>0</v>
      </c>
      <c r="AS40" s="68">
        <v>0</v>
      </c>
      <c r="AT40" s="68"/>
      <c r="AV40" s="18" t="s">
        <v>398</v>
      </c>
      <c r="AW40" s="71">
        <v>1.9532598580585043</v>
      </c>
      <c r="AX40" s="71">
        <v>4.5832169966206164</v>
      </c>
      <c r="AY40" s="71">
        <v>5.7331803761070237</v>
      </c>
      <c r="AZ40" s="71">
        <v>5.0578357632014592</v>
      </c>
      <c r="BA40" s="71">
        <v>12.486387243096848</v>
      </c>
      <c r="BB40" s="71">
        <v>16.35271179054461</v>
      </c>
      <c r="BC40" s="71">
        <v>13.152397248882389</v>
      </c>
      <c r="BD40" s="71">
        <v>8.2376910327986668</v>
      </c>
      <c r="BE40" s="71">
        <v>0</v>
      </c>
      <c r="BF40" s="71">
        <v>0</v>
      </c>
      <c r="BG40" s="71">
        <v>0</v>
      </c>
      <c r="BH40" s="71">
        <v>0</v>
      </c>
      <c r="BI40" s="71">
        <v>0</v>
      </c>
      <c r="BJ40" s="71">
        <v>0</v>
      </c>
      <c r="BK40" s="71">
        <v>0</v>
      </c>
      <c r="BL40" s="71">
        <v>0</v>
      </c>
      <c r="BM40" s="71">
        <v>0</v>
      </c>
      <c r="BN40" s="71">
        <v>0</v>
      </c>
      <c r="BO40" s="71">
        <v>0</v>
      </c>
      <c r="BP40" s="71">
        <v>0</v>
      </c>
      <c r="BQ40" s="71">
        <v>1.5996926692911888</v>
      </c>
    </row>
    <row r="41" spans="1:69" x14ac:dyDescent="0.2">
      <c r="A41" s="13"/>
      <c r="B41" s="17" t="s">
        <v>151</v>
      </c>
      <c r="C41" s="66">
        <v>1687.7659266802998</v>
      </c>
      <c r="D41" s="66">
        <v>1452.2985592340999</v>
      </c>
      <c r="E41" s="66">
        <v>1321.5767400061</v>
      </c>
      <c r="F41" s="66">
        <v>6189.9345393288004</v>
      </c>
      <c r="G41" s="66">
        <v>652.79243515669998</v>
      </c>
      <c r="H41" s="66">
        <v>2066.0084284056002</v>
      </c>
      <c r="I41" s="66">
        <v>2033.8116245233</v>
      </c>
      <c r="J41" s="66">
        <v>6563.0421887572993</v>
      </c>
      <c r="K41" s="66">
        <v>0</v>
      </c>
      <c r="L41" s="66">
        <v>0</v>
      </c>
      <c r="M41" s="66">
        <v>0</v>
      </c>
      <c r="N41" s="66">
        <v>0</v>
      </c>
      <c r="O41" s="66">
        <v>0</v>
      </c>
      <c r="P41" s="66">
        <v>0</v>
      </c>
      <c r="Q41" s="66">
        <v>0</v>
      </c>
      <c r="R41" s="66">
        <v>0</v>
      </c>
      <c r="S41" s="66">
        <v>0</v>
      </c>
      <c r="T41" s="66">
        <v>0</v>
      </c>
      <c r="U41" s="66">
        <v>0</v>
      </c>
      <c r="V41" s="66">
        <v>0</v>
      </c>
      <c r="W41" s="66">
        <v>21967.230442092194</v>
      </c>
      <c r="Y41" s="41" t="s">
        <v>151</v>
      </c>
      <c r="Z41" s="68">
        <v>7.68310748653281E-2</v>
      </c>
      <c r="AA41" s="68">
        <v>6.6112046444020495E-2</v>
      </c>
      <c r="AB41" s="68">
        <v>6.0161281755108265E-2</v>
      </c>
      <c r="AC41" s="68">
        <v>0.28178037990023752</v>
      </c>
      <c r="AD41" s="68">
        <v>2.9716647115690158E-2</v>
      </c>
      <c r="AE41" s="68">
        <v>9.4049563227909139E-2</v>
      </c>
      <c r="AF41" s="68">
        <v>9.2583888983394147E-2</v>
      </c>
      <c r="AG41" s="68">
        <v>0.29876511770831249</v>
      </c>
      <c r="AH41" s="68">
        <v>0</v>
      </c>
      <c r="AI41" s="68">
        <v>0</v>
      </c>
      <c r="AJ41" s="68">
        <v>0</v>
      </c>
      <c r="AK41" s="68">
        <v>0</v>
      </c>
      <c r="AL41" s="68">
        <v>0</v>
      </c>
      <c r="AM41" s="68">
        <v>0</v>
      </c>
      <c r="AN41" s="68">
        <v>0</v>
      </c>
      <c r="AO41" s="68">
        <v>0</v>
      </c>
      <c r="AP41" s="68">
        <v>0</v>
      </c>
      <c r="AQ41" s="68">
        <v>0</v>
      </c>
      <c r="AR41" s="68">
        <v>0</v>
      </c>
      <c r="AS41" s="68">
        <v>0</v>
      </c>
      <c r="AT41" s="68"/>
      <c r="AV41" s="18" t="s">
        <v>151</v>
      </c>
      <c r="AW41" s="71">
        <v>18.359510794645612</v>
      </c>
      <c r="AX41" s="71">
        <v>15.301764331110864</v>
      </c>
      <c r="AY41" s="71">
        <v>24.192499423314523</v>
      </c>
      <c r="AZ41" s="71">
        <v>12.563034366385022</v>
      </c>
      <c r="BA41" s="71">
        <v>44.594847991139233</v>
      </c>
      <c r="BB41" s="71">
        <v>30.236903457335298</v>
      </c>
      <c r="BC41" s="71">
        <v>24.309231976882106</v>
      </c>
      <c r="BD41" s="71">
        <v>16.775932963030712</v>
      </c>
      <c r="BE41" s="71">
        <v>0</v>
      </c>
      <c r="BF41" s="71">
        <v>0</v>
      </c>
      <c r="BG41" s="71">
        <v>0</v>
      </c>
      <c r="BH41" s="71">
        <v>0</v>
      </c>
      <c r="BI41" s="71">
        <v>0</v>
      </c>
      <c r="BJ41" s="71">
        <v>0</v>
      </c>
      <c r="BK41" s="71">
        <v>0</v>
      </c>
      <c r="BL41" s="71">
        <v>0</v>
      </c>
      <c r="BM41" s="71">
        <v>0</v>
      </c>
      <c r="BN41" s="71">
        <v>0</v>
      </c>
      <c r="BO41" s="71">
        <v>0</v>
      </c>
      <c r="BP41" s="71">
        <v>0</v>
      </c>
      <c r="BQ41" s="71">
        <v>7.5955620817909582</v>
      </c>
    </row>
    <row r="42" spans="1:69" x14ac:dyDescent="0.2">
      <c r="A42" s="13"/>
      <c r="B42" s="17" t="s">
        <v>373</v>
      </c>
      <c r="C42" s="66">
        <v>0</v>
      </c>
      <c r="D42" s="66">
        <v>0</v>
      </c>
      <c r="E42" s="66">
        <v>0</v>
      </c>
      <c r="F42" s="66">
        <v>0</v>
      </c>
      <c r="G42" s="66">
        <v>0</v>
      </c>
      <c r="H42" s="66">
        <v>0</v>
      </c>
      <c r="I42" s="66">
        <v>0</v>
      </c>
      <c r="J42" s="66">
        <v>0</v>
      </c>
      <c r="K42" s="66">
        <v>0</v>
      </c>
      <c r="L42" s="66">
        <v>0</v>
      </c>
      <c r="M42" s="66">
        <v>0</v>
      </c>
      <c r="N42" s="66">
        <v>0</v>
      </c>
      <c r="O42" s="66">
        <v>0</v>
      </c>
      <c r="P42" s="66">
        <v>0</v>
      </c>
      <c r="Q42" s="66">
        <v>0</v>
      </c>
      <c r="R42" s="66">
        <v>0</v>
      </c>
      <c r="S42" s="66">
        <v>0</v>
      </c>
      <c r="T42" s="66">
        <v>0</v>
      </c>
      <c r="U42" s="66">
        <v>0</v>
      </c>
      <c r="V42" s="66">
        <v>0</v>
      </c>
      <c r="W42" s="66">
        <v>2159.8356384800895</v>
      </c>
      <c r="Y42" s="41" t="s">
        <v>373</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68">
        <v>0</v>
      </c>
      <c r="AP42" s="68">
        <v>0</v>
      </c>
      <c r="AQ42" s="68">
        <v>0</v>
      </c>
      <c r="AR42" s="68">
        <v>0</v>
      </c>
      <c r="AS42" s="68">
        <v>0</v>
      </c>
      <c r="AT42" s="68"/>
      <c r="AV42" s="18" t="s">
        <v>373</v>
      </c>
      <c r="AW42" s="71">
        <v>0</v>
      </c>
      <c r="AX42" s="71">
        <v>0</v>
      </c>
      <c r="AY42" s="71">
        <v>0</v>
      </c>
      <c r="AZ42" s="71">
        <v>0</v>
      </c>
      <c r="BA42" s="71">
        <v>0</v>
      </c>
      <c r="BB42" s="71">
        <v>0</v>
      </c>
      <c r="BC42" s="71">
        <v>0</v>
      </c>
      <c r="BD42" s="71">
        <v>0</v>
      </c>
      <c r="BE42" s="71">
        <v>0</v>
      </c>
      <c r="BF42" s="71">
        <v>0</v>
      </c>
      <c r="BG42" s="71">
        <v>0</v>
      </c>
      <c r="BH42" s="71">
        <v>0</v>
      </c>
      <c r="BI42" s="71">
        <v>0</v>
      </c>
      <c r="BJ42" s="71">
        <v>0</v>
      </c>
      <c r="BK42" s="71">
        <v>0</v>
      </c>
      <c r="BL42" s="71">
        <v>0</v>
      </c>
      <c r="BM42" s="71">
        <v>0</v>
      </c>
      <c r="BN42" s="71">
        <v>0</v>
      </c>
      <c r="BO42" s="71">
        <v>0</v>
      </c>
      <c r="BP42" s="71">
        <v>0</v>
      </c>
      <c r="BQ42" s="71">
        <v>18.069184701197926</v>
      </c>
    </row>
    <row r="43" spans="1:69" x14ac:dyDescent="0.2">
      <c r="A43" s="13"/>
      <c r="B43" s="17" t="s">
        <v>374</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Y43" s="41" t="s">
        <v>374</v>
      </c>
      <c r="Z43" s="68">
        <v>0</v>
      </c>
      <c r="AA43" s="68">
        <v>0</v>
      </c>
      <c r="AB43" s="68">
        <v>0</v>
      </c>
      <c r="AC43" s="68">
        <v>0</v>
      </c>
      <c r="AD43" s="68">
        <v>0</v>
      </c>
      <c r="AE43" s="68">
        <v>0</v>
      </c>
      <c r="AF43" s="68">
        <v>0</v>
      </c>
      <c r="AG43" s="68">
        <v>0</v>
      </c>
      <c r="AH43" s="68">
        <v>0</v>
      </c>
      <c r="AI43" s="68">
        <v>0</v>
      </c>
      <c r="AJ43" s="68">
        <v>0</v>
      </c>
      <c r="AK43" s="68">
        <v>0</v>
      </c>
      <c r="AL43" s="68">
        <v>0</v>
      </c>
      <c r="AM43" s="68">
        <v>0</v>
      </c>
      <c r="AN43" s="68">
        <v>0</v>
      </c>
      <c r="AO43" s="68">
        <v>0</v>
      </c>
      <c r="AP43" s="68">
        <v>0</v>
      </c>
      <c r="AQ43" s="68">
        <v>0</v>
      </c>
      <c r="AR43" s="68">
        <v>0</v>
      </c>
      <c r="AS43" s="68">
        <v>0</v>
      </c>
      <c r="AT43" s="68"/>
      <c r="AV43" s="18" t="s">
        <v>374</v>
      </c>
      <c r="AW43" s="71">
        <v>0</v>
      </c>
      <c r="AX43" s="71">
        <v>0</v>
      </c>
      <c r="AY43" s="71">
        <v>0</v>
      </c>
      <c r="AZ43" s="71">
        <v>0</v>
      </c>
      <c r="BA43" s="71">
        <v>0</v>
      </c>
      <c r="BB43" s="71">
        <v>0</v>
      </c>
      <c r="BC43" s="71">
        <v>0</v>
      </c>
      <c r="BD43" s="71">
        <v>0</v>
      </c>
      <c r="BE43" s="71">
        <v>0</v>
      </c>
      <c r="BF43" s="71">
        <v>0</v>
      </c>
      <c r="BG43" s="71">
        <v>0</v>
      </c>
      <c r="BH43" s="71">
        <v>0</v>
      </c>
      <c r="BI43" s="71">
        <v>0</v>
      </c>
      <c r="BJ43" s="71">
        <v>0</v>
      </c>
      <c r="BK43" s="71">
        <v>0</v>
      </c>
      <c r="BL43" s="71">
        <v>0</v>
      </c>
      <c r="BM43" s="71">
        <v>0</v>
      </c>
      <c r="BN43" s="71">
        <v>0</v>
      </c>
      <c r="BO43" s="71">
        <v>0</v>
      </c>
      <c r="BP43" s="71">
        <v>0</v>
      </c>
      <c r="BQ43" s="71">
        <v>0</v>
      </c>
    </row>
    <row r="44" spans="1:69" x14ac:dyDescent="0.2">
      <c r="A44" s="13"/>
      <c r="B44" s="17" t="s">
        <v>374</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Y44" s="41" t="s">
        <v>374</v>
      </c>
      <c r="Z44" s="68">
        <v>0</v>
      </c>
      <c r="AA44" s="68">
        <v>0</v>
      </c>
      <c r="AB44" s="68">
        <v>0</v>
      </c>
      <c r="AC44" s="68">
        <v>0</v>
      </c>
      <c r="AD44" s="68">
        <v>0</v>
      </c>
      <c r="AE44" s="68">
        <v>0</v>
      </c>
      <c r="AF44" s="68">
        <v>0</v>
      </c>
      <c r="AG44" s="68">
        <v>0</v>
      </c>
      <c r="AH44" s="68">
        <v>0</v>
      </c>
      <c r="AI44" s="68">
        <v>0</v>
      </c>
      <c r="AJ44" s="68">
        <v>0</v>
      </c>
      <c r="AK44" s="68">
        <v>0</v>
      </c>
      <c r="AL44" s="68">
        <v>0</v>
      </c>
      <c r="AM44" s="68">
        <v>0</v>
      </c>
      <c r="AN44" s="68">
        <v>0</v>
      </c>
      <c r="AO44" s="68">
        <v>0</v>
      </c>
      <c r="AP44" s="68">
        <v>0</v>
      </c>
      <c r="AQ44" s="68">
        <v>0</v>
      </c>
      <c r="AR44" s="68">
        <v>0</v>
      </c>
      <c r="AS44" s="68">
        <v>0</v>
      </c>
      <c r="AT44" s="68"/>
      <c r="AV44" s="18" t="s">
        <v>374</v>
      </c>
      <c r="AW44" s="71">
        <v>0</v>
      </c>
      <c r="AX44" s="71">
        <v>0</v>
      </c>
      <c r="AY44" s="71">
        <v>0</v>
      </c>
      <c r="AZ44" s="71">
        <v>0</v>
      </c>
      <c r="BA44" s="71">
        <v>0</v>
      </c>
      <c r="BB44" s="71">
        <v>0</v>
      </c>
      <c r="BC44" s="71">
        <v>0</v>
      </c>
      <c r="BD44" s="71">
        <v>0</v>
      </c>
      <c r="BE44" s="71">
        <v>0</v>
      </c>
      <c r="BF44" s="71">
        <v>0</v>
      </c>
      <c r="BG44" s="71">
        <v>0</v>
      </c>
      <c r="BH44" s="71">
        <v>0</v>
      </c>
      <c r="BI44" s="71">
        <v>0</v>
      </c>
      <c r="BJ44" s="71">
        <v>0</v>
      </c>
      <c r="BK44" s="71">
        <v>0</v>
      </c>
      <c r="BL44" s="71">
        <v>0</v>
      </c>
      <c r="BM44" s="71">
        <v>0</v>
      </c>
      <c r="BN44" s="71">
        <v>0</v>
      </c>
      <c r="BO44" s="71">
        <v>0</v>
      </c>
      <c r="BP44" s="71">
        <v>0</v>
      </c>
      <c r="BQ44" s="71">
        <v>0</v>
      </c>
    </row>
    <row r="45" spans="1:69" x14ac:dyDescent="0.2">
      <c r="A45" s="13"/>
      <c r="B45" s="17" t="s">
        <v>374</v>
      </c>
      <c r="C45" s="66">
        <v>0</v>
      </c>
      <c r="D45" s="66">
        <v>0</v>
      </c>
      <c r="E45" s="66">
        <v>0</v>
      </c>
      <c r="F45" s="66">
        <v>0</v>
      </c>
      <c r="G45" s="66">
        <v>0</v>
      </c>
      <c r="H45" s="66">
        <v>0</v>
      </c>
      <c r="I45" s="66">
        <v>0</v>
      </c>
      <c r="J45" s="66">
        <v>0</v>
      </c>
      <c r="K45" s="66">
        <v>0</v>
      </c>
      <c r="L45" s="66">
        <v>0</v>
      </c>
      <c r="M45" s="66">
        <v>0</v>
      </c>
      <c r="N45" s="66">
        <v>0</v>
      </c>
      <c r="O45" s="66">
        <v>0</v>
      </c>
      <c r="P45" s="66">
        <v>0</v>
      </c>
      <c r="Q45" s="66">
        <v>0</v>
      </c>
      <c r="R45" s="66">
        <v>0</v>
      </c>
      <c r="S45" s="66">
        <v>0</v>
      </c>
      <c r="T45" s="66">
        <v>0</v>
      </c>
      <c r="U45" s="66">
        <v>0</v>
      </c>
      <c r="V45" s="66">
        <v>0</v>
      </c>
      <c r="W45" s="66">
        <v>0</v>
      </c>
      <c r="Y45" s="41" t="s">
        <v>374</v>
      </c>
      <c r="Z45" s="68">
        <v>0</v>
      </c>
      <c r="AA45" s="68">
        <v>0</v>
      </c>
      <c r="AB45" s="68">
        <v>0</v>
      </c>
      <c r="AC45" s="68">
        <v>0</v>
      </c>
      <c r="AD45" s="68">
        <v>0</v>
      </c>
      <c r="AE45" s="68">
        <v>0</v>
      </c>
      <c r="AF45" s="68">
        <v>0</v>
      </c>
      <c r="AG45" s="68">
        <v>0</v>
      </c>
      <c r="AH45" s="68">
        <v>0</v>
      </c>
      <c r="AI45" s="68">
        <v>0</v>
      </c>
      <c r="AJ45" s="68">
        <v>0</v>
      </c>
      <c r="AK45" s="68">
        <v>0</v>
      </c>
      <c r="AL45" s="68">
        <v>0</v>
      </c>
      <c r="AM45" s="68">
        <v>0</v>
      </c>
      <c r="AN45" s="68">
        <v>0</v>
      </c>
      <c r="AO45" s="68">
        <v>0</v>
      </c>
      <c r="AP45" s="68">
        <v>0</v>
      </c>
      <c r="AQ45" s="68">
        <v>0</v>
      </c>
      <c r="AR45" s="68">
        <v>0</v>
      </c>
      <c r="AS45" s="68">
        <v>0</v>
      </c>
      <c r="AT45" s="68"/>
      <c r="AV45" s="18" t="s">
        <v>374</v>
      </c>
      <c r="AW45" s="71">
        <v>0</v>
      </c>
      <c r="AX45" s="71">
        <v>0</v>
      </c>
      <c r="AY45" s="71">
        <v>0</v>
      </c>
      <c r="AZ45" s="71">
        <v>0</v>
      </c>
      <c r="BA45" s="71">
        <v>0</v>
      </c>
      <c r="BB45" s="71">
        <v>0</v>
      </c>
      <c r="BC45" s="71">
        <v>0</v>
      </c>
      <c r="BD45" s="71">
        <v>0</v>
      </c>
      <c r="BE45" s="71">
        <v>0</v>
      </c>
      <c r="BF45" s="71">
        <v>0</v>
      </c>
      <c r="BG45" s="71">
        <v>0</v>
      </c>
      <c r="BH45" s="71">
        <v>0</v>
      </c>
      <c r="BI45" s="71">
        <v>0</v>
      </c>
      <c r="BJ45" s="71">
        <v>0</v>
      </c>
      <c r="BK45" s="71">
        <v>0</v>
      </c>
      <c r="BL45" s="71">
        <v>0</v>
      </c>
      <c r="BM45" s="71">
        <v>0</v>
      </c>
      <c r="BN45" s="71">
        <v>0</v>
      </c>
      <c r="BO45" s="71">
        <v>0</v>
      </c>
      <c r="BP45" s="71">
        <v>0</v>
      </c>
      <c r="BQ45" s="71">
        <v>0</v>
      </c>
    </row>
    <row r="46" spans="1:69" x14ac:dyDescent="0.2">
      <c r="A46" s="13"/>
      <c r="B46" s="17" t="s">
        <v>374</v>
      </c>
      <c r="C46" s="66">
        <v>0</v>
      </c>
      <c r="D46" s="66">
        <v>0</v>
      </c>
      <c r="E46" s="66">
        <v>0</v>
      </c>
      <c r="F46" s="66">
        <v>0</v>
      </c>
      <c r="G46" s="66">
        <v>0</v>
      </c>
      <c r="H46" s="66">
        <v>0</v>
      </c>
      <c r="I46" s="66">
        <v>0</v>
      </c>
      <c r="J46" s="66">
        <v>0</v>
      </c>
      <c r="K46" s="66">
        <v>0</v>
      </c>
      <c r="L46" s="66">
        <v>0</v>
      </c>
      <c r="M46" s="66">
        <v>0</v>
      </c>
      <c r="N46" s="66">
        <v>0</v>
      </c>
      <c r="O46" s="66">
        <v>0</v>
      </c>
      <c r="P46" s="66">
        <v>0</v>
      </c>
      <c r="Q46" s="66">
        <v>0</v>
      </c>
      <c r="R46" s="66">
        <v>0</v>
      </c>
      <c r="S46" s="66">
        <v>0</v>
      </c>
      <c r="T46" s="66">
        <v>0</v>
      </c>
      <c r="U46" s="66">
        <v>0</v>
      </c>
      <c r="V46" s="66">
        <v>0</v>
      </c>
      <c r="W46" s="66">
        <v>0</v>
      </c>
      <c r="Y46" s="41" t="s">
        <v>374</v>
      </c>
      <c r="Z46" s="68">
        <v>0</v>
      </c>
      <c r="AA46" s="68">
        <v>0</v>
      </c>
      <c r="AB46" s="68">
        <v>0</v>
      </c>
      <c r="AC46" s="68">
        <v>0</v>
      </c>
      <c r="AD46" s="68">
        <v>0</v>
      </c>
      <c r="AE46" s="68">
        <v>0</v>
      </c>
      <c r="AF46" s="68">
        <v>0</v>
      </c>
      <c r="AG46" s="68">
        <v>0</v>
      </c>
      <c r="AH46" s="68">
        <v>0</v>
      </c>
      <c r="AI46" s="68">
        <v>0</v>
      </c>
      <c r="AJ46" s="68">
        <v>0</v>
      </c>
      <c r="AK46" s="68">
        <v>0</v>
      </c>
      <c r="AL46" s="68">
        <v>0</v>
      </c>
      <c r="AM46" s="68">
        <v>0</v>
      </c>
      <c r="AN46" s="68">
        <v>0</v>
      </c>
      <c r="AO46" s="68">
        <v>0</v>
      </c>
      <c r="AP46" s="68">
        <v>0</v>
      </c>
      <c r="AQ46" s="68">
        <v>0</v>
      </c>
      <c r="AR46" s="68">
        <v>0</v>
      </c>
      <c r="AS46" s="68">
        <v>0</v>
      </c>
      <c r="AT46" s="68"/>
      <c r="AV46" s="18" t="s">
        <v>374</v>
      </c>
      <c r="AW46" s="71">
        <v>0</v>
      </c>
      <c r="AX46" s="71">
        <v>0</v>
      </c>
      <c r="AY46" s="71">
        <v>0</v>
      </c>
      <c r="AZ46" s="71">
        <v>0</v>
      </c>
      <c r="BA46" s="71">
        <v>0</v>
      </c>
      <c r="BB46" s="71">
        <v>0</v>
      </c>
      <c r="BC46" s="71">
        <v>0</v>
      </c>
      <c r="BD46" s="71">
        <v>0</v>
      </c>
      <c r="BE46" s="71">
        <v>0</v>
      </c>
      <c r="BF46" s="71">
        <v>0</v>
      </c>
      <c r="BG46" s="71">
        <v>0</v>
      </c>
      <c r="BH46" s="71">
        <v>0</v>
      </c>
      <c r="BI46" s="71">
        <v>0</v>
      </c>
      <c r="BJ46" s="71">
        <v>0</v>
      </c>
      <c r="BK46" s="71">
        <v>0</v>
      </c>
      <c r="BL46" s="71">
        <v>0</v>
      </c>
      <c r="BM46" s="71">
        <v>0</v>
      </c>
      <c r="BN46" s="71">
        <v>0</v>
      </c>
      <c r="BO46" s="71">
        <v>0</v>
      </c>
      <c r="BP46" s="71">
        <v>0</v>
      </c>
      <c r="BQ46" s="71">
        <v>0</v>
      </c>
    </row>
    <row r="47" spans="1:69" s="20" customFormat="1" x14ac:dyDescent="0.2">
      <c r="A47" s="19"/>
      <c r="B47" s="17" t="s">
        <v>374</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Y47" s="41" t="s">
        <v>374</v>
      </c>
      <c r="Z47" s="68">
        <v>0</v>
      </c>
      <c r="AA47" s="68">
        <v>0</v>
      </c>
      <c r="AB47" s="68">
        <v>0</v>
      </c>
      <c r="AC47" s="68">
        <v>0</v>
      </c>
      <c r="AD47" s="68">
        <v>0</v>
      </c>
      <c r="AE47" s="68">
        <v>0</v>
      </c>
      <c r="AF47" s="68">
        <v>0</v>
      </c>
      <c r="AG47" s="68">
        <v>0</v>
      </c>
      <c r="AH47" s="68">
        <v>0</v>
      </c>
      <c r="AI47" s="68">
        <v>0</v>
      </c>
      <c r="AJ47" s="68">
        <v>0</v>
      </c>
      <c r="AK47" s="68">
        <v>0</v>
      </c>
      <c r="AL47" s="68">
        <v>0</v>
      </c>
      <c r="AM47" s="68">
        <v>0</v>
      </c>
      <c r="AN47" s="68">
        <v>0</v>
      </c>
      <c r="AO47" s="68">
        <v>0</v>
      </c>
      <c r="AP47" s="68">
        <v>0</v>
      </c>
      <c r="AQ47" s="68">
        <v>0</v>
      </c>
      <c r="AR47" s="68">
        <v>0</v>
      </c>
      <c r="AS47" s="68">
        <v>0</v>
      </c>
      <c r="AT47" s="68"/>
      <c r="AV47" s="18" t="s">
        <v>374</v>
      </c>
      <c r="AW47" s="71">
        <v>0</v>
      </c>
      <c r="AX47" s="71">
        <v>0</v>
      </c>
      <c r="AY47" s="71">
        <v>0</v>
      </c>
      <c r="AZ47" s="71">
        <v>0</v>
      </c>
      <c r="BA47" s="71">
        <v>0</v>
      </c>
      <c r="BB47" s="71">
        <v>0</v>
      </c>
      <c r="BC47" s="71">
        <v>0</v>
      </c>
      <c r="BD47" s="71">
        <v>0</v>
      </c>
      <c r="BE47" s="71">
        <v>0</v>
      </c>
      <c r="BF47" s="71">
        <v>0</v>
      </c>
      <c r="BG47" s="71">
        <v>0</v>
      </c>
      <c r="BH47" s="71">
        <v>0</v>
      </c>
      <c r="BI47" s="71">
        <v>0</v>
      </c>
      <c r="BJ47" s="71">
        <v>0</v>
      </c>
      <c r="BK47" s="71">
        <v>0</v>
      </c>
      <c r="BL47" s="71">
        <v>0</v>
      </c>
      <c r="BM47" s="71">
        <v>0</v>
      </c>
      <c r="BN47" s="71">
        <v>0</v>
      </c>
      <c r="BO47" s="71">
        <v>0</v>
      </c>
      <c r="BP47" s="71">
        <v>0</v>
      </c>
      <c r="BQ47" s="71">
        <v>0</v>
      </c>
    </row>
    <row r="48" spans="1:69" x14ac:dyDescent="0.2">
      <c r="A48" s="13"/>
      <c r="B48" s="21" t="s">
        <v>374</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Y48" s="42" t="s">
        <v>374</v>
      </c>
      <c r="Z48" s="68">
        <v>0</v>
      </c>
      <c r="AA48" s="68">
        <v>0</v>
      </c>
      <c r="AB48" s="68">
        <v>0</v>
      </c>
      <c r="AC48" s="68">
        <v>0</v>
      </c>
      <c r="AD48" s="68">
        <v>0</v>
      </c>
      <c r="AE48" s="68">
        <v>0</v>
      </c>
      <c r="AF48" s="68">
        <v>0</v>
      </c>
      <c r="AG48" s="68">
        <v>0</v>
      </c>
      <c r="AH48" s="68">
        <v>0</v>
      </c>
      <c r="AI48" s="68">
        <v>0</v>
      </c>
      <c r="AJ48" s="68">
        <v>0</v>
      </c>
      <c r="AK48" s="68">
        <v>0</v>
      </c>
      <c r="AL48" s="68">
        <v>0</v>
      </c>
      <c r="AM48" s="68">
        <v>0</v>
      </c>
      <c r="AN48" s="68">
        <v>0</v>
      </c>
      <c r="AO48" s="68">
        <v>0</v>
      </c>
      <c r="AP48" s="68">
        <v>0</v>
      </c>
      <c r="AQ48" s="68">
        <v>0</v>
      </c>
      <c r="AR48" s="68">
        <v>0</v>
      </c>
      <c r="AS48" s="68">
        <v>0</v>
      </c>
      <c r="AT48" s="68"/>
      <c r="AV48" s="22" t="s">
        <v>374</v>
      </c>
      <c r="AW48" s="71">
        <v>0</v>
      </c>
      <c r="AX48" s="71">
        <v>0</v>
      </c>
      <c r="AY48" s="71">
        <v>0</v>
      </c>
      <c r="AZ48" s="71">
        <v>0</v>
      </c>
      <c r="BA48" s="71">
        <v>0</v>
      </c>
      <c r="BB48" s="71">
        <v>0</v>
      </c>
      <c r="BC48" s="71">
        <v>0</v>
      </c>
      <c r="BD48" s="71">
        <v>0</v>
      </c>
      <c r="BE48" s="71">
        <v>0</v>
      </c>
      <c r="BF48" s="71">
        <v>0</v>
      </c>
      <c r="BG48" s="71">
        <v>0</v>
      </c>
      <c r="BH48" s="71">
        <v>0</v>
      </c>
      <c r="BI48" s="71">
        <v>0</v>
      </c>
      <c r="BJ48" s="71">
        <v>0</v>
      </c>
      <c r="BK48" s="71">
        <v>0</v>
      </c>
      <c r="BL48" s="71">
        <v>0</v>
      </c>
      <c r="BM48" s="71">
        <v>0</v>
      </c>
      <c r="BN48" s="71">
        <v>0</v>
      </c>
      <c r="BO48" s="71">
        <v>0</v>
      </c>
      <c r="BP48" s="71">
        <v>0</v>
      </c>
      <c r="BQ48" s="71">
        <v>0</v>
      </c>
    </row>
    <row r="49" spans="1:69" x14ac:dyDescent="0.2">
      <c r="A49" s="13"/>
      <c r="B49" s="23" t="s">
        <v>194</v>
      </c>
      <c r="C49" s="66">
        <v>475708.14590613416</v>
      </c>
      <c r="D49" s="66">
        <v>149281.80097306575</v>
      </c>
      <c r="E49" s="66">
        <v>136825.54970191367</v>
      </c>
      <c r="F49" s="66">
        <v>175786.68658353409</v>
      </c>
      <c r="G49" s="66">
        <v>55972.724499107717</v>
      </c>
      <c r="H49" s="66">
        <v>45092.700574482915</v>
      </c>
      <c r="I49" s="66">
        <v>100373.05425750242</v>
      </c>
      <c r="J49" s="66">
        <v>204527.28274591637</v>
      </c>
      <c r="K49" s="66">
        <v>0</v>
      </c>
      <c r="L49" s="66">
        <v>0</v>
      </c>
      <c r="M49" s="66">
        <v>0</v>
      </c>
      <c r="N49" s="66">
        <v>0</v>
      </c>
      <c r="O49" s="66">
        <v>0</v>
      </c>
      <c r="P49" s="66">
        <v>0</v>
      </c>
      <c r="Q49" s="66">
        <v>0</v>
      </c>
      <c r="R49" s="66">
        <v>0</v>
      </c>
      <c r="S49" s="66">
        <v>0</v>
      </c>
      <c r="T49" s="66">
        <v>0</v>
      </c>
      <c r="U49" s="66">
        <v>0</v>
      </c>
      <c r="V49" s="66">
        <v>0</v>
      </c>
      <c r="W49" s="66"/>
      <c r="Y49" s="43" t="s">
        <v>194</v>
      </c>
      <c r="Z49" s="69"/>
      <c r="AA49" s="69"/>
      <c r="AB49" s="69"/>
      <c r="AC49" s="69"/>
      <c r="AD49" s="69"/>
      <c r="AE49" s="69"/>
      <c r="AF49" s="69"/>
      <c r="AG49" s="69"/>
      <c r="AH49" s="69"/>
      <c r="AI49" s="69"/>
      <c r="AJ49" s="69"/>
      <c r="AK49" s="69"/>
      <c r="AL49" s="69"/>
      <c r="AM49" s="69"/>
      <c r="AN49" s="68"/>
      <c r="AO49" s="68"/>
      <c r="AP49" s="68"/>
      <c r="AQ49" s="68"/>
      <c r="AR49" s="68"/>
      <c r="AS49" s="68"/>
      <c r="AT49" s="69"/>
      <c r="AV49" s="24" t="s">
        <v>194</v>
      </c>
      <c r="AW49" s="71"/>
      <c r="AX49" s="71"/>
      <c r="AY49" s="71"/>
      <c r="AZ49" s="71"/>
      <c r="BA49" s="71"/>
      <c r="BB49" s="71"/>
      <c r="BC49" s="71"/>
      <c r="BD49" s="71"/>
      <c r="BE49" s="71"/>
      <c r="BF49" s="71"/>
      <c r="BG49" s="71"/>
      <c r="BH49" s="71"/>
      <c r="BI49" s="71"/>
      <c r="BJ49" s="71"/>
      <c r="BK49" s="71"/>
      <c r="BL49" s="71"/>
      <c r="BM49" s="71"/>
      <c r="BN49" s="71"/>
      <c r="BO49" s="71"/>
      <c r="BP49" s="71"/>
      <c r="BQ49" s="71"/>
    </row>
    <row r="50" spans="1:69" x14ac:dyDescent="0.2">
      <c r="M50" s="26"/>
      <c r="N50" s="26"/>
      <c r="O50" s="26"/>
      <c r="P50" s="26"/>
      <c r="Q50" s="26"/>
      <c r="R50" s="26"/>
      <c r="S50" s="26"/>
      <c r="T50" s="26"/>
      <c r="U50" s="26"/>
      <c r="V50" s="26"/>
    </row>
    <row r="52" spans="1:69" x14ac:dyDescent="0.2">
      <c r="A52" s="13" t="s">
        <v>188</v>
      </c>
      <c r="B52" s="28" t="s">
        <v>187</v>
      </c>
      <c r="C52" s="28" t="s">
        <v>8</v>
      </c>
      <c r="D52" s="28" t="s">
        <v>7</v>
      </c>
      <c r="E52" s="28" t="s">
        <v>6</v>
      </c>
      <c r="F52" s="28" t="s">
        <v>5</v>
      </c>
      <c r="G52" s="28" t="s">
        <v>4</v>
      </c>
      <c r="H52" s="28" t="s">
        <v>3</v>
      </c>
      <c r="I52" s="28" t="s">
        <v>2</v>
      </c>
      <c r="J52" s="28" t="s">
        <v>1</v>
      </c>
      <c r="K52" s="28" t="s">
        <v>0</v>
      </c>
      <c r="L52" s="28" t="s">
        <v>10</v>
      </c>
      <c r="M52" s="28" t="s">
        <v>38</v>
      </c>
      <c r="N52" s="28" t="s">
        <v>37</v>
      </c>
      <c r="O52" s="28" t="s">
        <v>36</v>
      </c>
      <c r="P52" s="28" t="s">
        <v>35</v>
      </c>
      <c r="Q52" s="28" t="s">
        <v>34</v>
      </c>
      <c r="R52" s="28" t="s">
        <v>33</v>
      </c>
      <c r="S52" s="28" t="s">
        <v>32</v>
      </c>
      <c r="T52" s="28" t="s">
        <v>31</v>
      </c>
      <c r="U52" s="28" t="s">
        <v>30</v>
      </c>
      <c r="V52" s="28" t="s">
        <v>29</v>
      </c>
      <c r="W52" s="28" t="s">
        <v>194</v>
      </c>
      <c r="Y52" s="40" t="s">
        <v>187</v>
      </c>
      <c r="Z52" s="67" t="s">
        <v>8</v>
      </c>
      <c r="AA52" s="67" t="s">
        <v>7</v>
      </c>
      <c r="AB52" s="67" t="s">
        <v>6</v>
      </c>
      <c r="AC52" s="67" t="s">
        <v>5</v>
      </c>
      <c r="AD52" s="67" t="s">
        <v>4</v>
      </c>
      <c r="AE52" s="67" t="s">
        <v>3</v>
      </c>
      <c r="AF52" s="67" t="s">
        <v>2</v>
      </c>
      <c r="AG52" s="67" t="s">
        <v>1</v>
      </c>
      <c r="AH52" s="67" t="s">
        <v>0</v>
      </c>
      <c r="AI52" s="67" t="s">
        <v>10</v>
      </c>
      <c r="AJ52" s="67" t="s">
        <v>38</v>
      </c>
      <c r="AK52" s="67" t="s">
        <v>37</v>
      </c>
      <c r="AL52" s="67" t="s">
        <v>36</v>
      </c>
      <c r="AM52" s="67" t="s">
        <v>35</v>
      </c>
      <c r="AN52" s="67" t="s">
        <v>34</v>
      </c>
      <c r="AO52" s="67" t="s">
        <v>33</v>
      </c>
      <c r="AP52" s="67" t="s">
        <v>32</v>
      </c>
      <c r="AQ52" s="67" t="s">
        <v>31</v>
      </c>
      <c r="AR52" s="67" t="s">
        <v>30</v>
      </c>
      <c r="AS52" s="67" t="s">
        <v>29</v>
      </c>
      <c r="AT52" s="67" t="s">
        <v>194</v>
      </c>
      <c r="AV52" s="16" t="s">
        <v>187</v>
      </c>
      <c r="AW52" s="70" t="s">
        <v>8</v>
      </c>
      <c r="AX52" s="70" t="s">
        <v>7</v>
      </c>
      <c r="AY52" s="70" t="s">
        <v>6</v>
      </c>
      <c r="AZ52" s="70" t="s">
        <v>5</v>
      </c>
      <c r="BA52" s="70" t="s">
        <v>4</v>
      </c>
      <c r="BB52" s="70" t="s">
        <v>3</v>
      </c>
      <c r="BC52" s="70" t="s">
        <v>2</v>
      </c>
      <c r="BD52" s="70" t="s">
        <v>1</v>
      </c>
      <c r="BE52" s="70" t="s">
        <v>0</v>
      </c>
      <c r="BF52" s="70" t="s">
        <v>10</v>
      </c>
      <c r="BG52" s="70" t="s">
        <v>38</v>
      </c>
      <c r="BH52" s="70" t="s">
        <v>37</v>
      </c>
      <c r="BI52" s="70" t="s">
        <v>36</v>
      </c>
      <c r="BJ52" s="70" t="s">
        <v>35</v>
      </c>
      <c r="BK52" s="70" t="s">
        <v>34</v>
      </c>
      <c r="BL52" s="70" t="s">
        <v>33</v>
      </c>
      <c r="BM52" s="70" t="s">
        <v>32</v>
      </c>
      <c r="BN52" s="70" t="s">
        <v>31</v>
      </c>
      <c r="BO52" s="70" t="s">
        <v>30</v>
      </c>
      <c r="BP52" s="70" t="s">
        <v>29</v>
      </c>
      <c r="BQ52" s="70" t="s">
        <v>194</v>
      </c>
    </row>
    <row r="53" spans="1:69" x14ac:dyDescent="0.2">
      <c r="A53" s="13"/>
      <c r="B53" s="17" t="s">
        <v>177</v>
      </c>
      <c r="C53" s="66">
        <v>0</v>
      </c>
      <c r="D53" s="66">
        <v>297.86032308880004</v>
      </c>
      <c r="E53" s="66">
        <v>0</v>
      </c>
      <c r="F53" s="66">
        <v>105.953087463</v>
      </c>
      <c r="G53" s="66">
        <v>0</v>
      </c>
      <c r="H53" s="66">
        <v>0</v>
      </c>
      <c r="I53" s="66">
        <v>177.37939284199999</v>
      </c>
      <c r="J53" s="66">
        <v>436.9467726053</v>
      </c>
      <c r="K53" s="66">
        <v>0</v>
      </c>
      <c r="L53" s="66">
        <v>0</v>
      </c>
      <c r="M53" s="66">
        <v>0</v>
      </c>
      <c r="N53" s="66">
        <v>0</v>
      </c>
      <c r="O53" s="66">
        <v>0</v>
      </c>
      <c r="P53" s="66">
        <v>0</v>
      </c>
      <c r="Q53" s="66">
        <v>0</v>
      </c>
      <c r="R53" s="66">
        <v>0</v>
      </c>
      <c r="S53" s="66">
        <v>0</v>
      </c>
      <c r="T53" s="66">
        <v>0</v>
      </c>
      <c r="U53" s="66">
        <v>0</v>
      </c>
      <c r="V53" s="66">
        <v>0</v>
      </c>
      <c r="W53" s="66">
        <v>1018.1395759991001</v>
      </c>
      <c r="Y53" s="41" t="s">
        <v>177</v>
      </c>
      <c r="Z53" s="68">
        <v>0</v>
      </c>
      <c r="AA53" s="68">
        <v>0.29255352616708746</v>
      </c>
      <c r="AB53" s="68">
        <v>0</v>
      </c>
      <c r="AC53" s="68">
        <v>0.10406538549395673</v>
      </c>
      <c r="AD53" s="68">
        <v>0</v>
      </c>
      <c r="AE53" s="68">
        <v>0</v>
      </c>
      <c r="AF53" s="68">
        <v>0.17421913166270708</v>
      </c>
      <c r="AG53" s="68">
        <v>0.42916195667624868</v>
      </c>
      <c r="AH53" s="68">
        <v>0</v>
      </c>
      <c r="AI53" s="68">
        <v>0</v>
      </c>
      <c r="AJ53" s="68">
        <v>0</v>
      </c>
      <c r="AK53" s="68">
        <v>0</v>
      </c>
      <c r="AL53" s="68">
        <v>0</v>
      </c>
      <c r="AM53" s="68">
        <v>0</v>
      </c>
      <c r="AN53" s="68">
        <v>0</v>
      </c>
      <c r="AO53" s="68">
        <v>0</v>
      </c>
      <c r="AP53" s="68">
        <v>0</v>
      </c>
      <c r="AQ53" s="68">
        <v>0</v>
      </c>
      <c r="AR53" s="68">
        <v>0</v>
      </c>
      <c r="AS53" s="68">
        <v>0</v>
      </c>
      <c r="AT53" s="68"/>
      <c r="AV53" s="18" t="s">
        <v>177</v>
      </c>
      <c r="AW53" s="71">
        <v>0</v>
      </c>
      <c r="AX53" s="71">
        <v>67.927192505633784</v>
      </c>
      <c r="AY53" s="71">
        <v>0</v>
      </c>
      <c r="AZ53" s="71">
        <v>95.559124699310701</v>
      </c>
      <c r="BA53" s="71">
        <v>0</v>
      </c>
      <c r="BB53" s="71">
        <v>0</v>
      </c>
      <c r="BC53" s="71">
        <v>83.831272174099553</v>
      </c>
      <c r="BD53" s="71">
        <v>67.630985881649224</v>
      </c>
      <c r="BE53" s="71">
        <v>0</v>
      </c>
      <c r="BF53" s="71">
        <v>0</v>
      </c>
      <c r="BG53" s="71">
        <v>0</v>
      </c>
      <c r="BH53" s="71">
        <v>0</v>
      </c>
      <c r="BI53" s="71">
        <v>0</v>
      </c>
      <c r="BJ53" s="71">
        <v>0</v>
      </c>
      <c r="BK53" s="71">
        <v>0</v>
      </c>
      <c r="BL53" s="71">
        <v>0</v>
      </c>
      <c r="BM53" s="71">
        <v>0</v>
      </c>
      <c r="BN53" s="71">
        <v>0</v>
      </c>
      <c r="BO53" s="71">
        <v>0</v>
      </c>
      <c r="BP53" s="71">
        <v>0</v>
      </c>
      <c r="BQ53" s="71">
        <v>39.364163494975948</v>
      </c>
    </row>
    <row r="54" spans="1:69" x14ac:dyDescent="0.2">
      <c r="A54" s="13"/>
      <c r="B54" s="17" t="s">
        <v>371</v>
      </c>
      <c r="C54" s="66">
        <v>14333.624590006499</v>
      </c>
      <c r="D54" s="66">
        <v>7980.7880162447982</v>
      </c>
      <c r="E54" s="66">
        <v>12182.493374631698</v>
      </c>
      <c r="F54" s="66">
        <v>16575.625036834997</v>
      </c>
      <c r="G54" s="66">
        <v>2821.5401491939997</v>
      </c>
      <c r="H54" s="66">
        <v>3876.3076060331</v>
      </c>
      <c r="I54" s="66">
        <v>6289.1981880901994</v>
      </c>
      <c r="J54" s="66">
        <v>17886.450837254306</v>
      </c>
      <c r="K54" s="66">
        <v>0</v>
      </c>
      <c r="L54" s="66">
        <v>0</v>
      </c>
      <c r="M54" s="66">
        <v>0</v>
      </c>
      <c r="N54" s="66">
        <v>0</v>
      </c>
      <c r="O54" s="66">
        <v>0</v>
      </c>
      <c r="P54" s="66">
        <v>0</v>
      </c>
      <c r="Q54" s="66">
        <v>0</v>
      </c>
      <c r="R54" s="66">
        <v>0</v>
      </c>
      <c r="S54" s="66">
        <v>0</v>
      </c>
      <c r="T54" s="66">
        <v>0</v>
      </c>
      <c r="U54" s="66">
        <v>0</v>
      </c>
      <c r="V54" s="66">
        <v>0</v>
      </c>
      <c r="W54" s="66">
        <v>81946.02779828955</v>
      </c>
      <c r="Y54" s="41" t="s">
        <v>371</v>
      </c>
      <c r="Z54" s="68">
        <v>0.17491542879038346</v>
      </c>
      <c r="AA54" s="68">
        <v>9.7390785504448574E-2</v>
      </c>
      <c r="AB54" s="68">
        <v>0.1486648432138645</v>
      </c>
      <c r="AC54" s="68">
        <v>0.20227490559561911</v>
      </c>
      <c r="AD54" s="68">
        <v>3.443168906416344E-2</v>
      </c>
      <c r="AE54" s="68">
        <v>4.7303178813921834E-2</v>
      </c>
      <c r="AF54" s="68">
        <v>7.6748054262875121E-2</v>
      </c>
      <c r="AG54" s="68">
        <v>0.21827111475472455</v>
      </c>
      <c r="AH54" s="68">
        <v>0</v>
      </c>
      <c r="AI54" s="68">
        <v>0</v>
      </c>
      <c r="AJ54" s="68">
        <v>0</v>
      </c>
      <c r="AK54" s="68">
        <v>0</v>
      </c>
      <c r="AL54" s="68">
        <v>0</v>
      </c>
      <c r="AM54" s="68">
        <v>0</v>
      </c>
      <c r="AN54" s="68">
        <v>0</v>
      </c>
      <c r="AO54" s="68">
        <v>0</v>
      </c>
      <c r="AP54" s="68">
        <v>0</v>
      </c>
      <c r="AQ54" s="68">
        <v>0</v>
      </c>
      <c r="AR54" s="68">
        <v>0</v>
      </c>
      <c r="AS54" s="68">
        <v>0</v>
      </c>
      <c r="AT54" s="68"/>
      <c r="AV54" s="18" t="s">
        <v>371</v>
      </c>
      <c r="AW54" s="71">
        <v>9.4772583024146133</v>
      </c>
      <c r="AX54" s="71">
        <v>12.642913589790522</v>
      </c>
      <c r="AY54" s="71">
        <v>9.9546907349903648</v>
      </c>
      <c r="AZ54" s="71">
        <v>8.7728334482756978</v>
      </c>
      <c r="BA54" s="71">
        <v>22.662776699613104</v>
      </c>
      <c r="BB54" s="71">
        <v>18.823733350544185</v>
      </c>
      <c r="BC54" s="71">
        <v>14.659587876750669</v>
      </c>
      <c r="BD54" s="71">
        <v>9.2703243546776566</v>
      </c>
      <c r="BE54" s="71">
        <v>0</v>
      </c>
      <c r="BF54" s="71">
        <v>0</v>
      </c>
      <c r="BG54" s="71">
        <v>0</v>
      </c>
      <c r="BH54" s="71">
        <v>0</v>
      </c>
      <c r="BI54" s="71">
        <v>0</v>
      </c>
      <c r="BJ54" s="71">
        <v>0</v>
      </c>
      <c r="BK54" s="71">
        <v>0</v>
      </c>
      <c r="BL54" s="71">
        <v>0</v>
      </c>
      <c r="BM54" s="71">
        <v>0</v>
      </c>
      <c r="BN54" s="71">
        <v>0</v>
      </c>
      <c r="BO54" s="71">
        <v>0</v>
      </c>
      <c r="BP54" s="71">
        <v>0</v>
      </c>
      <c r="BQ54" s="71">
        <v>4.0453835112914325</v>
      </c>
    </row>
    <row r="55" spans="1:69" x14ac:dyDescent="0.2">
      <c r="A55" s="13"/>
      <c r="B55" s="17" t="s">
        <v>165</v>
      </c>
      <c r="C55" s="66">
        <v>65690.392030319606</v>
      </c>
      <c r="D55" s="66">
        <v>19084.016119770997</v>
      </c>
      <c r="E55" s="66">
        <v>19182.912453987701</v>
      </c>
      <c r="F55" s="66">
        <v>13633.631860930198</v>
      </c>
      <c r="G55" s="66">
        <v>1319.0642320010998</v>
      </c>
      <c r="H55" s="66">
        <v>443.57281984010001</v>
      </c>
      <c r="I55" s="66">
        <v>1580.2884999782</v>
      </c>
      <c r="J55" s="66">
        <v>2642.9789146241997</v>
      </c>
      <c r="K55" s="66">
        <v>0</v>
      </c>
      <c r="L55" s="66">
        <v>0</v>
      </c>
      <c r="M55" s="66">
        <v>0</v>
      </c>
      <c r="N55" s="66">
        <v>0</v>
      </c>
      <c r="O55" s="66">
        <v>0</v>
      </c>
      <c r="P55" s="66">
        <v>0</v>
      </c>
      <c r="Q55" s="66">
        <v>0</v>
      </c>
      <c r="R55" s="66">
        <v>0</v>
      </c>
      <c r="S55" s="66">
        <v>0</v>
      </c>
      <c r="T55" s="66">
        <v>0</v>
      </c>
      <c r="U55" s="66">
        <v>0</v>
      </c>
      <c r="V55" s="66">
        <v>0</v>
      </c>
      <c r="W55" s="66">
        <v>123576.85693145203</v>
      </c>
      <c r="Y55" s="41" t="s">
        <v>165</v>
      </c>
      <c r="Z55" s="68">
        <v>0.53157519669526798</v>
      </c>
      <c r="AA55" s="68">
        <v>0.15443034070980527</v>
      </c>
      <c r="AB55" s="68">
        <v>0.15523062270978819</v>
      </c>
      <c r="AC55" s="68">
        <v>0.11032512235274572</v>
      </c>
      <c r="AD55" s="68">
        <v>1.0674039336773094E-2</v>
      </c>
      <c r="AE55" s="68">
        <v>3.5894489539101118E-3</v>
      </c>
      <c r="AF55" s="68">
        <v>1.2787900090829989E-2</v>
      </c>
      <c r="AG55" s="68">
        <v>2.1387329150880232E-2</v>
      </c>
      <c r="AH55" s="68">
        <v>0</v>
      </c>
      <c r="AI55" s="68">
        <v>0</v>
      </c>
      <c r="AJ55" s="68">
        <v>0</v>
      </c>
      <c r="AK55" s="68">
        <v>0</v>
      </c>
      <c r="AL55" s="68">
        <v>0</v>
      </c>
      <c r="AM55" s="68">
        <v>0</v>
      </c>
      <c r="AN55" s="68">
        <v>0</v>
      </c>
      <c r="AO55" s="68">
        <v>0</v>
      </c>
      <c r="AP55" s="68">
        <v>0</v>
      </c>
      <c r="AQ55" s="68">
        <v>0</v>
      </c>
      <c r="AR55" s="68">
        <v>0</v>
      </c>
      <c r="AS55" s="68">
        <v>0</v>
      </c>
      <c r="AT55" s="68"/>
      <c r="AV55" s="18" t="s">
        <v>165</v>
      </c>
      <c r="AW55" s="71">
        <v>5.6272514745322786</v>
      </c>
      <c r="AX55" s="71">
        <v>8.8816363988991984</v>
      </c>
      <c r="AY55" s="71">
        <v>8.8368469990838516</v>
      </c>
      <c r="AZ55" s="71">
        <v>9.9114122003382832</v>
      </c>
      <c r="BA55" s="71">
        <v>24.491979313621052</v>
      </c>
      <c r="BB55" s="71">
        <v>65.099359977584314</v>
      </c>
      <c r="BC55" s="71">
        <v>30.560933786359737</v>
      </c>
      <c r="BD55" s="71">
        <v>27.750441646855734</v>
      </c>
      <c r="BE55" s="71">
        <v>0</v>
      </c>
      <c r="BF55" s="71">
        <v>0</v>
      </c>
      <c r="BG55" s="71">
        <v>0</v>
      </c>
      <c r="BH55" s="71">
        <v>0</v>
      </c>
      <c r="BI55" s="71">
        <v>0</v>
      </c>
      <c r="BJ55" s="71">
        <v>0</v>
      </c>
      <c r="BK55" s="71">
        <v>0</v>
      </c>
      <c r="BL55" s="71">
        <v>0</v>
      </c>
      <c r="BM55" s="71">
        <v>0</v>
      </c>
      <c r="BN55" s="71">
        <v>0</v>
      </c>
      <c r="BO55" s="71">
        <v>0</v>
      </c>
      <c r="BP55" s="71">
        <v>0</v>
      </c>
      <c r="BQ55" s="71">
        <v>3.812415313156321</v>
      </c>
    </row>
    <row r="56" spans="1:69" x14ac:dyDescent="0.2">
      <c r="A56" s="13"/>
      <c r="B56" s="17" t="s">
        <v>424</v>
      </c>
      <c r="C56" s="66">
        <v>20809.434718263397</v>
      </c>
      <c r="D56" s="66">
        <v>5226.8541609467993</v>
      </c>
      <c r="E56" s="66">
        <v>4660.1872449899001</v>
      </c>
      <c r="F56" s="66">
        <v>5596.7857573505999</v>
      </c>
      <c r="G56" s="66">
        <v>0</v>
      </c>
      <c r="H56" s="66">
        <v>0</v>
      </c>
      <c r="I56" s="66">
        <v>595.89889432389998</v>
      </c>
      <c r="J56" s="66">
        <v>1043.2907158101</v>
      </c>
      <c r="K56" s="66">
        <v>0</v>
      </c>
      <c r="L56" s="66">
        <v>0</v>
      </c>
      <c r="M56" s="66">
        <v>0</v>
      </c>
      <c r="N56" s="66">
        <v>0</v>
      </c>
      <c r="O56" s="66">
        <v>0</v>
      </c>
      <c r="P56" s="66">
        <v>0</v>
      </c>
      <c r="Q56" s="66">
        <v>0</v>
      </c>
      <c r="R56" s="66">
        <v>0</v>
      </c>
      <c r="S56" s="66">
        <v>0</v>
      </c>
      <c r="T56" s="66">
        <v>0</v>
      </c>
      <c r="U56" s="66">
        <v>0</v>
      </c>
      <c r="V56" s="66">
        <v>0</v>
      </c>
      <c r="W56" s="66">
        <v>37932.451491684711</v>
      </c>
      <c r="Y56" s="41" t="s">
        <v>424</v>
      </c>
      <c r="Z56" s="68">
        <v>0.54859187581970803</v>
      </c>
      <c r="AA56" s="68">
        <v>0.13779373479440404</v>
      </c>
      <c r="AB56" s="68">
        <v>0.12285489236073957</v>
      </c>
      <c r="AC56" s="68">
        <v>0.14754611255688255</v>
      </c>
      <c r="AD56" s="68">
        <v>0</v>
      </c>
      <c r="AE56" s="68">
        <v>0</v>
      </c>
      <c r="AF56" s="68">
        <v>1.5709474892613488E-2</v>
      </c>
      <c r="AG56" s="68">
        <v>2.7503909575651943E-2</v>
      </c>
      <c r="AH56" s="68">
        <v>0</v>
      </c>
      <c r="AI56" s="68">
        <v>0</v>
      </c>
      <c r="AJ56" s="68">
        <v>0</v>
      </c>
      <c r="AK56" s="68">
        <v>0</v>
      </c>
      <c r="AL56" s="68">
        <v>0</v>
      </c>
      <c r="AM56" s="68">
        <v>0</v>
      </c>
      <c r="AN56" s="68">
        <v>0</v>
      </c>
      <c r="AO56" s="68">
        <v>0</v>
      </c>
      <c r="AP56" s="68">
        <v>0</v>
      </c>
      <c r="AQ56" s="68">
        <v>0</v>
      </c>
      <c r="AR56" s="68">
        <v>0</v>
      </c>
      <c r="AS56" s="68">
        <v>0</v>
      </c>
      <c r="AT56" s="68"/>
      <c r="AV56" s="18" t="s">
        <v>424</v>
      </c>
      <c r="AW56" s="71">
        <v>9.9005022930047222</v>
      </c>
      <c r="AX56" s="71">
        <v>16.995365158160755</v>
      </c>
      <c r="AY56" s="71">
        <v>17.530664297728521</v>
      </c>
      <c r="AZ56" s="71">
        <v>18.662706119759402</v>
      </c>
      <c r="BA56" s="71">
        <v>0</v>
      </c>
      <c r="BB56" s="71">
        <v>0</v>
      </c>
      <c r="BC56" s="71">
        <v>59.893401899159969</v>
      </c>
      <c r="BD56" s="71">
        <v>40.733289827660265</v>
      </c>
      <c r="BE56" s="71">
        <v>0</v>
      </c>
      <c r="BF56" s="71">
        <v>0</v>
      </c>
      <c r="BG56" s="71">
        <v>0</v>
      </c>
      <c r="BH56" s="71">
        <v>0</v>
      </c>
      <c r="BI56" s="71">
        <v>0</v>
      </c>
      <c r="BJ56" s="71">
        <v>0</v>
      </c>
      <c r="BK56" s="71">
        <v>0</v>
      </c>
      <c r="BL56" s="71">
        <v>0</v>
      </c>
      <c r="BM56" s="71">
        <v>0</v>
      </c>
      <c r="BN56" s="71">
        <v>0</v>
      </c>
      <c r="BO56" s="71">
        <v>0</v>
      </c>
      <c r="BP56" s="71">
        <v>0</v>
      </c>
      <c r="BQ56" s="71">
        <v>7.0245999508028758</v>
      </c>
    </row>
    <row r="57" spans="1:69" x14ac:dyDescent="0.2">
      <c r="A57" s="13"/>
      <c r="B57" s="17" t="s">
        <v>425</v>
      </c>
      <c r="C57" s="66">
        <v>38470.414108980993</v>
      </c>
      <c r="D57" s="66">
        <v>20034.268994277692</v>
      </c>
      <c r="E57" s="66">
        <v>23085.131746499104</v>
      </c>
      <c r="F57" s="66">
        <v>23080.981531787605</v>
      </c>
      <c r="G57" s="66">
        <v>2381.0053355647005</v>
      </c>
      <c r="H57" s="66">
        <v>1306.5723495232</v>
      </c>
      <c r="I57" s="66">
        <v>3647.7013378940005</v>
      </c>
      <c r="J57" s="66">
        <v>8080.9827491095002</v>
      </c>
      <c r="K57" s="66">
        <v>0</v>
      </c>
      <c r="L57" s="66">
        <v>0</v>
      </c>
      <c r="M57" s="66">
        <v>0</v>
      </c>
      <c r="N57" s="66">
        <v>0</v>
      </c>
      <c r="O57" s="66">
        <v>0</v>
      </c>
      <c r="P57" s="66">
        <v>0</v>
      </c>
      <c r="Q57" s="66">
        <v>0</v>
      </c>
      <c r="R57" s="66">
        <v>0</v>
      </c>
      <c r="S57" s="66">
        <v>0</v>
      </c>
      <c r="T57" s="66">
        <v>0</v>
      </c>
      <c r="U57" s="66">
        <v>0</v>
      </c>
      <c r="V57" s="66">
        <v>0</v>
      </c>
      <c r="W57" s="66">
        <v>120087.05815363674</v>
      </c>
      <c r="Y57" s="41" t="s">
        <v>425</v>
      </c>
      <c r="Z57" s="68">
        <v>0.32035437207365669</v>
      </c>
      <c r="AA57" s="68">
        <v>0.16683120814439711</v>
      </c>
      <c r="AB57" s="68">
        <v>0.19223663316795134</v>
      </c>
      <c r="AC57" s="68">
        <v>0.19220207311813989</v>
      </c>
      <c r="AD57" s="68">
        <v>1.9827326709248673E-2</v>
      </c>
      <c r="AE57" s="68">
        <v>1.0880209488116532E-2</v>
      </c>
      <c r="AF57" s="68">
        <v>3.0375474209945352E-2</v>
      </c>
      <c r="AG57" s="68">
        <v>6.7292703088544889E-2</v>
      </c>
      <c r="AH57" s="68">
        <v>0</v>
      </c>
      <c r="AI57" s="68">
        <v>0</v>
      </c>
      <c r="AJ57" s="68">
        <v>0</v>
      </c>
      <c r="AK57" s="68">
        <v>0</v>
      </c>
      <c r="AL57" s="68">
        <v>0</v>
      </c>
      <c r="AM57" s="68">
        <v>0</v>
      </c>
      <c r="AN57" s="68">
        <v>0</v>
      </c>
      <c r="AO57" s="68">
        <v>0</v>
      </c>
      <c r="AP57" s="68">
        <v>0</v>
      </c>
      <c r="AQ57" s="68">
        <v>0</v>
      </c>
      <c r="AR57" s="68">
        <v>0</v>
      </c>
      <c r="AS57" s="68">
        <v>0</v>
      </c>
      <c r="AT57" s="68"/>
      <c r="AV57" s="18" t="s">
        <v>425</v>
      </c>
      <c r="AW57" s="71">
        <v>5.9150410187942564</v>
      </c>
      <c r="AX57" s="71">
        <v>8.0038448594670406</v>
      </c>
      <c r="AY57" s="71">
        <v>7.0771312882256785</v>
      </c>
      <c r="AZ57" s="71">
        <v>8.1737617162615148</v>
      </c>
      <c r="BA57" s="71">
        <v>28.659296392276659</v>
      </c>
      <c r="BB57" s="71">
        <v>34.410372332401217</v>
      </c>
      <c r="BC57" s="71">
        <v>19.658615829485925</v>
      </c>
      <c r="BD57" s="71">
        <v>13.075764069295953</v>
      </c>
      <c r="BE57" s="71">
        <v>0</v>
      </c>
      <c r="BF57" s="71">
        <v>0</v>
      </c>
      <c r="BG57" s="71">
        <v>0</v>
      </c>
      <c r="BH57" s="71">
        <v>0</v>
      </c>
      <c r="BI57" s="71">
        <v>0</v>
      </c>
      <c r="BJ57" s="71">
        <v>0</v>
      </c>
      <c r="BK57" s="71">
        <v>0</v>
      </c>
      <c r="BL57" s="71">
        <v>0</v>
      </c>
      <c r="BM57" s="71">
        <v>0</v>
      </c>
      <c r="BN57" s="71">
        <v>0</v>
      </c>
      <c r="BO57" s="71">
        <v>0</v>
      </c>
      <c r="BP57" s="71">
        <v>0</v>
      </c>
      <c r="BQ57" s="71">
        <v>3.3595466540444234</v>
      </c>
    </row>
    <row r="58" spans="1:69" x14ac:dyDescent="0.2">
      <c r="A58" s="13"/>
      <c r="B58" s="17" t="s">
        <v>173</v>
      </c>
      <c r="C58" s="66">
        <v>2433.5418386984002</v>
      </c>
      <c r="D58" s="66">
        <v>1970.5775717004003</v>
      </c>
      <c r="E58" s="66">
        <v>1873.4215536931003</v>
      </c>
      <c r="F58" s="66">
        <v>3983.7024160628994</v>
      </c>
      <c r="G58" s="66">
        <v>523.82513738399996</v>
      </c>
      <c r="H58" s="66">
        <v>843.88329133499997</v>
      </c>
      <c r="I58" s="66">
        <v>634.03089089700006</v>
      </c>
      <c r="J58" s="66">
        <v>2371.2963387019004</v>
      </c>
      <c r="K58" s="66">
        <v>0</v>
      </c>
      <c r="L58" s="66">
        <v>0</v>
      </c>
      <c r="M58" s="66">
        <v>0</v>
      </c>
      <c r="N58" s="66">
        <v>0</v>
      </c>
      <c r="O58" s="66">
        <v>0</v>
      </c>
      <c r="P58" s="66">
        <v>0</v>
      </c>
      <c r="Q58" s="66">
        <v>0</v>
      </c>
      <c r="R58" s="66">
        <v>0</v>
      </c>
      <c r="S58" s="66">
        <v>0</v>
      </c>
      <c r="T58" s="66">
        <v>0</v>
      </c>
      <c r="U58" s="66">
        <v>0</v>
      </c>
      <c r="V58" s="66">
        <v>0</v>
      </c>
      <c r="W58" s="66">
        <v>14634.279038472701</v>
      </c>
      <c r="Y58" s="41" t="s">
        <v>173</v>
      </c>
      <c r="Z58" s="68">
        <v>0.16629051778367454</v>
      </c>
      <c r="AA58" s="68">
        <v>0.13465491306540364</v>
      </c>
      <c r="AB58" s="68">
        <v>0.12801597870096504</v>
      </c>
      <c r="AC58" s="68">
        <v>0.2722171967330928</v>
      </c>
      <c r="AD58" s="68">
        <v>3.579439315096377E-2</v>
      </c>
      <c r="AE58" s="68">
        <v>5.7664835357893476E-2</v>
      </c>
      <c r="AF58" s="68">
        <v>4.3325051355804292E-2</v>
      </c>
      <c r="AG58" s="68">
        <v>0.1620371138522024</v>
      </c>
      <c r="AH58" s="68">
        <v>0</v>
      </c>
      <c r="AI58" s="68">
        <v>0</v>
      </c>
      <c r="AJ58" s="68">
        <v>0</v>
      </c>
      <c r="AK58" s="68">
        <v>0</v>
      </c>
      <c r="AL58" s="68">
        <v>0</v>
      </c>
      <c r="AM58" s="68">
        <v>0</v>
      </c>
      <c r="AN58" s="68">
        <v>0</v>
      </c>
      <c r="AO58" s="68">
        <v>0</v>
      </c>
      <c r="AP58" s="68">
        <v>0</v>
      </c>
      <c r="AQ58" s="68">
        <v>0</v>
      </c>
      <c r="AR58" s="68">
        <v>0</v>
      </c>
      <c r="AS58" s="68">
        <v>0</v>
      </c>
      <c r="AT58" s="68"/>
      <c r="AV58" s="18" t="s">
        <v>173</v>
      </c>
      <c r="AW58" s="71">
        <v>22.079438429881876</v>
      </c>
      <c r="AX58" s="71">
        <v>28.545428845135628</v>
      </c>
      <c r="AY58" s="71">
        <v>23.280394440763835</v>
      </c>
      <c r="AZ58" s="71">
        <v>20.336715953281029</v>
      </c>
      <c r="BA58" s="71">
        <v>57.182074836784913</v>
      </c>
      <c r="BB58" s="71">
        <v>38.780712325034997</v>
      </c>
      <c r="BC58" s="71">
        <v>44.488214064720616</v>
      </c>
      <c r="BD58" s="71">
        <v>22.795794865481483</v>
      </c>
      <c r="BE58" s="71">
        <v>0</v>
      </c>
      <c r="BF58" s="71">
        <v>0</v>
      </c>
      <c r="BG58" s="71">
        <v>0</v>
      </c>
      <c r="BH58" s="71">
        <v>0</v>
      </c>
      <c r="BI58" s="71">
        <v>0</v>
      </c>
      <c r="BJ58" s="71">
        <v>0</v>
      </c>
      <c r="BK58" s="71">
        <v>0</v>
      </c>
      <c r="BL58" s="71">
        <v>0</v>
      </c>
      <c r="BM58" s="71">
        <v>0</v>
      </c>
      <c r="BN58" s="71">
        <v>0</v>
      </c>
      <c r="BO58" s="71">
        <v>0</v>
      </c>
      <c r="BP58" s="71">
        <v>0</v>
      </c>
      <c r="BQ58" s="71">
        <v>9.7125662071160086</v>
      </c>
    </row>
    <row r="59" spans="1:69" x14ac:dyDescent="0.2">
      <c r="A59" s="13"/>
      <c r="B59" s="17" t="s">
        <v>181</v>
      </c>
      <c r="C59" s="66">
        <v>11999.476076457697</v>
      </c>
      <c r="D59" s="66">
        <v>7294.0590368954981</v>
      </c>
      <c r="E59" s="66">
        <v>4578.1654070938994</v>
      </c>
      <c r="F59" s="66">
        <v>5065.1851872721991</v>
      </c>
      <c r="G59" s="66">
        <v>322.31549488640002</v>
      </c>
      <c r="H59" s="66">
        <v>405.30395299290001</v>
      </c>
      <c r="I59" s="66">
        <v>707.6964421040999</v>
      </c>
      <c r="J59" s="66">
        <v>2562.1036229925003</v>
      </c>
      <c r="K59" s="66">
        <v>0</v>
      </c>
      <c r="L59" s="66">
        <v>0</v>
      </c>
      <c r="M59" s="66">
        <v>0</v>
      </c>
      <c r="N59" s="66">
        <v>0</v>
      </c>
      <c r="O59" s="66">
        <v>0</v>
      </c>
      <c r="P59" s="66">
        <v>0</v>
      </c>
      <c r="Q59" s="66">
        <v>0</v>
      </c>
      <c r="R59" s="66">
        <v>0</v>
      </c>
      <c r="S59" s="66">
        <v>0</v>
      </c>
      <c r="T59" s="66">
        <v>0</v>
      </c>
      <c r="U59" s="66">
        <v>0</v>
      </c>
      <c r="V59" s="66">
        <v>0</v>
      </c>
      <c r="W59" s="66">
        <v>32934.305220695191</v>
      </c>
      <c r="Y59" s="41" t="s">
        <v>181</v>
      </c>
      <c r="Z59" s="68">
        <v>0.36434580890801638</v>
      </c>
      <c r="AA59" s="68">
        <v>0.22147298957781178</v>
      </c>
      <c r="AB59" s="68">
        <v>0.1390090173882606</v>
      </c>
      <c r="AC59" s="68">
        <v>0.15379663100010832</v>
      </c>
      <c r="AD59" s="68">
        <v>9.786618929002457E-3</v>
      </c>
      <c r="AE59" s="68">
        <v>1.2306437019907617E-2</v>
      </c>
      <c r="AF59" s="68">
        <v>2.1488124232825749E-2</v>
      </c>
      <c r="AG59" s="68">
        <v>7.7794372944067172E-2</v>
      </c>
      <c r="AH59" s="68">
        <v>0</v>
      </c>
      <c r="AI59" s="68">
        <v>0</v>
      </c>
      <c r="AJ59" s="68">
        <v>0</v>
      </c>
      <c r="AK59" s="68">
        <v>0</v>
      </c>
      <c r="AL59" s="68">
        <v>0</v>
      </c>
      <c r="AM59" s="68">
        <v>0</v>
      </c>
      <c r="AN59" s="68">
        <v>0</v>
      </c>
      <c r="AO59" s="68">
        <v>0</v>
      </c>
      <c r="AP59" s="68">
        <v>0</v>
      </c>
      <c r="AQ59" s="68">
        <v>0</v>
      </c>
      <c r="AR59" s="68">
        <v>0</v>
      </c>
      <c r="AS59" s="68">
        <v>0</v>
      </c>
      <c r="AT59" s="68"/>
      <c r="AV59" s="18" t="s">
        <v>181</v>
      </c>
      <c r="AW59" s="71">
        <v>10.681209032937517</v>
      </c>
      <c r="AX59" s="71">
        <v>15.666387348603051</v>
      </c>
      <c r="AY59" s="71">
        <v>17.072890883550802</v>
      </c>
      <c r="AZ59" s="71">
        <v>17.993647049108286</v>
      </c>
      <c r="BA59" s="71">
        <v>71.647984265281352</v>
      </c>
      <c r="BB59" s="71">
        <v>53.736824808381684</v>
      </c>
      <c r="BC59" s="71">
        <v>43.124836442289741</v>
      </c>
      <c r="BD59" s="71">
        <v>23.441696936444302</v>
      </c>
      <c r="BE59" s="71">
        <v>0</v>
      </c>
      <c r="BF59" s="71">
        <v>0</v>
      </c>
      <c r="BG59" s="71">
        <v>0</v>
      </c>
      <c r="BH59" s="71">
        <v>0</v>
      </c>
      <c r="BI59" s="71">
        <v>0</v>
      </c>
      <c r="BJ59" s="71">
        <v>0</v>
      </c>
      <c r="BK59" s="71">
        <v>0</v>
      </c>
      <c r="BL59" s="71">
        <v>0</v>
      </c>
      <c r="BM59" s="71">
        <v>0</v>
      </c>
      <c r="BN59" s="71">
        <v>0</v>
      </c>
      <c r="BO59" s="71">
        <v>0</v>
      </c>
      <c r="BP59" s="71">
        <v>0</v>
      </c>
      <c r="BQ59" s="71">
        <v>6.7518732806546193</v>
      </c>
    </row>
    <row r="60" spans="1:69" x14ac:dyDescent="0.2">
      <c r="A60" s="13"/>
      <c r="B60" s="17" t="s">
        <v>169</v>
      </c>
      <c r="C60" s="66">
        <v>10930.336848766303</v>
      </c>
      <c r="D60" s="66">
        <v>8431.267939121899</v>
      </c>
      <c r="E60" s="66">
        <v>9717.7767406911989</v>
      </c>
      <c r="F60" s="66">
        <v>20873.257392423806</v>
      </c>
      <c r="G60" s="66">
        <v>735.98927170479999</v>
      </c>
      <c r="H60" s="66">
        <v>2704.9804722101999</v>
      </c>
      <c r="I60" s="66">
        <v>1575.3776001047997</v>
      </c>
      <c r="J60" s="66">
        <v>8469.5729976068014</v>
      </c>
      <c r="K60" s="66">
        <v>0</v>
      </c>
      <c r="L60" s="66">
        <v>0</v>
      </c>
      <c r="M60" s="66">
        <v>0</v>
      </c>
      <c r="N60" s="66">
        <v>0</v>
      </c>
      <c r="O60" s="66">
        <v>0</v>
      </c>
      <c r="P60" s="66">
        <v>0</v>
      </c>
      <c r="Q60" s="66">
        <v>0</v>
      </c>
      <c r="R60" s="66">
        <v>0</v>
      </c>
      <c r="S60" s="66">
        <v>0</v>
      </c>
      <c r="T60" s="66">
        <v>0</v>
      </c>
      <c r="U60" s="66">
        <v>0</v>
      </c>
      <c r="V60" s="66">
        <v>0</v>
      </c>
      <c r="W60" s="66">
        <v>63438.55926262978</v>
      </c>
      <c r="Y60" s="41" t="s">
        <v>169</v>
      </c>
      <c r="Z60" s="68">
        <v>0.17229799944724022</v>
      </c>
      <c r="AA60" s="68">
        <v>0.13290446752135759</v>
      </c>
      <c r="AB60" s="68">
        <v>0.1531840705975131</v>
      </c>
      <c r="AC60" s="68">
        <v>0.32903107565874007</v>
      </c>
      <c r="AD60" s="68">
        <v>1.1601607606784895E-2</v>
      </c>
      <c r="AE60" s="68">
        <v>4.2639374280425101E-2</v>
      </c>
      <c r="AF60" s="68">
        <v>2.4833123866872225E-2</v>
      </c>
      <c r="AG60" s="68">
        <v>0.13350828102106718</v>
      </c>
      <c r="AH60" s="68">
        <v>0</v>
      </c>
      <c r="AI60" s="68">
        <v>0</v>
      </c>
      <c r="AJ60" s="68">
        <v>0</v>
      </c>
      <c r="AK60" s="68">
        <v>0</v>
      </c>
      <c r="AL60" s="68">
        <v>0</v>
      </c>
      <c r="AM60" s="68">
        <v>0</v>
      </c>
      <c r="AN60" s="68">
        <v>0</v>
      </c>
      <c r="AO60" s="68">
        <v>0</v>
      </c>
      <c r="AP60" s="68">
        <v>0</v>
      </c>
      <c r="AQ60" s="68">
        <v>0</v>
      </c>
      <c r="AR60" s="68">
        <v>0</v>
      </c>
      <c r="AS60" s="68">
        <v>0</v>
      </c>
      <c r="AT60" s="68"/>
      <c r="AV60" s="18" t="s">
        <v>169</v>
      </c>
      <c r="AW60" s="71">
        <v>10.176540981017705</v>
      </c>
      <c r="AX60" s="71">
        <v>11.604143063486498</v>
      </c>
      <c r="AY60" s="71">
        <v>10.582284508319761</v>
      </c>
      <c r="AZ60" s="71">
        <v>9.4245122263319896</v>
      </c>
      <c r="BA60" s="71">
        <v>39.008886151242358</v>
      </c>
      <c r="BB60" s="71">
        <v>24.871379305512544</v>
      </c>
      <c r="BC60" s="71">
        <v>27.475228456313225</v>
      </c>
      <c r="BD60" s="71">
        <v>15.629721014524394</v>
      </c>
      <c r="BE60" s="71">
        <v>0</v>
      </c>
      <c r="BF60" s="71">
        <v>0</v>
      </c>
      <c r="BG60" s="71">
        <v>0</v>
      </c>
      <c r="BH60" s="71">
        <v>0</v>
      </c>
      <c r="BI60" s="71">
        <v>0</v>
      </c>
      <c r="BJ60" s="71">
        <v>0</v>
      </c>
      <c r="BK60" s="71">
        <v>0</v>
      </c>
      <c r="BL60" s="71">
        <v>0</v>
      </c>
      <c r="BM60" s="71">
        <v>0</v>
      </c>
      <c r="BN60" s="71">
        <v>0</v>
      </c>
      <c r="BO60" s="71">
        <v>0</v>
      </c>
      <c r="BP60" s="71">
        <v>0</v>
      </c>
      <c r="BQ60" s="71">
        <v>4.8832287456364432</v>
      </c>
    </row>
    <row r="61" spans="1:69" x14ac:dyDescent="0.2">
      <c r="A61" s="13"/>
      <c r="B61" s="17" t="s">
        <v>372</v>
      </c>
      <c r="C61" s="66">
        <v>106.4887307768</v>
      </c>
      <c r="D61" s="66">
        <v>0</v>
      </c>
      <c r="E61" s="66">
        <v>0</v>
      </c>
      <c r="F61" s="66">
        <v>1201.9823479070001</v>
      </c>
      <c r="G61" s="66">
        <v>0</v>
      </c>
      <c r="H61" s="66">
        <v>0</v>
      </c>
      <c r="I61" s="66">
        <v>297.53723165600002</v>
      </c>
      <c r="J61" s="66">
        <v>1072.8568408279</v>
      </c>
      <c r="K61" s="66">
        <v>0</v>
      </c>
      <c r="L61" s="66">
        <v>0</v>
      </c>
      <c r="M61" s="66">
        <v>0</v>
      </c>
      <c r="N61" s="66">
        <v>0</v>
      </c>
      <c r="O61" s="66">
        <v>0</v>
      </c>
      <c r="P61" s="66">
        <v>0</v>
      </c>
      <c r="Q61" s="66">
        <v>0</v>
      </c>
      <c r="R61" s="66">
        <v>0</v>
      </c>
      <c r="S61" s="66">
        <v>0</v>
      </c>
      <c r="T61" s="66">
        <v>0</v>
      </c>
      <c r="U61" s="66">
        <v>0</v>
      </c>
      <c r="V61" s="66">
        <v>0</v>
      </c>
      <c r="W61" s="66">
        <v>2678.8651511677003</v>
      </c>
      <c r="Y61" s="41" t="s">
        <v>372</v>
      </c>
      <c r="Z61" s="68">
        <v>3.9751433822782095E-2</v>
      </c>
      <c r="AA61" s="68">
        <v>0</v>
      </c>
      <c r="AB61" s="68">
        <v>0</v>
      </c>
      <c r="AC61" s="68">
        <v>0.44869087470978658</v>
      </c>
      <c r="AD61" s="68">
        <v>0</v>
      </c>
      <c r="AE61" s="68">
        <v>0</v>
      </c>
      <c r="AF61" s="68">
        <v>0.11106838712142918</v>
      </c>
      <c r="AG61" s="68">
        <v>0.40048930434600205</v>
      </c>
      <c r="AH61" s="68">
        <v>0</v>
      </c>
      <c r="AI61" s="68">
        <v>0</v>
      </c>
      <c r="AJ61" s="68">
        <v>0</v>
      </c>
      <c r="AK61" s="68">
        <v>0</v>
      </c>
      <c r="AL61" s="68">
        <v>0</v>
      </c>
      <c r="AM61" s="68">
        <v>0</v>
      </c>
      <c r="AN61" s="68">
        <v>0</v>
      </c>
      <c r="AO61" s="68">
        <v>0</v>
      </c>
      <c r="AP61" s="68">
        <v>0</v>
      </c>
      <c r="AQ61" s="68">
        <v>0</v>
      </c>
      <c r="AR61" s="68">
        <v>0</v>
      </c>
      <c r="AS61" s="68">
        <v>0</v>
      </c>
      <c r="AT61" s="68"/>
      <c r="AV61" s="18" t="s">
        <v>372</v>
      </c>
      <c r="AW61" s="71">
        <v>90.534880394607313</v>
      </c>
      <c r="AX61" s="71">
        <v>0</v>
      </c>
      <c r="AY61" s="71">
        <v>0</v>
      </c>
      <c r="AZ61" s="71">
        <v>42.558879809003784</v>
      </c>
      <c r="BA61" s="71">
        <v>0</v>
      </c>
      <c r="BB61" s="71">
        <v>0</v>
      </c>
      <c r="BC61" s="71">
        <v>39.959142073008913</v>
      </c>
      <c r="BD61" s="71">
        <v>52.800464561415957</v>
      </c>
      <c r="BE61" s="71">
        <v>0</v>
      </c>
      <c r="BF61" s="71">
        <v>0</v>
      </c>
      <c r="BG61" s="71">
        <v>0</v>
      </c>
      <c r="BH61" s="71">
        <v>0</v>
      </c>
      <c r="BI61" s="71">
        <v>0</v>
      </c>
      <c r="BJ61" s="71">
        <v>0</v>
      </c>
      <c r="BK61" s="71">
        <v>0</v>
      </c>
      <c r="BL61" s="71">
        <v>0</v>
      </c>
      <c r="BM61" s="71">
        <v>0</v>
      </c>
      <c r="BN61" s="71">
        <v>0</v>
      </c>
      <c r="BO61" s="71">
        <v>0</v>
      </c>
      <c r="BP61" s="71">
        <v>0</v>
      </c>
      <c r="BQ61" s="71">
        <v>29.059468084827834</v>
      </c>
    </row>
    <row r="62" spans="1:69" x14ac:dyDescent="0.2">
      <c r="A62" s="13"/>
      <c r="B62" s="17" t="s">
        <v>397</v>
      </c>
      <c r="C62" s="66">
        <v>4564.1812170416006</v>
      </c>
      <c r="D62" s="66">
        <v>2554.9400357985</v>
      </c>
      <c r="E62" s="66">
        <v>3455.8781682990007</v>
      </c>
      <c r="F62" s="66">
        <v>3659.1833402812999</v>
      </c>
      <c r="G62" s="66">
        <v>440.31271266630006</v>
      </c>
      <c r="H62" s="66">
        <v>570.14111033350014</v>
      </c>
      <c r="I62" s="66">
        <v>1678.3757551459998</v>
      </c>
      <c r="J62" s="66">
        <v>4472.6464691945994</v>
      </c>
      <c r="K62" s="66">
        <v>0</v>
      </c>
      <c r="L62" s="66">
        <v>0</v>
      </c>
      <c r="M62" s="66">
        <v>0</v>
      </c>
      <c r="N62" s="66">
        <v>0</v>
      </c>
      <c r="O62" s="66">
        <v>0</v>
      </c>
      <c r="P62" s="66">
        <v>0</v>
      </c>
      <c r="Q62" s="66">
        <v>0</v>
      </c>
      <c r="R62" s="66">
        <v>0</v>
      </c>
      <c r="S62" s="66">
        <v>0</v>
      </c>
      <c r="T62" s="66">
        <v>0</v>
      </c>
      <c r="U62" s="66">
        <v>0</v>
      </c>
      <c r="V62" s="66">
        <v>0</v>
      </c>
      <c r="W62" s="66">
        <v>21395.658808760796</v>
      </c>
      <c r="Y62" s="41" t="s">
        <v>397</v>
      </c>
      <c r="Z62" s="68">
        <v>0.21332277065348992</v>
      </c>
      <c r="AA62" s="68">
        <v>0.11941394554078133</v>
      </c>
      <c r="AB62" s="68">
        <v>0.16152240037048712</v>
      </c>
      <c r="AC62" s="68">
        <v>0.17102456965629814</v>
      </c>
      <c r="AD62" s="68">
        <v>2.0579535157197727E-2</v>
      </c>
      <c r="AE62" s="68">
        <v>2.6647513658240179E-2</v>
      </c>
      <c r="AF62" s="68">
        <v>7.8444686847350634E-2</v>
      </c>
      <c r="AG62" s="68">
        <v>0.20904457811615515</v>
      </c>
      <c r="AH62" s="68">
        <v>0</v>
      </c>
      <c r="AI62" s="68">
        <v>0</v>
      </c>
      <c r="AJ62" s="68">
        <v>0</v>
      </c>
      <c r="AK62" s="68">
        <v>0</v>
      </c>
      <c r="AL62" s="68">
        <v>0</v>
      </c>
      <c r="AM62" s="68">
        <v>0</v>
      </c>
      <c r="AN62" s="68">
        <v>0</v>
      </c>
      <c r="AO62" s="68">
        <v>0</v>
      </c>
      <c r="AP62" s="68">
        <v>0</v>
      </c>
      <c r="AQ62" s="68">
        <v>0</v>
      </c>
      <c r="AR62" s="68">
        <v>0</v>
      </c>
      <c r="AS62" s="68">
        <v>0</v>
      </c>
      <c r="AT62" s="68"/>
      <c r="AV62" s="18" t="s">
        <v>397</v>
      </c>
      <c r="AW62" s="71">
        <v>18.246649788798784</v>
      </c>
      <c r="AX62" s="71">
        <v>21.013416541999401</v>
      </c>
      <c r="AY62" s="71">
        <v>18.226358655210259</v>
      </c>
      <c r="AZ62" s="71">
        <v>14.670892384787436</v>
      </c>
      <c r="BA62" s="71">
        <v>55.845790449655865</v>
      </c>
      <c r="BB62" s="71">
        <v>43.925688719821821</v>
      </c>
      <c r="BC62" s="71">
        <v>29.362790540359619</v>
      </c>
      <c r="BD62" s="71">
        <v>20.564498563756807</v>
      </c>
      <c r="BE62" s="71">
        <v>0</v>
      </c>
      <c r="BF62" s="71">
        <v>0</v>
      </c>
      <c r="BG62" s="71">
        <v>0</v>
      </c>
      <c r="BH62" s="71">
        <v>0</v>
      </c>
      <c r="BI62" s="71">
        <v>0</v>
      </c>
      <c r="BJ62" s="71">
        <v>0</v>
      </c>
      <c r="BK62" s="71">
        <v>0</v>
      </c>
      <c r="BL62" s="71">
        <v>0</v>
      </c>
      <c r="BM62" s="71">
        <v>0</v>
      </c>
      <c r="BN62" s="71">
        <v>0</v>
      </c>
      <c r="BO62" s="71">
        <v>0</v>
      </c>
      <c r="BP62" s="71">
        <v>0</v>
      </c>
      <c r="BQ62" s="71">
        <v>7.9301240921748271</v>
      </c>
    </row>
    <row r="63" spans="1:69" x14ac:dyDescent="0.2">
      <c r="A63" s="13"/>
      <c r="B63" s="17" t="s">
        <v>398</v>
      </c>
      <c r="C63" s="66">
        <v>392074.48553411826</v>
      </c>
      <c r="D63" s="66">
        <v>161861.41082218653</v>
      </c>
      <c r="E63" s="66">
        <v>103907.24619599791</v>
      </c>
      <c r="F63" s="66">
        <v>127620.35064278074</v>
      </c>
      <c r="G63" s="66">
        <v>5697.3963601799996</v>
      </c>
      <c r="H63" s="66">
        <v>5591.6641650661986</v>
      </c>
      <c r="I63" s="66">
        <v>7875.9966988219994</v>
      </c>
      <c r="J63" s="66">
        <v>14759.032611071903</v>
      </c>
      <c r="K63" s="66">
        <v>0</v>
      </c>
      <c r="L63" s="66">
        <v>0</v>
      </c>
      <c r="M63" s="66">
        <v>0</v>
      </c>
      <c r="N63" s="66">
        <v>0</v>
      </c>
      <c r="O63" s="66">
        <v>0</v>
      </c>
      <c r="P63" s="66">
        <v>0</v>
      </c>
      <c r="Q63" s="66">
        <v>0</v>
      </c>
      <c r="R63" s="66">
        <v>0</v>
      </c>
      <c r="S63" s="66">
        <v>0</v>
      </c>
      <c r="T63" s="66">
        <v>0</v>
      </c>
      <c r="U63" s="66">
        <v>0</v>
      </c>
      <c r="V63" s="66">
        <v>0</v>
      </c>
      <c r="W63" s="66">
        <v>819387.58303022361</v>
      </c>
      <c r="Y63" s="41" t="s">
        <v>398</v>
      </c>
      <c r="Z63" s="68">
        <v>0.47849698195836138</v>
      </c>
      <c r="AA63" s="68">
        <v>0.19753949678319224</v>
      </c>
      <c r="AB63" s="68">
        <v>0.12681086258560648</v>
      </c>
      <c r="AC63" s="68">
        <v>0.15575089650592544</v>
      </c>
      <c r="AD63" s="68">
        <v>6.953237366754004E-3</v>
      </c>
      <c r="AE63" s="68">
        <v>6.8241992933153186E-3</v>
      </c>
      <c r="AF63" s="68">
        <v>9.6120527842212724E-3</v>
      </c>
      <c r="AG63" s="68">
        <v>1.8012272722623755E-2</v>
      </c>
      <c r="AH63" s="68">
        <v>0</v>
      </c>
      <c r="AI63" s="68">
        <v>0</v>
      </c>
      <c r="AJ63" s="68">
        <v>0</v>
      </c>
      <c r="AK63" s="68">
        <v>0</v>
      </c>
      <c r="AL63" s="68">
        <v>0</v>
      </c>
      <c r="AM63" s="68">
        <v>0</v>
      </c>
      <c r="AN63" s="68">
        <v>0</v>
      </c>
      <c r="AO63" s="68">
        <v>0</v>
      </c>
      <c r="AP63" s="68">
        <v>0</v>
      </c>
      <c r="AQ63" s="68">
        <v>0</v>
      </c>
      <c r="AR63" s="68">
        <v>0</v>
      </c>
      <c r="AS63" s="68">
        <v>0</v>
      </c>
      <c r="AT63" s="68"/>
      <c r="AV63" s="18" t="s">
        <v>398</v>
      </c>
      <c r="AW63" s="71">
        <v>1.7148979852451527</v>
      </c>
      <c r="AX63" s="71">
        <v>2.9957699795613153</v>
      </c>
      <c r="AY63" s="71">
        <v>3.6225736872373617</v>
      </c>
      <c r="AZ63" s="71">
        <v>2.8010290776864029</v>
      </c>
      <c r="BA63" s="71">
        <v>16.613020874773518</v>
      </c>
      <c r="BB63" s="71">
        <v>16.230653456551689</v>
      </c>
      <c r="BC63" s="71">
        <v>14.562124938294982</v>
      </c>
      <c r="BD63" s="71">
        <v>11.792060148560042</v>
      </c>
      <c r="BE63" s="71">
        <v>0</v>
      </c>
      <c r="BF63" s="71">
        <v>0</v>
      </c>
      <c r="BG63" s="71">
        <v>0</v>
      </c>
      <c r="BH63" s="71">
        <v>0</v>
      </c>
      <c r="BI63" s="71">
        <v>0</v>
      </c>
      <c r="BJ63" s="71">
        <v>0</v>
      </c>
      <c r="BK63" s="71">
        <v>0</v>
      </c>
      <c r="BL63" s="71">
        <v>0</v>
      </c>
      <c r="BM63" s="71">
        <v>0</v>
      </c>
      <c r="BN63" s="71">
        <v>0</v>
      </c>
      <c r="BO63" s="71">
        <v>0</v>
      </c>
      <c r="BP63" s="71">
        <v>0</v>
      </c>
      <c r="BQ63" s="71">
        <v>1.2309439060964362</v>
      </c>
    </row>
    <row r="64" spans="1:69" x14ac:dyDescent="0.2">
      <c r="A64" s="13"/>
      <c r="B64" s="17" t="s">
        <v>151</v>
      </c>
      <c r="C64" s="66">
        <v>6953.8586100713001</v>
      </c>
      <c r="D64" s="66">
        <v>2564.2789427142998</v>
      </c>
      <c r="E64" s="66">
        <v>7583.046028307198</v>
      </c>
      <c r="F64" s="66">
        <v>41773.465364726493</v>
      </c>
      <c r="G64" s="66">
        <v>0</v>
      </c>
      <c r="H64" s="66">
        <v>15.6256447195</v>
      </c>
      <c r="I64" s="66">
        <v>817.93221016270002</v>
      </c>
      <c r="J64" s="66">
        <v>10153.244143939704</v>
      </c>
      <c r="K64" s="66">
        <v>0</v>
      </c>
      <c r="L64" s="66">
        <v>0</v>
      </c>
      <c r="M64" s="66">
        <v>0</v>
      </c>
      <c r="N64" s="66">
        <v>0</v>
      </c>
      <c r="O64" s="66">
        <v>0</v>
      </c>
      <c r="P64" s="66">
        <v>0</v>
      </c>
      <c r="Q64" s="66">
        <v>0</v>
      </c>
      <c r="R64" s="66">
        <v>0</v>
      </c>
      <c r="S64" s="66">
        <v>0</v>
      </c>
      <c r="T64" s="66">
        <v>0</v>
      </c>
      <c r="U64" s="66">
        <v>0</v>
      </c>
      <c r="V64" s="66">
        <v>0</v>
      </c>
      <c r="W64" s="66">
        <v>69861.450944641198</v>
      </c>
      <c r="Y64" s="41" t="s">
        <v>151</v>
      </c>
      <c r="Z64" s="68">
        <v>9.9537849787597402E-2</v>
      </c>
      <c r="AA64" s="68">
        <v>3.6705205918872996E-2</v>
      </c>
      <c r="AB64" s="68">
        <v>0.10854406723267267</v>
      </c>
      <c r="AC64" s="68">
        <v>0.59794729138717917</v>
      </c>
      <c r="AD64" s="68">
        <v>0</v>
      </c>
      <c r="AE64" s="68">
        <v>2.2366619227364592E-4</v>
      </c>
      <c r="AF64" s="68">
        <v>1.1707919018327238E-2</v>
      </c>
      <c r="AG64" s="68">
        <v>0.14533400046307685</v>
      </c>
      <c r="AH64" s="68">
        <v>0</v>
      </c>
      <c r="AI64" s="68">
        <v>0</v>
      </c>
      <c r="AJ64" s="68">
        <v>0</v>
      </c>
      <c r="AK64" s="68">
        <v>0</v>
      </c>
      <c r="AL64" s="68">
        <v>0</v>
      </c>
      <c r="AM64" s="68">
        <v>0</v>
      </c>
      <c r="AN64" s="68">
        <v>0</v>
      </c>
      <c r="AO64" s="68">
        <v>0</v>
      </c>
      <c r="AP64" s="68">
        <v>0</v>
      </c>
      <c r="AQ64" s="68">
        <v>0</v>
      </c>
      <c r="AR64" s="68">
        <v>0</v>
      </c>
      <c r="AS64" s="68">
        <v>0</v>
      </c>
      <c r="AT64" s="68"/>
      <c r="AV64" s="18" t="s">
        <v>151</v>
      </c>
      <c r="AW64" s="71">
        <v>14.717084242128848</v>
      </c>
      <c r="AX64" s="71">
        <v>19.913697871363986</v>
      </c>
      <c r="AY64" s="71">
        <v>7.36756552318234</v>
      </c>
      <c r="AZ64" s="71">
        <v>4.0077973735685575</v>
      </c>
      <c r="BA64" s="71">
        <v>0</v>
      </c>
      <c r="BB64" s="71">
        <v>43.14348984691285</v>
      </c>
      <c r="BC64" s="71">
        <v>33.165853219389057</v>
      </c>
      <c r="BD64" s="71">
        <v>57.246399547657767</v>
      </c>
      <c r="BE64" s="71">
        <v>0</v>
      </c>
      <c r="BF64" s="71">
        <v>0</v>
      </c>
      <c r="BG64" s="71">
        <v>0</v>
      </c>
      <c r="BH64" s="71">
        <v>0</v>
      </c>
      <c r="BI64" s="71">
        <v>0</v>
      </c>
      <c r="BJ64" s="71">
        <v>0</v>
      </c>
      <c r="BK64" s="71">
        <v>0</v>
      </c>
      <c r="BL64" s="71">
        <v>0</v>
      </c>
      <c r="BM64" s="71">
        <v>0</v>
      </c>
      <c r="BN64" s="71">
        <v>0</v>
      </c>
      <c r="BO64" s="71">
        <v>0</v>
      </c>
      <c r="BP64" s="71">
        <v>0</v>
      </c>
      <c r="BQ64" s="71">
        <v>8.8562676607933764</v>
      </c>
    </row>
    <row r="65" spans="1:69" x14ac:dyDescent="0.2">
      <c r="A65" s="13"/>
      <c r="B65" s="17" t="s">
        <v>373</v>
      </c>
      <c r="C65" s="66">
        <v>0</v>
      </c>
      <c r="D65" s="66">
        <v>0</v>
      </c>
      <c r="E65" s="66">
        <v>0</v>
      </c>
      <c r="F65" s="66">
        <v>0</v>
      </c>
      <c r="G65" s="66">
        <v>0</v>
      </c>
      <c r="H65" s="66">
        <v>0</v>
      </c>
      <c r="I65" s="66">
        <v>0</v>
      </c>
      <c r="J65" s="66">
        <v>0</v>
      </c>
      <c r="K65" s="66">
        <v>0</v>
      </c>
      <c r="L65" s="66">
        <v>0</v>
      </c>
      <c r="M65" s="66">
        <v>0</v>
      </c>
      <c r="N65" s="66">
        <v>0</v>
      </c>
      <c r="O65" s="66">
        <v>0</v>
      </c>
      <c r="P65" s="66">
        <v>0</v>
      </c>
      <c r="Q65" s="66">
        <v>0</v>
      </c>
      <c r="R65" s="66">
        <v>0</v>
      </c>
      <c r="S65" s="66">
        <v>0</v>
      </c>
      <c r="T65" s="66">
        <v>0</v>
      </c>
      <c r="U65" s="66">
        <v>0</v>
      </c>
      <c r="V65" s="66">
        <v>0</v>
      </c>
      <c r="W65" s="66">
        <v>3030.1870459597753</v>
      </c>
      <c r="Y65" s="41" t="s">
        <v>373</v>
      </c>
      <c r="Z65" s="68">
        <v>0</v>
      </c>
      <c r="AA65" s="68">
        <v>0</v>
      </c>
      <c r="AB65" s="68">
        <v>0</v>
      </c>
      <c r="AC65" s="68">
        <v>0</v>
      </c>
      <c r="AD65" s="68">
        <v>0</v>
      </c>
      <c r="AE65" s="68">
        <v>0</v>
      </c>
      <c r="AF65" s="68">
        <v>0</v>
      </c>
      <c r="AG65" s="68">
        <v>0</v>
      </c>
      <c r="AH65" s="68">
        <v>0</v>
      </c>
      <c r="AI65" s="68">
        <v>0</v>
      </c>
      <c r="AJ65" s="68">
        <v>0</v>
      </c>
      <c r="AK65" s="68">
        <v>0</v>
      </c>
      <c r="AL65" s="68">
        <v>0</v>
      </c>
      <c r="AM65" s="68">
        <v>0</v>
      </c>
      <c r="AN65" s="68">
        <v>0</v>
      </c>
      <c r="AO65" s="68">
        <v>0</v>
      </c>
      <c r="AP65" s="68">
        <v>0</v>
      </c>
      <c r="AQ65" s="68">
        <v>0</v>
      </c>
      <c r="AR65" s="68">
        <v>0</v>
      </c>
      <c r="AS65" s="68">
        <v>0</v>
      </c>
      <c r="AT65" s="68"/>
      <c r="AV65" s="18" t="s">
        <v>373</v>
      </c>
      <c r="AW65" s="71">
        <v>0</v>
      </c>
      <c r="AX65" s="71">
        <v>0</v>
      </c>
      <c r="AY65" s="71">
        <v>0</v>
      </c>
      <c r="AZ65" s="71">
        <v>0</v>
      </c>
      <c r="BA65" s="71">
        <v>0</v>
      </c>
      <c r="BB65" s="71">
        <v>0</v>
      </c>
      <c r="BC65" s="71">
        <v>0</v>
      </c>
      <c r="BD65" s="71">
        <v>0</v>
      </c>
      <c r="BE65" s="71">
        <v>0</v>
      </c>
      <c r="BF65" s="71">
        <v>0</v>
      </c>
      <c r="BG65" s="71">
        <v>0</v>
      </c>
      <c r="BH65" s="71">
        <v>0</v>
      </c>
      <c r="BI65" s="71">
        <v>0</v>
      </c>
      <c r="BJ65" s="71">
        <v>0</v>
      </c>
      <c r="BK65" s="71">
        <v>0</v>
      </c>
      <c r="BL65" s="71">
        <v>0</v>
      </c>
      <c r="BM65" s="71">
        <v>0</v>
      </c>
      <c r="BN65" s="71">
        <v>0</v>
      </c>
      <c r="BO65" s="71">
        <v>0</v>
      </c>
      <c r="BP65" s="71">
        <v>0</v>
      </c>
      <c r="BQ65" s="71">
        <v>41.292475913295142</v>
      </c>
    </row>
    <row r="66" spans="1:69" x14ac:dyDescent="0.2">
      <c r="A66" s="13"/>
      <c r="B66" s="17" t="s">
        <v>374</v>
      </c>
      <c r="C66" s="66">
        <v>0</v>
      </c>
      <c r="D66" s="66">
        <v>0</v>
      </c>
      <c r="E66" s="66">
        <v>0</v>
      </c>
      <c r="F66" s="66">
        <v>0</v>
      </c>
      <c r="G66" s="66">
        <v>0</v>
      </c>
      <c r="H66" s="66">
        <v>0</v>
      </c>
      <c r="I66" s="66">
        <v>0</v>
      </c>
      <c r="J66" s="66">
        <v>0</v>
      </c>
      <c r="K66" s="66">
        <v>0</v>
      </c>
      <c r="L66" s="66">
        <v>0</v>
      </c>
      <c r="M66" s="66">
        <v>0</v>
      </c>
      <c r="N66" s="66">
        <v>0</v>
      </c>
      <c r="O66" s="66">
        <v>0</v>
      </c>
      <c r="P66" s="66">
        <v>0</v>
      </c>
      <c r="Q66" s="66">
        <v>0</v>
      </c>
      <c r="R66" s="66">
        <v>0</v>
      </c>
      <c r="S66" s="66">
        <v>0</v>
      </c>
      <c r="T66" s="66">
        <v>0</v>
      </c>
      <c r="U66" s="66">
        <v>0</v>
      </c>
      <c r="V66" s="66">
        <v>0</v>
      </c>
      <c r="W66" s="66">
        <v>0</v>
      </c>
      <c r="Y66" s="41" t="s">
        <v>374</v>
      </c>
      <c r="Z66" s="68">
        <v>0</v>
      </c>
      <c r="AA66" s="68">
        <v>0</v>
      </c>
      <c r="AB66" s="68">
        <v>0</v>
      </c>
      <c r="AC66" s="68">
        <v>0</v>
      </c>
      <c r="AD66" s="68">
        <v>0</v>
      </c>
      <c r="AE66" s="68">
        <v>0</v>
      </c>
      <c r="AF66" s="68">
        <v>0</v>
      </c>
      <c r="AG66" s="68">
        <v>0</v>
      </c>
      <c r="AH66" s="68">
        <v>0</v>
      </c>
      <c r="AI66" s="68">
        <v>0</v>
      </c>
      <c r="AJ66" s="68">
        <v>0</v>
      </c>
      <c r="AK66" s="68">
        <v>0</v>
      </c>
      <c r="AL66" s="68">
        <v>0</v>
      </c>
      <c r="AM66" s="68">
        <v>0</v>
      </c>
      <c r="AN66" s="68">
        <v>0</v>
      </c>
      <c r="AO66" s="68">
        <v>0</v>
      </c>
      <c r="AP66" s="68">
        <v>0</v>
      </c>
      <c r="AQ66" s="68">
        <v>0</v>
      </c>
      <c r="AR66" s="68">
        <v>0</v>
      </c>
      <c r="AS66" s="68">
        <v>0</v>
      </c>
      <c r="AT66" s="68"/>
      <c r="AV66" s="18" t="s">
        <v>374</v>
      </c>
      <c r="AW66" s="71">
        <v>0</v>
      </c>
      <c r="AX66" s="71">
        <v>0</v>
      </c>
      <c r="AY66" s="71">
        <v>0</v>
      </c>
      <c r="AZ66" s="71">
        <v>0</v>
      </c>
      <c r="BA66" s="71">
        <v>0</v>
      </c>
      <c r="BB66" s="71">
        <v>0</v>
      </c>
      <c r="BC66" s="71">
        <v>0</v>
      </c>
      <c r="BD66" s="71">
        <v>0</v>
      </c>
      <c r="BE66" s="71">
        <v>0</v>
      </c>
      <c r="BF66" s="71">
        <v>0</v>
      </c>
      <c r="BG66" s="71">
        <v>0</v>
      </c>
      <c r="BH66" s="71">
        <v>0</v>
      </c>
      <c r="BI66" s="71">
        <v>0</v>
      </c>
      <c r="BJ66" s="71">
        <v>0</v>
      </c>
      <c r="BK66" s="71">
        <v>0</v>
      </c>
      <c r="BL66" s="71">
        <v>0</v>
      </c>
      <c r="BM66" s="71">
        <v>0</v>
      </c>
      <c r="BN66" s="71">
        <v>0</v>
      </c>
      <c r="BO66" s="71">
        <v>0</v>
      </c>
      <c r="BP66" s="71">
        <v>0</v>
      </c>
      <c r="BQ66" s="71">
        <v>0</v>
      </c>
    </row>
    <row r="67" spans="1:69" x14ac:dyDescent="0.2">
      <c r="A67" s="13"/>
      <c r="B67" s="17" t="s">
        <v>374</v>
      </c>
      <c r="C67" s="66">
        <v>0</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Y67" s="41" t="s">
        <v>374</v>
      </c>
      <c r="Z67" s="68">
        <v>0</v>
      </c>
      <c r="AA67" s="68">
        <v>0</v>
      </c>
      <c r="AB67" s="68">
        <v>0</v>
      </c>
      <c r="AC67" s="68">
        <v>0</v>
      </c>
      <c r="AD67" s="68">
        <v>0</v>
      </c>
      <c r="AE67" s="68">
        <v>0</v>
      </c>
      <c r="AF67" s="68">
        <v>0</v>
      </c>
      <c r="AG67" s="68">
        <v>0</v>
      </c>
      <c r="AH67" s="68">
        <v>0</v>
      </c>
      <c r="AI67" s="68">
        <v>0</v>
      </c>
      <c r="AJ67" s="68">
        <v>0</v>
      </c>
      <c r="AK67" s="68">
        <v>0</v>
      </c>
      <c r="AL67" s="68">
        <v>0</v>
      </c>
      <c r="AM67" s="68">
        <v>0</v>
      </c>
      <c r="AN67" s="68">
        <v>0</v>
      </c>
      <c r="AO67" s="68">
        <v>0</v>
      </c>
      <c r="AP67" s="68">
        <v>0</v>
      </c>
      <c r="AQ67" s="68">
        <v>0</v>
      </c>
      <c r="AR67" s="68">
        <v>0</v>
      </c>
      <c r="AS67" s="68">
        <v>0</v>
      </c>
      <c r="AT67" s="68"/>
      <c r="AV67" s="18" t="s">
        <v>374</v>
      </c>
      <c r="AW67" s="71">
        <v>0</v>
      </c>
      <c r="AX67" s="71">
        <v>0</v>
      </c>
      <c r="AY67" s="71">
        <v>0</v>
      </c>
      <c r="AZ67" s="71">
        <v>0</v>
      </c>
      <c r="BA67" s="71">
        <v>0</v>
      </c>
      <c r="BB67" s="71">
        <v>0</v>
      </c>
      <c r="BC67" s="71">
        <v>0</v>
      </c>
      <c r="BD67" s="71">
        <v>0</v>
      </c>
      <c r="BE67" s="71">
        <v>0</v>
      </c>
      <c r="BF67" s="71">
        <v>0</v>
      </c>
      <c r="BG67" s="71">
        <v>0</v>
      </c>
      <c r="BH67" s="71">
        <v>0</v>
      </c>
      <c r="BI67" s="71">
        <v>0</v>
      </c>
      <c r="BJ67" s="71">
        <v>0</v>
      </c>
      <c r="BK67" s="71">
        <v>0</v>
      </c>
      <c r="BL67" s="71">
        <v>0</v>
      </c>
      <c r="BM67" s="71">
        <v>0</v>
      </c>
      <c r="BN67" s="71">
        <v>0</v>
      </c>
      <c r="BO67" s="71">
        <v>0</v>
      </c>
      <c r="BP67" s="71">
        <v>0</v>
      </c>
      <c r="BQ67" s="71">
        <v>0</v>
      </c>
    </row>
    <row r="68" spans="1:69" x14ac:dyDescent="0.2">
      <c r="A68" s="13"/>
      <c r="B68" s="17" t="s">
        <v>374</v>
      </c>
      <c r="C68" s="66">
        <v>0</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Y68" s="41" t="s">
        <v>374</v>
      </c>
      <c r="Z68" s="68">
        <v>0</v>
      </c>
      <c r="AA68" s="68">
        <v>0</v>
      </c>
      <c r="AB68" s="68">
        <v>0</v>
      </c>
      <c r="AC68" s="68">
        <v>0</v>
      </c>
      <c r="AD68" s="68">
        <v>0</v>
      </c>
      <c r="AE68" s="68">
        <v>0</v>
      </c>
      <c r="AF68" s="68">
        <v>0</v>
      </c>
      <c r="AG68" s="68">
        <v>0</v>
      </c>
      <c r="AH68" s="68">
        <v>0</v>
      </c>
      <c r="AI68" s="68">
        <v>0</v>
      </c>
      <c r="AJ68" s="68">
        <v>0</v>
      </c>
      <c r="AK68" s="68">
        <v>0</v>
      </c>
      <c r="AL68" s="68">
        <v>0</v>
      </c>
      <c r="AM68" s="68">
        <v>0</v>
      </c>
      <c r="AN68" s="68">
        <v>0</v>
      </c>
      <c r="AO68" s="68">
        <v>0</v>
      </c>
      <c r="AP68" s="68">
        <v>0</v>
      </c>
      <c r="AQ68" s="68">
        <v>0</v>
      </c>
      <c r="AR68" s="68">
        <v>0</v>
      </c>
      <c r="AS68" s="68">
        <v>0</v>
      </c>
      <c r="AT68" s="68"/>
      <c r="AV68" s="18" t="s">
        <v>374</v>
      </c>
      <c r="AW68" s="71">
        <v>0</v>
      </c>
      <c r="AX68" s="71">
        <v>0</v>
      </c>
      <c r="AY68" s="71">
        <v>0</v>
      </c>
      <c r="AZ68" s="71">
        <v>0</v>
      </c>
      <c r="BA68" s="71">
        <v>0</v>
      </c>
      <c r="BB68" s="71">
        <v>0</v>
      </c>
      <c r="BC68" s="71">
        <v>0</v>
      </c>
      <c r="BD68" s="71">
        <v>0</v>
      </c>
      <c r="BE68" s="71">
        <v>0</v>
      </c>
      <c r="BF68" s="71">
        <v>0</v>
      </c>
      <c r="BG68" s="71">
        <v>0</v>
      </c>
      <c r="BH68" s="71">
        <v>0</v>
      </c>
      <c r="BI68" s="71">
        <v>0</v>
      </c>
      <c r="BJ68" s="71">
        <v>0</v>
      </c>
      <c r="BK68" s="71">
        <v>0</v>
      </c>
      <c r="BL68" s="71">
        <v>0</v>
      </c>
      <c r="BM68" s="71">
        <v>0</v>
      </c>
      <c r="BN68" s="71">
        <v>0</v>
      </c>
      <c r="BO68" s="71">
        <v>0</v>
      </c>
      <c r="BP68" s="71">
        <v>0</v>
      </c>
      <c r="BQ68" s="71">
        <v>0</v>
      </c>
    </row>
    <row r="69" spans="1:69" x14ac:dyDescent="0.2">
      <c r="A69" s="13"/>
      <c r="B69" s="17" t="s">
        <v>374</v>
      </c>
      <c r="C69" s="66">
        <v>0</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Y69" s="41" t="s">
        <v>374</v>
      </c>
      <c r="Z69" s="68">
        <v>0</v>
      </c>
      <c r="AA69" s="68">
        <v>0</v>
      </c>
      <c r="AB69" s="68">
        <v>0</v>
      </c>
      <c r="AC69" s="68">
        <v>0</v>
      </c>
      <c r="AD69" s="68">
        <v>0</v>
      </c>
      <c r="AE69" s="68">
        <v>0</v>
      </c>
      <c r="AF69" s="68">
        <v>0</v>
      </c>
      <c r="AG69" s="68">
        <v>0</v>
      </c>
      <c r="AH69" s="68">
        <v>0</v>
      </c>
      <c r="AI69" s="68">
        <v>0</v>
      </c>
      <c r="AJ69" s="68">
        <v>0</v>
      </c>
      <c r="AK69" s="68">
        <v>0</v>
      </c>
      <c r="AL69" s="68">
        <v>0</v>
      </c>
      <c r="AM69" s="68">
        <v>0</v>
      </c>
      <c r="AN69" s="68">
        <v>0</v>
      </c>
      <c r="AO69" s="68">
        <v>0</v>
      </c>
      <c r="AP69" s="68">
        <v>0</v>
      </c>
      <c r="AQ69" s="68">
        <v>0</v>
      </c>
      <c r="AR69" s="68">
        <v>0</v>
      </c>
      <c r="AS69" s="68">
        <v>0</v>
      </c>
      <c r="AT69" s="68"/>
      <c r="AV69" s="18" t="s">
        <v>374</v>
      </c>
      <c r="AW69" s="71">
        <v>0</v>
      </c>
      <c r="AX69" s="71">
        <v>0</v>
      </c>
      <c r="AY69" s="71">
        <v>0</v>
      </c>
      <c r="AZ69" s="71">
        <v>0</v>
      </c>
      <c r="BA69" s="71">
        <v>0</v>
      </c>
      <c r="BB69" s="71">
        <v>0</v>
      </c>
      <c r="BC69" s="71">
        <v>0</v>
      </c>
      <c r="BD69" s="71">
        <v>0</v>
      </c>
      <c r="BE69" s="71">
        <v>0</v>
      </c>
      <c r="BF69" s="71">
        <v>0</v>
      </c>
      <c r="BG69" s="71">
        <v>0</v>
      </c>
      <c r="BH69" s="71">
        <v>0</v>
      </c>
      <c r="BI69" s="71">
        <v>0</v>
      </c>
      <c r="BJ69" s="71">
        <v>0</v>
      </c>
      <c r="BK69" s="71">
        <v>0</v>
      </c>
      <c r="BL69" s="71">
        <v>0</v>
      </c>
      <c r="BM69" s="71">
        <v>0</v>
      </c>
      <c r="BN69" s="71">
        <v>0</v>
      </c>
      <c r="BO69" s="71">
        <v>0</v>
      </c>
      <c r="BP69" s="71">
        <v>0</v>
      </c>
      <c r="BQ69" s="71">
        <v>0</v>
      </c>
    </row>
    <row r="70" spans="1:69" s="20" customFormat="1" x14ac:dyDescent="0.2">
      <c r="A70" s="19"/>
      <c r="B70" s="17" t="s">
        <v>374</v>
      </c>
      <c r="C70" s="66">
        <v>0</v>
      </c>
      <c r="D70" s="66">
        <v>0</v>
      </c>
      <c r="E70" s="66">
        <v>0</v>
      </c>
      <c r="F70" s="66">
        <v>0</v>
      </c>
      <c r="G70" s="66">
        <v>0</v>
      </c>
      <c r="H70" s="66">
        <v>0</v>
      </c>
      <c r="I70" s="66">
        <v>0</v>
      </c>
      <c r="J70" s="66">
        <v>0</v>
      </c>
      <c r="K70" s="66">
        <v>0</v>
      </c>
      <c r="L70" s="66">
        <v>0</v>
      </c>
      <c r="M70" s="66">
        <v>0</v>
      </c>
      <c r="N70" s="66">
        <v>0</v>
      </c>
      <c r="O70" s="66">
        <v>0</v>
      </c>
      <c r="P70" s="66">
        <v>0</v>
      </c>
      <c r="Q70" s="66">
        <v>0</v>
      </c>
      <c r="R70" s="66">
        <v>0</v>
      </c>
      <c r="S70" s="66">
        <v>0</v>
      </c>
      <c r="T70" s="66">
        <v>0</v>
      </c>
      <c r="U70" s="66">
        <v>0</v>
      </c>
      <c r="V70" s="66">
        <v>0</v>
      </c>
      <c r="W70" s="66">
        <v>0</v>
      </c>
      <c r="Y70" s="41" t="s">
        <v>374</v>
      </c>
      <c r="Z70" s="68">
        <v>0</v>
      </c>
      <c r="AA70" s="68">
        <v>0</v>
      </c>
      <c r="AB70" s="68">
        <v>0</v>
      </c>
      <c r="AC70" s="68">
        <v>0</v>
      </c>
      <c r="AD70" s="68">
        <v>0</v>
      </c>
      <c r="AE70" s="68">
        <v>0</v>
      </c>
      <c r="AF70" s="68">
        <v>0</v>
      </c>
      <c r="AG70" s="68">
        <v>0</v>
      </c>
      <c r="AH70" s="68">
        <v>0</v>
      </c>
      <c r="AI70" s="68">
        <v>0</v>
      </c>
      <c r="AJ70" s="68">
        <v>0</v>
      </c>
      <c r="AK70" s="68">
        <v>0</v>
      </c>
      <c r="AL70" s="68">
        <v>0</v>
      </c>
      <c r="AM70" s="68">
        <v>0</v>
      </c>
      <c r="AN70" s="68">
        <v>0</v>
      </c>
      <c r="AO70" s="68">
        <v>0</v>
      </c>
      <c r="AP70" s="68">
        <v>0</v>
      </c>
      <c r="AQ70" s="68">
        <v>0</v>
      </c>
      <c r="AR70" s="68">
        <v>0</v>
      </c>
      <c r="AS70" s="68">
        <v>0</v>
      </c>
      <c r="AT70" s="68"/>
      <c r="AV70" s="18" t="s">
        <v>374</v>
      </c>
      <c r="AW70" s="71">
        <v>0</v>
      </c>
      <c r="AX70" s="71">
        <v>0</v>
      </c>
      <c r="AY70" s="71">
        <v>0</v>
      </c>
      <c r="AZ70" s="71">
        <v>0</v>
      </c>
      <c r="BA70" s="71">
        <v>0</v>
      </c>
      <c r="BB70" s="71">
        <v>0</v>
      </c>
      <c r="BC70" s="71">
        <v>0</v>
      </c>
      <c r="BD70" s="71">
        <v>0</v>
      </c>
      <c r="BE70" s="71">
        <v>0</v>
      </c>
      <c r="BF70" s="71">
        <v>0</v>
      </c>
      <c r="BG70" s="71">
        <v>0</v>
      </c>
      <c r="BH70" s="71">
        <v>0</v>
      </c>
      <c r="BI70" s="71">
        <v>0</v>
      </c>
      <c r="BJ70" s="71">
        <v>0</v>
      </c>
      <c r="BK70" s="71">
        <v>0</v>
      </c>
      <c r="BL70" s="71">
        <v>0</v>
      </c>
      <c r="BM70" s="71">
        <v>0</v>
      </c>
      <c r="BN70" s="71">
        <v>0</v>
      </c>
      <c r="BO70" s="71">
        <v>0</v>
      </c>
      <c r="BP70" s="71">
        <v>0</v>
      </c>
      <c r="BQ70" s="71">
        <v>0</v>
      </c>
    </row>
    <row r="71" spans="1:69" x14ac:dyDescent="0.2">
      <c r="A71" s="13"/>
      <c r="B71" s="21" t="s">
        <v>374</v>
      </c>
      <c r="C71" s="66">
        <v>0</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Y71" s="42" t="s">
        <v>374</v>
      </c>
      <c r="Z71" s="68">
        <v>0</v>
      </c>
      <c r="AA71" s="68">
        <v>0</v>
      </c>
      <c r="AB71" s="68">
        <v>0</v>
      </c>
      <c r="AC71" s="68">
        <v>0</v>
      </c>
      <c r="AD71" s="68">
        <v>0</v>
      </c>
      <c r="AE71" s="68">
        <v>0</v>
      </c>
      <c r="AF71" s="68">
        <v>0</v>
      </c>
      <c r="AG71" s="68">
        <v>0</v>
      </c>
      <c r="AH71" s="68">
        <v>0</v>
      </c>
      <c r="AI71" s="68">
        <v>0</v>
      </c>
      <c r="AJ71" s="68">
        <v>0</v>
      </c>
      <c r="AK71" s="68">
        <v>0</v>
      </c>
      <c r="AL71" s="68">
        <v>0</v>
      </c>
      <c r="AM71" s="68">
        <v>0</v>
      </c>
      <c r="AN71" s="68">
        <v>0</v>
      </c>
      <c r="AO71" s="68">
        <v>0</v>
      </c>
      <c r="AP71" s="68">
        <v>0</v>
      </c>
      <c r="AQ71" s="68">
        <v>0</v>
      </c>
      <c r="AR71" s="68">
        <v>0</v>
      </c>
      <c r="AS71" s="68">
        <v>0</v>
      </c>
      <c r="AT71" s="68"/>
      <c r="AV71" s="22" t="s">
        <v>374</v>
      </c>
      <c r="AW71" s="71">
        <v>0</v>
      </c>
      <c r="AX71" s="71">
        <v>0</v>
      </c>
      <c r="AY71" s="71">
        <v>0</v>
      </c>
      <c r="AZ71" s="71">
        <v>0</v>
      </c>
      <c r="BA71" s="71">
        <v>0</v>
      </c>
      <c r="BB71" s="71">
        <v>0</v>
      </c>
      <c r="BC71" s="71">
        <v>0</v>
      </c>
      <c r="BD71" s="71">
        <v>0</v>
      </c>
      <c r="BE71" s="71">
        <v>0</v>
      </c>
      <c r="BF71" s="71">
        <v>0</v>
      </c>
      <c r="BG71" s="71">
        <v>0</v>
      </c>
      <c r="BH71" s="71">
        <v>0</v>
      </c>
      <c r="BI71" s="71">
        <v>0</v>
      </c>
      <c r="BJ71" s="71">
        <v>0</v>
      </c>
      <c r="BK71" s="71">
        <v>0</v>
      </c>
      <c r="BL71" s="71">
        <v>0</v>
      </c>
      <c r="BM71" s="71">
        <v>0</v>
      </c>
      <c r="BN71" s="71">
        <v>0</v>
      </c>
      <c r="BO71" s="71">
        <v>0</v>
      </c>
      <c r="BP71" s="71">
        <v>0</v>
      </c>
      <c r="BQ71" s="71">
        <v>0</v>
      </c>
    </row>
    <row r="72" spans="1:69" x14ac:dyDescent="0.2">
      <c r="A72" s="13"/>
      <c r="B72" s="23" t="s">
        <v>194</v>
      </c>
      <c r="C72" s="66">
        <v>568366.2343035005</v>
      </c>
      <c r="D72" s="66">
        <v>237300.32196274635</v>
      </c>
      <c r="E72" s="66">
        <v>190226.25891419084</v>
      </c>
      <c r="F72" s="66">
        <v>263170.1039658208</v>
      </c>
      <c r="G72" s="66">
        <v>14241.448693581298</v>
      </c>
      <c r="H72" s="66">
        <v>15758.051412053701</v>
      </c>
      <c r="I72" s="66">
        <v>25877.413142020916</v>
      </c>
      <c r="J72" s="66">
        <v>73951.403013738658</v>
      </c>
      <c r="K72" s="66">
        <v>0</v>
      </c>
      <c r="L72" s="66">
        <v>0</v>
      </c>
      <c r="M72" s="66">
        <v>0</v>
      </c>
      <c r="N72" s="66">
        <v>0</v>
      </c>
      <c r="O72" s="66">
        <v>0</v>
      </c>
      <c r="P72" s="66">
        <v>0</v>
      </c>
      <c r="Q72" s="66">
        <v>0</v>
      </c>
      <c r="R72" s="66">
        <v>0</v>
      </c>
      <c r="S72" s="66">
        <v>0</v>
      </c>
      <c r="T72" s="66">
        <v>0</v>
      </c>
      <c r="U72" s="66">
        <v>0</v>
      </c>
      <c r="V72" s="66">
        <v>0</v>
      </c>
      <c r="W72" s="66"/>
      <c r="Y72" s="43" t="s">
        <v>194</v>
      </c>
      <c r="Z72" s="69"/>
      <c r="AA72" s="69"/>
      <c r="AB72" s="69"/>
      <c r="AC72" s="69"/>
      <c r="AD72" s="69"/>
      <c r="AE72" s="69"/>
      <c r="AF72" s="69"/>
      <c r="AG72" s="69"/>
      <c r="AH72" s="69"/>
      <c r="AI72" s="69"/>
      <c r="AJ72" s="69"/>
      <c r="AK72" s="69"/>
      <c r="AL72" s="69"/>
      <c r="AM72" s="69"/>
      <c r="AN72" s="68"/>
      <c r="AO72" s="68"/>
      <c r="AP72" s="68"/>
      <c r="AQ72" s="68"/>
      <c r="AR72" s="68"/>
      <c r="AS72" s="68"/>
      <c r="AT72" s="69"/>
      <c r="AV72" s="24" t="s">
        <v>194</v>
      </c>
      <c r="AW72" s="71"/>
      <c r="AX72" s="71"/>
      <c r="AY72" s="71"/>
      <c r="AZ72" s="71"/>
      <c r="BA72" s="71"/>
      <c r="BB72" s="71"/>
      <c r="BC72" s="71"/>
      <c r="BD72" s="71"/>
      <c r="BE72" s="71"/>
      <c r="BF72" s="71"/>
      <c r="BG72" s="71"/>
      <c r="BH72" s="71"/>
      <c r="BI72" s="71"/>
      <c r="BJ72" s="71"/>
      <c r="BK72" s="71"/>
      <c r="BL72" s="71"/>
      <c r="BM72" s="71"/>
      <c r="BN72" s="71"/>
      <c r="BO72" s="71"/>
      <c r="BP72" s="71"/>
      <c r="BQ72" s="71"/>
    </row>
    <row r="73" spans="1:69" x14ac:dyDescent="0.2">
      <c r="M73" s="26"/>
      <c r="N73" s="26"/>
      <c r="O73" s="26"/>
      <c r="P73" s="26"/>
      <c r="Q73" s="26"/>
      <c r="R73" s="26"/>
      <c r="S73" s="26"/>
      <c r="T73" s="26"/>
      <c r="U73" s="26"/>
      <c r="V73" s="26"/>
      <c r="W73" s="26"/>
    </row>
    <row r="75" spans="1:69" x14ac:dyDescent="0.2">
      <c r="A75" s="13" t="s">
        <v>116</v>
      </c>
      <c r="B75" s="28" t="s">
        <v>187</v>
      </c>
      <c r="C75" s="28" t="s">
        <v>8</v>
      </c>
      <c r="D75" s="28" t="s">
        <v>7</v>
      </c>
      <c r="E75" s="28" t="s">
        <v>6</v>
      </c>
      <c r="F75" s="28" t="s">
        <v>5</v>
      </c>
      <c r="G75" s="28" t="s">
        <v>4</v>
      </c>
      <c r="H75" s="28" t="s">
        <v>3</v>
      </c>
      <c r="I75" s="28" t="s">
        <v>2</v>
      </c>
      <c r="J75" s="28" t="s">
        <v>1</v>
      </c>
      <c r="K75" s="28" t="s">
        <v>0</v>
      </c>
      <c r="L75" s="28" t="s">
        <v>10</v>
      </c>
      <c r="M75" s="28" t="s">
        <v>38</v>
      </c>
      <c r="N75" s="28" t="s">
        <v>37</v>
      </c>
      <c r="O75" s="28" t="s">
        <v>36</v>
      </c>
      <c r="P75" s="28" t="s">
        <v>35</v>
      </c>
      <c r="Q75" s="28" t="s">
        <v>34</v>
      </c>
      <c r="R75" s="28" t="s">
        <v>33</v>
      </c>
      <c r="S75" s="28" t="s">
        <v>32</v>
      </c>
      <c r="T75" s="28" t="s">
        <v>31</v>
      </c>
      <c r="U75" s="28" t="s">
        <v>30</v>
      </c>
      <c r="V75" s="28" t="s">
        <v>29</v>
      </c>
      <c r="W75" s="28" t="s">
        <v>194</v>
      </c>
      <c r="Y75" s="40" t="s">
        <v>187</v>
      </c>
      <c r="Z75" s="67" t="s">
        <v>8</v>
      </c>
      <c r="AA75" s="67" t="s">
        <v>7</v>
      </c>
      <c r="AB75" s="67" t="s">
        <v>6</v>
      </c>
      <c r="AC75" s="67" t="s">
        <v>5</v>
      </c>
      <c r="AD75" s="67" t="s">
        <v>4</v>
      </c>
      <c r="AE75" s="67" t="s">
        <v>3</v>
      </c>
      <c r="AF75" s="67" t="s">
        <v>2</v>
      </c>
      <c r="AG75" s="67" t="s">
        <v>1</v>
      </c>
      <c r="AH75" s="67" t="s">
        <v>0</v>
      </c>
      <c r="AI75" s="67" t="s">
        <v>10</v>
      </c>
      <c r="AJ75" s="67" t="s">
        <v>38</v>
      </c>
      <c r="AK75" s="67" t="s">
        <v>37</v>
      </c>
      <c r="AL75" s="67" t="s">
        <v>36</v>
      </c>
      <c r="AM75" s="67" t="s">
        <v>35</v>
      </c>
      <c r="AN75" s="67" t="s">
        <v>34</v>
      </c>
      <c r="AO75" s="67" t="s">
        <v>33</v>
      </c>
      <c r="AP75" s="67" t="s">
        <v>32</v>
      </c>
      <c r="AQ75" s="67" t="s">
        <v>31</v>
      </c>
      <c r="AR75" s="67" t="s">
        <v>30</v>
      </c>
      <c r="AS75" s="67" t="s">
        <v>29</v>
      </c>
      <c r="AT75" s="67" t="s">
        <v>194</v>
      </c>
      <c r="AV75" s="16" t="s">
        <v>187</v>
      </c>
      <c r="AW75" s="70" t="s">
        <v>8</v>
      </c>
      <c r="AX75" s="70" t="s">
        <v>7</v>
      </c>
      <c r="AY75" s="70" t="s">
        <v>6</v>
      </c>
      <c r="AZ75" s="70" t="s">
        <v>5</v>
      </c>
      <c r="BA75" s="70" t="s">
        <v>4</v>
      </c>
      <c r="BB75" s="70" t="s">
        <v>3</v>
      </c>
      <c r="BC75" s="70" t="s">
        <v>2</v>
      </c>
      <c r="BD75" s="70" t="s">
        <v>1</v>
      </c>
      <c r="BE75" s="70" t="s">
        <v>0</v>
      </c>
      <c r="BF75" s="70" t="s">
        <v>10</v>
      </c>
      <c r="BG75" s="70" t="s">
        <v>38</v>
      </c>
      <c r="BH75" s="70" t="s">
        <v>37</v>
      </c>
      <c r="BI75" s="70" t="s">
        <v>36</v>
      </c>
      <c r="BJ75" s="70" t="s">
        <v>35</v>
      </c>
      <c r="BK75" s="70" t="s">
        <v>34</v>
      </c>
      <c r="BL75" s="70" t="s">
        <v>33</v>
      </c>
      <c r="BM75" s="70" t="s">
        <v>32</v>
      </c>
      <c r="BN75" s="70" t="s">
        <v>31</v>
      </c>
      <c r="BO75" s="70" t="s">
        <v>30</v>
      </c>
      <c r="BP75" s="70" t="s">
        <v>29</v>
      </c>
      <c r="BQ75" s="70" t="s">
        <v>194</v>
      </c>
    </row>
    <row r="76" spans="1:69" x14ac:dyDescent="0.2">
      <c r="A76" s="13"/>
      <c r="B76" s="17" t="s">
        <v>177</v>
      </c>
      <c r="C76" s="66">
        <v>2582.3270417551003</v>
      </c>
      <c r="D76" s="66">
        <v>789.9875154862001</v>
      </c>
      <c r="E76" s="66">
        <v>751.69941189399992</v>
      </c>
      <c r="F76" s="66">
        <v>1198.1110908244998</v>
      </c>
      <c r="G76" s="66">
        <v>204.83373825000001</v>
      </c>
      <c r="H76" s="66">
        <v>156.69728511279999</v>
      </c>
      <c r="I76" s="66">
        <v>148.36999742</v>
      </c>
      <c r="J76" s="66">
        <v>592.37288376749996</v>
      </c>
      <c r="K76" s="66">
        <v>0</v>
      </c>
      <c r="L76" s="66">
        <v>0</v>
      </c>
      <c r="M76" s="66">
        <v>0</v>
      </c>
      <c r="N76" s="66">
        <v>0</v>
      </c>
      <c r="O76" s="66">
        <v>0</v>
      </c>
      <c r="P76" s="66">
        <v>0</v>
      </c>
      <c r="Q76" s="66">
        <v>0</v>
      </c>
      <c r="R76" s="66">
        <v>0</v>
      </c>
      <c r="S76" s="66">
        <v>0</v>
      </c>
      <c r="T76" s="66">
        <v>0</v>
      </c>
      <c r="U76" s="66">
        <v>0</v>
      </c>
      <c r="V76" s="66">
        <v>0</v>
      </c>
      <c r="W76" s="66">
        <v>6424.3989645100992</v>
      </c>
      <c r="Y76" s="41" t="s">
        <v>177</v>
      </c>
      <c r="Z76" s="68">
        <v>0.40195620726864661</v>
      </c>
      <c r="AA76" s="68">
        <v>0.12296675842367172</v>
      </c>
      <c r="AB76" s="68">
        <v>0.11700696299320223</v>
      </c>
      <c r="AC76" s="68">
        <v>0.1864938801969101</v>
      </c>
      <c r="AD76" s="68">
        <v>3.1883720077403359E-2</v>
      </c>
      <c r="AE76" s="68">
        <v>2.4390964194227802E-2</v>
      </c>
      <c r="AF76" s="68">
        <v>2.3094767034181875E-2</v>
      </c>
      <c r="AG76" s="68">
        <v>9.2206739811756394E-2</v>
      </c>
      <c r="AH76" s="68">
        <v>0</v>
      </c>
      <c r="AI76" s="68">
        <v>0</v>
      </c>
      <c r="AJ76" s="68">
        <v>0</v>
      </c>
      <c r="AK76" s="68">
        <v>0</v>
      </c>
      <c r="AL76" s="68">
        <v>0</v>
      </c>
      <c r="AM76" s="68">
        <v>0</v>
      </c>
      <c r="AN76" s="68">
        <v>0</v>
      </c>
      <c r="AO76" s="68">
        <v>0</v>
      </c>
      <c r="AP76" s="68">
        <v>0</v>
      </c>
      <c r="AQ76" s="68">
        <v>0</v>
      </c>
      <c r="AR76" s="68">
        <v>0</v>
      </c>
      <c r="AS76" s="68">
        <v>0</v>
      </c>
      <c r="AT76" s="68"/>
      <c r="AV76" s="18" t="s">
        <v>177</v>
      </c>
      <c r="AW76" s="71">
        <v>20.773378592006669</v>
      </c>
      <c r="AX76" s="71">
        <v>33.99686354700254</v>
      </c>
      <c r="AY76" s="71">
        <v>31.422150368698947</v>
      </c>
      <c r="AZ76" s="71">
        <v>33.816425753383356</v>
      </c>
      <c r="BA76" s="71">
        <v>81.173039540343524</v>
      </c>
      <c r="BB76" s="71">
        <v>75.861760828137463</v>
      </c>
      <c r="BC76" s="71">
        <v>70.033273303872804</v>
      </c>
      <c r="BD76" s="71">
        <v>49.181436965637303</v>
      </c>
      <c r="BE76" s="71">
        <v>0</v>
      </c>
      <c r="BF76" s="71">
        <v>0</v>
      </c>
      <c r="BG76" s="71">
        <v>0</v>
      </c>
      <c r="BH76" s="71">
        <v>0</v>
      </c>
      <c r="BI76" s="71">
        <v>0</v>
      </c>
      <c r="BJ76" s="71">
        <v>0</v>
      </c>
      <c r="BK76" s="71">
        <v>0</v>
      </c>
      <c r="BL76" s="71">
        <v>0</v>
      </c>
      <c r="BM76" s="71">
        <v>0</v>
      </c>
      <c r="BN76" s="71">
        <v>0</v>
      </c>
      <c r="BO76" s="71">
        <v>0</v>
      </c>
      <c r="BP76" s="71">
        <v>0</v>
      </c>
      <c r="BQ76" s="71">
        <v>13.183013119769621</v>
      </c>
    </row>
    <row r="77" spans="1:69" x14ac:dyDescent="0.2">
      <c r="A77" s="13"/>
      <c r="B77" s="17" t="s">
        <v>371</v>
      </c>
      <c r="C77" s="66">
        <v>17321.279904689</v>
      </c>
      <c r="D77" s="66">
        <v>7536.4528087499993</v>
      </c>
      <c r="E77" s="66">
        <v>12878.079698060001</v>
      </c>
      <c r="F77" s="66">
        <v>14394.782485596299</v>
      </c>
      <c r="G77" s="66">
        <v>2732.9580379849999</v>
      </c>
      <c r="H77" s="66">
        <v>2585.3380562000002</v>
      </c>
      <c r="I77" s="66">
        <v>8350.7600133680007</v>
      </c>
      <c r="J77" s="66">
        <v>13411.556402032402</v>
      </c>
      <c r="K77" s="66">
        <v>0</v>
      </c>
      <c r="L77" s="66">
        <v>0</v>
      </c>
      <c r="M77" s="66">
        <v>0</v>
      </c>
      <c r="N77" s="66">
        <v>0</v>
      </c>
      <c r="O77" s="66">
        <v>0</v>
      </c>
      <c r="P77" s="66">
        <v>0</v>
      </c>
      <c r="Q77" s="66">
        <v>0</v>
      </c>
      <c r="R77" s="66">
        <v>0</v>
      </c>
      <c r="S77" s="66">
        <v>0</v>
      </c>
      <c r="T77" s="66">
        <v>0</v>
      </c>
      <c r="U77" s="66">
        <v>0</v>
      </c>
      <c r="V77" s="66">
        <v>0</v>
      </c>
      <c r="W77" s="66">
        <v>79211.207406680711</v>
      </c>
      <c r="Y77" s="41" t="s">
        <v>371</v>
      </c>
      <c r="Z77" s="68">
        <v>0.21867208532448293</v>
      </c>
      <c r="AA77" s="68">
        <v>9.5143768861606456E-2</v>
      </c>
      <c r="AB77" s="68">
        <v>0.16257901021432805</v>
      </c>
      <c r="AC77" s="68">
        <v>0.18172658840675918</v>
      </c>
      <c r="AD77" s="68">
        <v>3.4502163613712333E-2</v>
      </c>
      <c r="AE77" s="68">
        <v>3.2638538672015639E-2</v>
      </c>
      <c r="AF77" s="68">
        <v>0.10542397075825527</v>
      </c>
      <c r="AG77" s="68">
        <v>0.16931387414884003</v>
      </c>
      <c r="AH77" s="68">
        <v>0</v>
      </c>
      <c r="AI77" s="68">
        <v>0</v>
      </c>
      <c r="AJ77" s="68">
        <v>0</v>
      </c>
      <c r="AK77" s="68">
        <v>0</v>
      </c>
      <c r="AL77" s="68">
        <v>0</v>
      </c>
      <c r="AM77" s="68">
        <v>0</v>
      </c>
      <c r="AN77" s="68">
        <v>0</v>
      </c>
      <c r="AO77" s="68">
        <v>0</v>
      </c>
      <c r="AP77" s="68">
        <v>0</v>
      </c>
      <c r="AQ77" s="68">
        <v>0</v>
      </c>
      <c r="AR77" s="68">
        <v>0</v>
      </c>
      <c r="AS77" s="68">
        <v>0</v>
      </c>
      <c r="AT77" s="68"/>
      <c r="AV77" s="18" t="s">
        <v>371</v>
      </c>
      <c r="AW77" s="71">
        <v>7.6370950362094741</v>
      </c>
      <c r="AX77" s="71">
        <v>11.997679682736399</v>
      </c>
      <c r="AY77" s="71">
        <v>9.477185967885589</v>
      </c>
      <c r="AZ77" s="71">
        <v>9.0697060508844149</v>
      </c>
      <c r="BA77" s="71">
        <v>21.252575877387901</v>
      </c>
      <c r="BB77" s="71">
        <v>21.056396799322545</v>
      </c>
      <c r="BC77" s="71">
        <v>12.318616145720393</v>
      </c>
      <c r="BD77" s="71">
        <v>9.3339646113957873</v>
      </c>
      <c r="BE77" s="71">
        <v>0</v>
      </c>
      <c r="BF77" s="71">
        <v>0</v>
      </c>
      <c r="BG77" s="71">
        <v>0</v>
      </c>
      <c r="BH77" s="71">
        <v>0</v>
      </c>
      <c r="BI77" s="71">
        <v>0</v>
      </c>
      <c r="BJ77" s="71">
        <v>0</v>
      </c>
      <c r="BK77" s="71">
        <v>0</v>
      </c>
      <c r="BL77" s="71">
        <v>0</v>
      </c>
      <c r="BM77" s="71">
        <v>0</v>
      </c>
      <c r="BN77" s="71">
        <v>0</v>
      </c>
      <c r="BO77" s="71">
        <v>0</v>
      </c>
      <c r="BP77" s="71">
        <v>0</v>
      </c>
      <c r="BQ77" s="71">
        <v>3.7916665971810892</v>
      </c>
    </row>
    <row r="78" spans="1:69" x14ac:dyDescent="0.2">
      <c r="A78" s="13"/>
      <c r="B78" s="17" t="s">
        <v>165</v>
      </c>
      <c r="C78" s="66">
        <v>0</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Y78" s="41" t="s">
        <v>165</v>
      </c>
      <c r="Z78" s="68">
        <v>0</v>
      </c>
      <c r="AA78" s="68">
        <v>0</v>
      </c>
      <c r="AB78" s="68">
        <v>0</v>
      </c>
      <c r="AC78" s="68">
        <v>0</v>
      </c>
      <c r="AD78" s="68">
        <v>0</v>
      </c>
      <c r="AE78" s="68">
        <v>0</v>
      </c>
      <c r="AF78" s="68">
        <v>0</v>
      </c>
      <c r="AG78" s="68">
        <v>0</v>
      </c>
      <c r="AH78" s="68">
        <v>0</v>
      </c>
      <c r="AI78" s="68">
        <v>0</v>
      </c>
      <c r="AJ78" s="68">
        <v>0</v>
      </c>
      <c r="AK78" s="68">
        <v>0</v>
      </c>
      <c r="AL78" s="68">
        <v>0</v>
      </c>
      <c r="AM78" s="68">
        <v>0</v>
      </c>
      <c r="AN78" s="68">
        <v>0</v>
      </c>
      <c r="AO78" s="68">
        <v>0</v>
      </c>
      <c r="AP78" s="68">
        <v>0</v>
      </c>
      <c r="AQ78" s="68">
        <v>0</v>
      </c>
      <c r="AR78" s="68">
        <v>0</v>
      </c>
      <c r="AS78" s="68">
        <v>0</v>
      </c>
      <c r="AT78" s="68"/>
      <c r="AV78" s="18" t="s">
        <v>165</v>
      </c>
      <c r="AW78" s="71">
        <v>0</v>
      </c>
      <c r="AX78" s="71">
        <v>0</v>
      </c>
      <c r="AY78" s="71">
        <v>0</v>
      </c>
      <c r="AZ78" s="71">
        <v>0</v>
      </c>
      <c r="BA78" s="71">
        <v>0</v>
      </c>
      <c r="BB78" s="71">
        <v>0</v>
      </c>
      <c r="BC78" s="71">
        <v>0</v>
      </c>
      <c r="BD78" s="71">
        <v>0</v>
      </c>
      <c r="BE78" s="71">
        <v>0</v>
      </c>
      <c r="BF78" s="71">
        <v>0</v>
      </c>
      <c r="BG78" s="71">
        <v>0</v>
      </c>
      <c r="BH78" s="71">
        <v>0</v>
      </c>
      <c r="BI78" s="71">
        <v>0</v>
      </c>
      <c r="BJ78" s="71">
        <v>0</v>
      </c>
      <c r="BK78" s="71">
        <v>0</v>
      </c>
      <c r="BL78" s="71">
        <v>0</v>
      </c>
      <c r="BM78" s="71">
        <v>0</v>
      </c>
      <c r="BN78" s="71">
        <v>0</v>
      </c>
      <c r="BO78" s="71">
        <v>0</v>
      </c>
      <c r="BP78" s="71">
        <v>0</v>
      </c>
      <c r="BQ78" s="71">
        <v>0</v>
      </c>
    </row>
    <row r="79" spans="1:69" x14ac:dyDescent="0.2">
      <c r="A79" s="13"/>
      <c r="B79" s="17" t="s">
        <v>424</v>
      </c>
      <c r="C79" s="66">
        <v>0</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Y79" s="41" t="s">
        <v>424</v>
      </c>
      <c r="Z79" s="68">
        <v>0</v>
      </c>
      <c r="AA79" s="68">
        <v>0</v>
      </c>
      <c r="AB79" s="68">
        <v>0</v>
      </c>
      <c r="AC79" s="68">
        <v>0</v>
      </c>
      <c r="AD79" s="68">
        <v>0</v>
      </c>
      <c r="AE79" s="68">
        <v>0</v>
      </c>
      <c r="AF79" s="68">
        <v>0</v>
      </c>
      <c r="AG79" s="68">
        <v>0</v>
      </c>
      <c r="AH79" s="68">
        <v>0</v>
      </c>
      <c r="AI79" s="68">
        <v>0</v>
      </c>
      <c r="AJ79" s="68">
        <v>0</v>
      </c>
      <c r="AK79" s="68">
        <v>0</v>
      </c>
      <c r="AL79" s="68">
        <v>0</v>
      </c>
      <c r="AM79" s="68">
        <v>0</v>
      </c>
      <c r="AN79" s="68">
        <v>0</v>
      </c>
      <c r="AO79" s="68">
        <v>0</v>
      </c>
      <c r="AP79" s="68">
        <v>0</v>
      </c>
      <c r="AQ79" s="68">
        <v>0</v>
      </c>
      <c r="AR79" s="68">
        <v>0</v>
      </c>
      <c r="AS79" s="68">
        <v>0</v>
      </c>
      <c r="AT79" s="68"/>
      <c r="AV79" s="18" t="s">
        <v>424</v>
      </c>
      <c r="AW79" s="71">
        <v>0</v>
      </c>
      <c r="AX79" s="71">
        <v>0</v>
      </c>
      <c r="AY79" s="71">
        <v>0</v>
      </c>
      <c r="AZ79" s="71">
        <v>0</v>
      </c>
      <c r="BA79" s="71">
        <v>0</v>
      </c>
      <c r="BB79" s="71">
        <v>0</v>
      </c>
      <c r="BC79" s="71">
        <v>0</v>
      </c>
      <c r="BD79" s="71">
        <v>0</v>
      </c>
      <c r="BE79" s="71">
        <v>0</v>
      </c>
      <c r="BF79" s="71">
        <v>0</v>
      </c>
      <c r="BG79" s="71">
        <v>0</v>
      </c>
      <c r="BH79" s="71">
        <v>0</v>
      </c>
      <c r="BI79" s="71">
        <v>0</v>
      </c>
      <c r="BJ79" s="71">
        <v>0</v>
      </c>
      <c r="BK79" s="71">
        <v>0</v>
      </c>
      <c r="BL79" s="71">
        <v>0</v>
      </c>
      <c r="BM79" s="71">
        <v>0</v>
      </c>
      <c r="BN79" s="71">
        <v>0</v>
      </c>
      <c r="BO79" s="71">
        <v>0</v>
      </c>
      <c r="BP79" s="71">
        <v>0</v>
      </c>
      <c r="BQ79" s="71">
        <v>0</v>
      </c>
    </row>
    <row r="80" spans="1:69" x14ac:dyDescent="0.2">
      <c r="A80" s="13"/>
      <c r="B80" s="17" t="s">
        <v>425</v>
      </c>
      <c r="C80" s="66">
        <v>1194.4216324939998</v>
      </c>
      <c r="D80" s="66">
        <v>279.55041219229997</v>
      </c>
      <c r="E80" s="66">
        <v>336.3731115786</v>
      </c>
      <c r="F80" s="66">
        <v>181.46331734860001</v>
      </c>
      <c r="G80" s="66">
        <v>7.4777152570999998</v>
      </c>
      <c r="H80" s="66">
        <v>0</v>
      </c>
      <c r="I80" s="66">
        <v>0</v>
      </c>
      <c r="J80" s="66">
        <v>221.71581637400001</v>
      </c>
      <c r="K80" s="66">
        <v>0</v>
      </c>
      <c r="L80" s="66">
        <v>0</v>
      </c>
      <c r="M80" s="66">
        <v>0</v>
      </c>
      <c r="N80" s="66">
        <v>0</v>
      </c>
      <c r="O80" s="66">
        <v>0</v>
      </c>
      <c r="P80" s="66">
        <v>0</v>
      </c>
      <c r="Q80" s="66">
        <v>0</v>
      </c>
      <c r="R80" s="66">
        <v>0</v>
      </c>
      <c r="S80" s="66">
        <v>0</v>
      </c>
      <c r="T80" s="66">
        <v>0</v>
      </c>
      <c r="U80" s="66">
        <v>0</v>
      </c>
      <c r="V80" s="66">
        <v>0</v>
      </c>
      <c r="W80" s="66">
        <v>2221.0020052445998</v>
      </c>
      <c r="Y80" s="41" t="s">
        <v>425</v>
      </c>
      <c r="Z80" s="68">
        <v>0.53778503111367415</v>
      </c>
      <c r="AA80" s="68">
        <v>0.12586679864861849</v>
      </c>
      <c r="AB80" s="68">
        <v>0.15145106163087643</v>
      </c>
      <c r="AC80" s="68">
        <v>8.1703355926783766E-2</v>
      </c>
      <c r="AD80" s="68">
        <v>3.3668205789289577E-3</v>
      </c>
      <c r="AE80" s="68">
        <v>0</v>
      </c>
      <c r="AF80" s="68">
        <v>0</v>
      </c>
      <c r="AG80" s="68">
        <v>9.982693210111819E-2</v>
      </c>
      <c r="AH80" s="68">
        <v>0</v>
      </c>
      <c r="AI80" s="68">
        <v>0</v>
      </c>
      <c r="AJ80" s="68">
        <v>0</v>
      </c>
      <c r="AK80" s="68">
        <v>0</v>
      </c>
      <c r="AL80" s="68">
        <v>0</v>
      </c>
      <c r="AM80" s="68">
        <v>0</v>
      </c>
      <c r="AN80" s="68">
        <v>0</v>
      </c>
      <c r="AO80" s="68">
        <v>0</v>
      </c>
      <c r="AP80" s="68">
        <v>0</v>
      </c>
      <c r="AQ80" s="68">
        <v>0</v>
      </c>
      <c r="AR80" s="68">
        <v>0</v>
      </c>
      <c r="AS80" s="68">
        <v>0</v>
      </c>
      <c r="AT80" s="68"/>
      <c r="AV80" s="18" t="s">
        <v>425</v>
      </c>
      <c r="AW80" s="71">
        <v>30.187204967564661</v>
      </c>
      <c r="AX80" s="71">
        <v>47.516344703615566</v>
      </c>
      <c r="AY80" s="71">
        <v>60.436505484010475</v>
      </c>
      <c r="AZ80" s="71">
        <v>62.614282129830229</v>
      </c>
      <c r="BA80" s="71">
        <v>89.763052216903475</v>
      </c>
      <c r="BB80" s="71">
        <v>0</v>
      </c>
      <c r="BC80" s="71">
        <v>0</v>
      </c>
      <c r="BD80" s="71">
        <v>59.253612339412342</v>
      </c>
      <c r="BE80" s="71">
        <v>0</v>
      </c>
      <c r="BF80" s="71">
        <v>0</v>
      </c>
      <c r="BG80" s="71">
        <v>0</v>
      </c>
      <c r="BH80" s="71">
        <v>0</v>
      </c>
      <c r="BI80" s="71">
        <v>0</v>
      </c>
      <c r="BJ80" s="71">
        <v>0</v>
      </c>
      <c r="BK80" s="71">
        <v>0</v>
      </c>
      <c r="BL80" s="71">
        <v>0</v>
      </c>
      <c r="BM80" s="71">
        <v>0</v>
      </c>
      <c r="BN80" s="71">
        <v>0</v>
      </c>
      <c r="BO80" s="71">
        <v>0</v>
      </c>
      <c r="BP80" s="71">
        <v>0</v>
      </c>
      <c r="BQ80" s="71">
        <v>21.07963541911014</v>
      </c>
    </row>
    <row r="81" spans="1:69" x14ac:dyDescent="0.2">
      <c r="A81" s="13"/>
      <c r="B81" s="17" t="s">
        <v>173</v>
      </c>
      <c r="C81" s="66">
        <v>1152.9945491752999</v>
      </c>
      <c r="D81" s="66">
        <v>858.34104014260004</v>
      </c>
      <c r="E81" s="66">
        <v>624.39107513700014</v>
      </c>
      <c r="F81" s="66">
        <v>766.70239619610004</v>
      </c>
      <c r="G81" s="66">
        <v>301.45789157000002</v>
      </c>
      <c r="H81" s="66">
        <v>465.90616982700004</v>
      </c>
      <c r="I81" s="66">
        <v>760.61194440199995</v>
      </c>
      <c r="J81" s="66">
        <v>2213.9046019639995</v>
      </c>
      <c r="K81" s="66">
        <v>0</v>
      </c>
      <c r="L81" s="66">
        <v>0</v>
      </c>
      <c r="M81" s="66">
        <v>0</v>
      </c>
      <c r="N81" s="66">
        <v>0</v>
      </c>
      <c r="O81" s="66">
        <v>0</v>
      </c>
      <c r="P81" s="66">
        <v>0</v>
      </c>
      <c r="Q81" s="66">
        <v>0</v>
      </c>
      <c r="R81" s="66">
        <v>0</v>
      </c>
      <c r="S81" s="66">
        <v>0</v>
      </c>
      <c r="T81" s="66">
        <v>0</v>
      </c>
      <c r="U81" s="66">
        <v>0</v>
      </c>
      <c r="V81" s="66">
        <v>0</v>
      </c>
      <c r="W81" s="66">
        <v>7144.3096684140028</v>
      </c>
      <c r="Y81" s="41" t="s">
        <v>173</v>
      </c>
      <c r="Z81" s="68">
        <v>0.16138641837893042</v>
      </c>
      <c r="AA81" s="68">
        <v>0.12014331404718449</v>
      </c>
      <c r="AB81" s="68">
        <v>8.7396978030994499E-2</v>
      </c>
      <c r="AC81" s="68">
        <v>0.10731651227070953</v>
      </c>
      <c r="AD81" s="68">
        <v>4.2195524208978194E-2</v>
      </c>
      <c r="AE81" s="68">
        <v>6.5213602356409148E-2</v>
      </c>
      <c r="AF81" s="68">
        <v>0.10646402237640569</v>
      </c>
      <c r="AG81" s="68">
        <v>0.30988362833038763</v>
      </c>
      <c r="AH81" s="68">
        <v>0</v>
      </c>
      <c r="AI81" s="68">
        <v>0</v>
      </c>
      <c r="AJ81" s="68">
        <v>0</v>
      </c>
      <c r="AK81" s="68">
        <v>0</v>
      </c>
      <c r="AL81" s="68">
        <v>0</v>
      </c>
      <c r="AM81" s="68">
        <v>0</v>
      </c>
      <c r="AN81" s="68">
        <v>0</v>
      </c>
      <c r="AO81" s="68">
        <v>0</v>
      </c>
      <c r="AP81" s="68">
        <v>0</v>
      </c>
      <c r="AQ81" s="68">
        <v>0</v>
      </c>
      <c r="AR81" s="68">
        <v>0</v>
      </c>
      <c r="AS81" s="68">
        <v>0</v>
      </c>
      <c r="AT81" s="68"/>
      <c r="AV81" s="18" t="s">
        <v>173</v>
      </c>
      <c r="AW81" s="71">
        <v>27.864829514932332</v>
      </c>
      <c r="AX81" s="71">
        <v>38.431326452676757</v>
      </c>
      <c r="AY81" s="71">
        <v>37.406484806707809</v>
      </c>
      <c r="AZ81" s="71">
        <v>31.067101592651248</v>
      </c>
      <c r="BA81" s="71">
        <v>67.234907629510332</v>
      </c>
      <c r="BB81" s="71">
        <v>49.376085179821779</v>
      </c>
      <c r="BC81" s="71">
        <v>38.889199796172512</v>
      </c>
      <c r="BD81" s="71">
        <v>27.172810680294475</v>
      </c>
      <c r="BE81" s="71">
        <v>0</v>
      </c>
      <c r="BF81" s="71">
        <v>0</v>
      </c>
      <c r="BG81" s="71">
        <v>0</v>
      </c>
      <c r="BH81" s="71">
        <v>0</v>
      </c>
      <c r="BI81" s="71">
        <v>0</v>
      </c>
      <c r="BJ81" s="71">
        <v>0</v>
      </c>
      <c r="BK81" s="71">
        <v>0</v>
      </c>
      <c r="BL81" s="71">
        <v>0</v>
      </c>
      <c r="BM81" s="71">
        <v>0</v>
      </c>
      <c r="BN81" s="71">
        <v>0</v>
      </c>
      <c r="BO81" s="71">
        <v>0</v>
      </c>
      <c r="BP81" s="71">
        <v>0</v>
      </c>
      <c r="BQ81" s="71">
        <v>13.031039024448297</v>
      </c>
    </row>
    <row r="82" spans="1:69" x14ac:dyDescent="0.2">
      <c r="A82" s="13"/>
      <c r="B82" s="17" t="s">
        <v>181</v>
      </c>
      <c r="C82" s="66">
        <v>6811.3669682889004</v>
      </c>
      <c r="D82" s="66">
        <v>4374.2092976808999</v>
      </c>
      <c r="E82" s="66">
        <v>3268.0916989639991</v>
      </c>
      <c r="F82" s="66">
        <v>3924.9991735010003</v>
      </c>
      <c r="G82" s="66">
        <v>440.72764946000001</v>
      </c>
      <c r="H82" s="66">
        <v>821.29158331299993</v>
      </c>
      <c r="I82" s="66">
        <v>2513.9160360311002</v>
      </c>
      <c r="J82" s="66">
        <v>3971.1667426400004</v>
      </c>
      <c r="K82" s="66">
        <v>0</v>
      </c>
      <c r="L82" s="66">
        <v>0</v>
      </c>
      <c r="M82" s="66">
        <v>0</v>
      </c>
      <c r="N82" s="66">
        <v>0</v>
      </c>
      <c r="O82" s="66">
        <v>0</v>
      </c>
      <c r="P82" s="66">
        <v>0</v>
      </c>
      <c r="Q82" s="66">
        <v>0</v>
      </c>
      <c r="R82" s="66">
        <v>0</v>
      </c>
      <c r="S82" s="66">
        <v>0</v>
      </c>
      <c r="T82" s="66">
        <v>0</v>
      </c>
      <c r="U82" s="66">
        <v>0</v>
      </c>
      <c r="V82" s="66">
        <v>0</v>
      </c>
      <c r="W82" s="66">
        <v>26125.769149878899</v>
      </c>
      <c r="Y82" s="41" t="s">
        <v>181</v>
      </c>
      <c r="Z82" s="68">
        <v>0.26071450487115988</v>
      </c>
      <c r="AA82" s="68">
        <v>0.16742891941618399</v>
      </c>
      <c r="AB82" s="68">
        <v>0.1250907362847592</v>
      </c>
      <c r="AC82" s="68">
        <v>0.15023477972969818</v>
      </c>
      <c r="AD82" s="68">
        <v>1.6869461217835301E-2</v>
      </c>
      <c r="AE82" s="68">
        <v>3.1436072890386343E-2</v>
      </c>
      <c r="AF82" s="68">
        <v>9.6223618206576433E-2</v>
      </c>
      <c r="AG82" s="68">
        <v>0.15200190738340072</v>
      </c>
      <c r="AH82" s="68">
        <v>0</v>
      </c>
      <c r="AI82" s="68">
        <v>0</v>
      </c>
      <c r="AJ82" s="68">
        <v>0</v>
      </c>
      <c r="AK82" s="68">
        <v>0</v>
      </c>
      <c r="AL82" s="68">
        <v>0</v>
      </c>
      <c r="AM82" s="68">
        <v>0</v>
      </c>
      <c r="AN82" s="68">
        <v>0</v>
      </c>
      <c r="AO82" s="68">
        <v>0</v>
      </c>
      <c r="AP82" s="68">
        <v>0</v>
      </c>
      <c r="AQ82" s="68">
        <v>0</v>
      </c>
      <c r="AR82" s="68">
        <v>0</v>
      </c>
      <c r="AS82" s="68">
        <v>0</v>
      </c>
      <c r="AT82" s="68"/>
      <c r="AV82" s="18" t="s">
        <v>181</v>
      </c>
      <c r="AW82" s="71">
        <v>12.401541556153381</v>
      </c>
      <c r="AX82" s="71">
        <v>17.163025782933587</v>
      </c>
      <c r="AY82" s="71">
        <v>18.183676506647803</v>
      </c>
      <c r="AZ82" s="71">
        <v>17.584786787608486</v>
      </c>
      <c r="BA82" s="71">
        <v>51.493614437732475</v>
      </c>
      <c r="BB82" s="71">
        <v>43.355383262023352</v>
      </c>
      <c r="BC82" s="71">
        <v>24.886171667971006</v>
      </c>
      <c r="BD82" s="71">
        <v>19.616256389985555</v>
      </c>
      <c r="BE82" s="71">
        <v>0</v>
      </c>
      <c r="BF82" s="71">
        <v>0</v>
      </c>
      <c r="BG82" s="71">
        <v>0</v>
      </c>
      <c r="BH82" s="71">
        <v>0</v>
      </c>
      <c r="BI82" s="71">
        <v>0</v>
      </c>
      <c r="BJ82" s="71">
        <v>0</v>
      </c>
      <c r="BK82" s="71">
        <v>0</v>
      </c>
      <c r="BL82" s="71">
        <v>0</v>
      </c>
      <c r="BM82" s="71">
        <v>0</v>
      </c>
      <c r="BN82" s="71">
        <v>0</v>
      </c>
      <c r="BO82" s="71">
        <v>0</v>
      </c>
      <c r="BP82" s="71">
        <v>0</v>
      </c>
      <c r="BQ82" s="71">
        <v>6.935539206979878</v>
      </c>
    </row>
    <row r="83" spans="1:69" x14ac:dyDescent="0.2">
      <c r="A83" s="13"/>
      <c r="B83" s="17" t="s">
        <v>169</v>
      </c>
      <c r="C83" s="66">
        <v>3232.4350884130004</v>
      </c>
      <c r="D83" s="66">
        <v>1787.1781543930001</v>
      </c>
      <c r="E83" s="66">
        <v>3960.3520150409995</v>
      </c>
      <c r="F83" s="66">
        <v>4994.7810781219996</v>
      </c>
      <c r="G83" s="66">
        <v>1355.3390679019999</v>
      </c>
      <c r="H83" s="66">
        <v>1589.5698520970002</v>
      </c>
      <c r="I83" s="66">
        <v>4107.2294081059999</v>
      </c>
      <c r="J83" s="66">
        <v>7148.0784327000001</v>
      </c>
      <c r="K83" s="66">
        <v>0</v>
      </c>
      <c r="L83" s="66">
        <v>0</v>
      </c>
      <c r="M83" s="66">
        <v>0</v>
      </c>
      <c r="N83" s="66">
        <v>0</v>
      </c>
      <c r="O83" s="66">
        <v>0</v>
      </c>
      <c r="P83" s="66">
        <v>0</v>
      </c>
      <c r="Q83" s="66">
        <v>0</v>
      </c>
      <c r="R83" s="66">
        <v>0</v>
      </c>
      <c r="S83" s="66">
        <v>0</v>
      </c>
      <c r="T83" s="66">
        <v>0</v>
      </c>
      <c r="U83" s="66">
        <v>0</v>
      </c>
      <c r="V83" s="66">
        <v>0</v>
      </c>
      <c r="W83" s="66">
        <v>28174.963096774012</v>
      </c>
      <c r="Y83" s="41" t="s">
        <v>169</v>
      </c>
      <c r="Z83" s="68">
        <v>0.11472721640523138</v>
      </c>
      <c r="AA83" s="68">
        <v>6.3431428401680118E-2</v>
      </c>
      <c r="AB83" s="68">
        <v>0.14056281108295235</v>
      </c>
      <c r="AC83" s="68">
        <v>0.1772772890940856</v>
      </c>
      <c r="AD83" s="68">
        <v>4.8104377750087773E-2</v>
      </c>
      <c r="AE83" s="68">
        <v>5.641781487476033E-2</v>
      </c>
      <c r="AF83" s="68">
        <v>0.1457758575938036</v>
      </c>
      <c r="AG83" s="68">
        <v>0.25370320479739844</v>
      </c>
      <c r="AH83" s="68">
        <v>0</v>
      </c>
      <c r="AI83" s="68">
        <v>0</v>
      </c>
      <c r="AJ83" s="68">
        <v>0</v>
      </c>
      <c r="AK83" s="68">
        <v>0</v>
      </c>
      <c r="AL83" s="68">
        <v>0</v>
      </c>
      <c r="AM83" s="68">
        <v>0</v>
      </c>
      <c r="AN83" s="68">
        <v>0</v>
      </c>
      <c r="AO83" s="68">
        <v>0</v>
      </c>
      <c r="AP83" s="68">
        <v>0</v>
      </c>
      <c r="AQ83" s="68">
        <v>0</v>
      </c>
      <c r="AR83" s="68">
        <v>0</v>
      </c>
      <c r="AS83" s="68">
        <v>0</v>
      </c>
      <c r="AT83" s="68"/>
      <c r="AV83" s="18" t="s">
        <v>169</v>
      </c>
      <c r="AW83" s="71">
        <v>16.288536326040674</v>
      </c>
      <c r="AX83" s="71">
        <v>21.635471833154313</v>
      </c>
      <c r="AY83" s="71">
        <v>15.068755297193704</v>
      </c>
      <c r="AZ83" s="71">
        <v>14.141931967138179</v>
      </c>
      <c r="BA83" s="71">
        <v>25.993157061256667</v>
      </c>
      <c r="BB83" s="71">
        <v>23.318709025746141</v>
      </c>
      <c r="BC83" s="71">
        <v>17.282001177608574</v>
      </c>
      <c r="BD83" s="71">
        <v>15.039729850761702</v>
      </c>
      <c r="BE83" s="71">
        <v>0</v>
      </c>
      <c r="BF83" s="71">
        <v>0</v>
      </c>
      <c r="BG83" s="71">
        <v>0</v>
      </c>
      <c r="BH83" s="71">
        <v>0</v>
      </c>
      <c r="BI83" s="71">
        <v>0</v>
      </c>
      <c r="BJ83" s="71">
        <v>0</v>
      </c>
      <c r="BK83" s="71">
        <v>0</v>
      </c>
      <c r="BL83" s="71">
        <v>0</v>
      </c>
      <c r="BM83" s="71">
        <v>0</v>
      </c>
      <c r="BN83" s="71">
        <v>0</v>
      </c>
      <c r="BO83" s="71">
        <v>0</v>
      </c>
      <c r="BP83" s="71">
        <v>0</v>
      </c>
      <c r="BQ83" s="71">
        <v>6.3519557381499965</v>
      </c>
    </row>
    <row r="84" spans="1:69" x14ac:dyDescent="0.2">
      <c r="A84" s="13"/>
      <c r="B84" s="17" t="s">
        <v>372</v>
      </c>
      <c r="C84" s="66">
        <v>12.3573501238</v>
      </c>
      <c r="D84" s="66">
        <v>163.963025496</v>
      </c>
      <c r="E84" s="66">
        <v>0</v>
      </c>
      <c r="F84" s="66">
        <v>0</v>
      </c>
      <c r="G84" s="66">
        <v>10.598731057</v>
      </c>
      <c r="H84" s="66">
        <v>0</v>
      </c>
      <c r="I84" s="66">
        <v>0</v>
      </c>
      <c r="J84" s="66">
        <v>299.00722167690003</v>
      </c>
      <c r="K84" s="66">
        <v>0</v>
      </c>
      <c r="L84" s="66">
        <v>0</v>
      </c>
      <c r="M84" s="66">
        <v>0</v>
      </c>
      <c r="N84" s="66">
        <v>0</v>
      </c>
      <c r="O84" s="66">
        <v>0</v>
      </c>
      <c r="P84" s="66">
        <v>0</v>
      </c>
      <c r="Q84" s="66">
        <v>0</v>
      </c>
      <c r="R84" s="66">
        <v>0</v>
      </c>
      <c r="S84" s="66">
        <v>0</v>
      </c>
      <c r="T84" s="66">
        <v>0</v>
      </c>
      <c r="U84" s="66">
        <v>0</v>
      </c>
      <c r="V84" s="66">
        <v>0</v>
      </c>
      <c r="W84" s="66">
        <v>485.9263283537</v>
      </c>
      <c r="Y84" s="41" t="s">
        <v>372</v>
      </c>
      <c r="Z84" s="68">
        <v>2.543050129773012E-2</v>
      </c>
      <c r="AA84" s="68">
        <v>0.33742362973313367</v>
      </c>
      <c r="AB84" s="68">
        <v>0</v>
      </c>
      <c r="AC84" s="68">
        <v>0</v>
      </c>
      <c r="AD84" s="68">
        <v>2.1811394934923775E-2</v>
      </c>
      <c r="AE84" s="68">
        <v>0</v>
      </c>
      <c r="AF84" s="68">
        <v>0</v>
      </c>
      <c r="AG84" s="68">
        <v>0.61533447403421249</v>
      </c>
      <c r="AH84" s="68">
        <v>0</v>
      </c>
      <c r="AI84" s="68">
        <v>0</v>
      </c>
      <c r="AJ84" s="68">
        <v>0</v>
      </c>
      <c r="AK84" s="68">
        <v>0</v>
      </c>
      <c r="AL84" s="68">
        <v>0</v>
      </c>
      <c r="AM84" s="68">
        <v>0</v>
      </c>
      <c r="AN84" s="68">
        <v>0</v>
      </c>
      <c r="AO84" s="68">
        <v>0</v>
      </c>
      <c r="AP84" s="68">
        <v>0</v>
      </c>
      <c r="AQ84" s="68">
        <v>0</v>
      </c>
      <c r="AR84" s="68">
        <v>0</v>
      </c>
      <c r="AS84" s="68">
        <v>0</v>
      </c>
      <c r="AT84" s="68"/>
      <c r="AV84" s="18" t="s">
        <v>372</v>
      </c>
      <c r="AW84" s="71">
        <v>70.802526787417932</v>
      </c>
      <c r="AX84" s="71">
        <v>72.162644791080467</v>
      </c>
      <c r="AY84" s="71">
        <v>0</v>
      </c>
      <c r="AZ84" s="71">
        <v>0</v>
      </c>
      <c r="BA84" s="71">
        <v>84.081013415773981</v>
      </c>
      <c r="BB84" s="71">
        <v>0</v>
      </c>
      <c r="BC84" s="71">
        <v>0</v>
      </c>
      <c r="BD84" s="71">
        <v>78.085012107611348</v>
      </c>
      <c r="BE84" s="71">
        <v>0</v>
      </c>
      <c r="BF84" s="71">
        <v>0</v>
      </c>
      <c r="BG84" s="71">
        <v>0</v>
      </c>
      <c r="BH84" s="71">
        <v>0</v>
      </c>
      <c r="BI84" s="71">
        <v>0</v>
      </c>
      <c r="BJ84" s="71">
        <v>0</v>
      </c>
      <c r="BK84" s="71">
        <v>0</v>
      </c>
      <c r="BL84" s="71">
        <v>0</v>
      </c>
      <c r="BM84" s="71">
        <v>0</v>
      </c>
      <c r="BN84" s="71">
        <v>0</v>
      </c>
      <c r="BO84" s="71">
        <v>0</v>
      </c>
      <c r="BP84" s="71">
        <v>0</v>
      </c>
      <c r="BQ84" s="71">
        <v>53.9272319481111</v>
      </c>
    </row>
    <row r="85" spans="1:69" x14ac:dyDescent="0.2">
      <c r="A85" s="13"/>
      <c r="B85" s="17" t="s">
        <v>397</v>
      </c>
      <c r="C85" s="66">
        <v>4393.2552312348998</v>
      </c>
      <c r="D85" s="66">
        <v>968.60804089049998</v>
      </c>
      <c r="E85" s="66">
        <v>1410.0080436105002</v>
      </c>
      <c r="F85" s="66">
        <v>1864.6929891259999</v>
      </c>
      <c r="G85" s="66">
        <v>241.558397313</v>
      </c>
      <c r="H85" s="66">
        <v>191.53060515999999</v>
      </c>
      <c r="I85" s="66">
        <v>647.10493741359994</v>
      </c>
      <c r="J85" s="66">
        <v>2506.976182765</v>
      </c>
      <c r="K85" s="66">
        <v>0</v>
      </c>
      <c r="L85" s="66">
        <v>0</v>
      </c>
      <c r="M85" s="66">
        <v>0</v>
      </c>
      <c r="N85" s="66">
        <v>0</v>
      </c>
      <c r="O85" s="66">
        <v>0</v>
      </c>
      <c r="P85" s="66">
        <v>0</v>
      </c>
      <c r="Q85" s="66">
        <v>0</v>
      </c>
      <c r="R85" s="66">
        <v>0</v>
      </c>
      <c r="S85" s="66">
        <v>0</v>
      </c>
      <c r="T85" s="66">
        <v>0</v>
      </c>
      <c r="U85" s="66">
        <v>0</v>
      </c>
      <c r="V85" s="66">
        <v>0</v>
      </c>
      <c r="W85" s="66">
        <v>12223.7344275135</v>
      </c>
      <c r="Y85" s="41" t="s">
        <v>397</v>
      </c>
      <c r="Z85" s="68">
        <v>0.35940368774263015</v>
      </c>
      <c r="AA85" s="68">
        <v>7.9239944767642512E-2</v>
      </c>
      <c r="AB85" s="68">
        <v>0.11535002269329554</v>
      </c>
      <c r="AC85" s="68">
        <v>0.15254691601683529</v>
      </c>
      <c r="AD85" s="68">
        <v>1.9761423871357518E-2</v>
      </c>
      <c r="AE85" s="68">
        <v>1.5668747247068612E-2</v>
      </c>
      <c r="AF85" s="68">
        <v>5.2938399574280613E-2</v>
      </c>
      <c r="AG85" s="68">
        <v>0.20509085808688976</v>
      </c>
      <c r="AH85" s="68">
        <v>0</v>
      </c>
      <c r="AI85" s="68">
        <v>0</v>
      </c>
      <c r="AJ85" s="68">
        <v>0</v>
      </c>
      <c r="AK85" s="68">
        <v>0</v>
      </c>
      <c r="AL85" s="68">
        <v>0</v>
      </c>
      <c r="AM85" s="68">
        <v>0</v>
      </c>
      <c r="AN85" s="68">
        <v>0</v>
      </c>
      <c r="AO85" s="68">
        <v>0</v>
      </c>
      <c r="AP85" s="68">
        <v>0</v>
      </c>
      <c r="AQ85" s="68">
        <v>0</v>
      </c>
      <c r="AR85" s="68">
        <v>0</v>
      </c>
      <c r="AS85" s="68">
        <v>0</v>
      </c>
      <c r="AT85" s="68"/>
      <c r="AV85" s="18" t="s">
        <v>397</v>
      </c>
      <c r="AW85" s="71">
        <v>15.32555165774883</v>
      </c>
      <c r="AX85" s="71">
        <v>31.421108260063043</v>
      </c>
      <c r="AY85" s="71">
        <v>23.288959927168385</v>
      </c>
      <c r="AZ85" s="71">
        <v>17.423967785569353</v>
      </c>
      <c r="BA85" s="71">
        <v>50.739842480502361</v>
      </c>
      <c r="BB85" s="71">
        <v>52.493423673318667</v>
      </c>
      <c r="BC85" s="71">
        <v>39.01338953263803</v>
      </c>
      <c r="BD85" s="71">
        <v>21.225220121480913</v>
      </c>
      <c r="BE85" s="71">
        <v>0</v>
      </c>
      <c r="BF85" s="71">
        <v>0</v>
      </c>
      <c r="BG85" s="71">
        <v>0</v>
      </c>
      <c r="BH85" s="71">
        <v>0</v>
      </c>
      <c r="BI85" s="71">
        <v>0</v>
      </c>
      <c r="BJ85" s="71">
        <v>0</v>
      </c>
      <c r="BK85" s="71">
        <v>0</v>
      </c>
      <c r="BL85" s="71">
        <v>0</v>
      </c>
      <c r="BM85" s="71">
        <v>0</v>
      </c>
      <c r="BN85" s="71">
        <v>0</v>
      </c>
      <c r="BO85" s="71">
        <v>0</v>
      </c>
      <c r="BP85" s="71">
        <v>0</v>
      </c>
      <c r="BQ85" s="71">
        <v>8.7015051735673055</v>
      </c>
    </row>
    <row r="86" spans="1:69" x14ac:dyDescent="0.2">
      <c r="A86" s="13"/>
      <c r="B86" s="17" t="s">
        <v>398</v>
      </c>
      <c r="C86" s="66">
        <v>80030.877370856702</v>
      </c>
      <c r="D86" s="66">
        <v>21191.222332751597</v>
      </c>
      <c r="E86" s="66">
        <v>17456.947268781005</v>
      </c>
      <c r="F86" s="66">
        <v>19571.594169059201</v>
      </c>
      <c r="G86" s="66">
        <v>1214.4239585782002</v>
      </c>
      <c r="H86" s="66">
        <v>962.5946536429999</v>
      </c>
      <c r="I86" s="66">
        <v>1496.3439156390002</v>
      </c>
      <c r="J86" s="66">
        <v>3268.0288989379997</v>
      </c>
      <c r="K86" s="66">
        <v>0</v>
      </c>
      <c r="L86" s="66">
        <v>0</v>
      </c>
      <c r="M86" s="66">
        <v>0</v>
      </c>
      <c r="N86" s="66">
        <v>0</v>
      </c>
      <c r="O86" s="66">
        <v>0</v>
      </c>
      <c r="P86" s="66">
        <v>0</v>
      </c>
      <c r="Q86" s="66">
        <v>0</v>
      </c>
      <c r="R86" s="66">
        <v>0</v>
      </c>
      <c r="S86" s="66">
        <v>0</v>
      </c>
      <c r="T86" s="66">
        <v>0</v>
      </c>
      <c r="U86" s="66">
        <v>0</v>
      </c>
      <c r="V86" s="66">
        <v>0</v>
      </c>
      <c r="W86" s="66">
        <v>145192.03256824662</v>
      </c>
      <c r="Y86" s="41" t="s">
        <v>398</v>
      </c>
      <c r="Z86" s="68">
        <v>0.55120708729825574</v>
      </c>
      <c r="AA86" s="68">
        <v>0.14595306614218512</v>
      </c>
      <c r="AB86" s="68">
        <v>0.12023350703197487</v>
      </c>
      <c r="AC86" s="68">
        <v>0.13479799010224403</v>
      </c>
      <c r="AD86" s="68">
        <v>8.3642603323110555E-3</v>
      </c>
      <c r="AE86" s="68">
        <v>6.6298035547545505E-3</v>
      </c>
      <c r="AF86" s="68">
        <v>1.0305964378146253E-2</v>
      </c>
      <c r="AG86" s="68">
        <v>2.2508321160128967E-2</v>
      </c>
      <c r="AH86" s="68">
        <v>0</v>
      </c>
      <c r="AI86" s="68">
        <v>0</v>
      </c>
      <c r="AJ86" s="68">
        <v>0</v>
      </c>
      <c r="AK86" s="68">
        <v>0</v>
      </c>
      <c r="AL86" s="68">
        <v>0</v>
      </c>
      <c r="AM86" s="68">
        <v>0</v>
      </c>
      <c r="AN86" s="68">
        <v>0</v>
      </c>
      <c r="AO86" s="68">
        <v>0</v>
      </c>
      <c r="AP86" s="68">
        <v>0</v>
      </c>
      <c r="AQ86" s="68">
        <v>0</v>
      </c>
      <c r="AR86" s="68">
        <v>0</v>
      </c>
      <c r="AS86" s="68">
        <v>0</v>
      </c>
      <c r="AT86" s="68"/>
      <c r="AV86" s="18" t="s">
        <v>398</v>
      </c>
      <c r="AW86" s="71">
        <v>2.6529476937611594</v>
      </c>
      <c r="AX86" s="71">
        <v>6.9512875350609349</v>
      </c>
      <c r="AY86" s="71">
        <v>7.3168901629529994</v>
      </c>
      <c r="AZ86" s="71">
        <v>5.9506505163634547</v>
      </c>
      <c r="BA86" s="71">
        <v>29.554950317769585</v>
      </c>
      <c r="BB86" s="71">
        <v>35.143007693138287</v>
      </c>
      <c r="BC86" s="71">
        <v>30.317909848843378</v>
      </c>
      <c r="BD86" s="71">
        <v>21.19371166988298</v>
      </c>
      <c r="BE86" s="71">
        <v>0</v>
      </c>
      <c r="BF86" s="71">
        <v>0</v>
      </c>
      <c r="BG86" s="71">
        <v>0</v>
      </c>
      <c r="BH86" s="71">
        <v>0</v>
      </c>
      <c r="BI86" s="71">
        <v>0</v>
      </c>
      <c r="BJ86" s="71">
        <v>0</v>
      </c>
      <c r="BK86" s="71">
        <v>0</v>
      </c>
      <c r="BL86" s="71">
        <v>0</v>
      </c>
      <c r="BM86" s="71">
        <v>0</v>
      </c>
      <c r="BN86" s="71">
        <v>0</v>
      </c>
      <c r="BO86" s="71">
        <v>0</v>
      </c>
      <c r="BP86" s="71">
        <v>0</v>
      </c>
      <c r="BQ86" s="71">
        <v>2.2418001083766868</v>
      </c>
    </row>
    <row r="87" spans="1:69" x14ac:dyDescent="0.2">
      <c r="A87" s="13"/>
      <c r="B87" s="17" t="s">
        <v>151</v>
      </c>
      <c r="C87" s="66">
        <v>999.36374340040004</v>
      </c>
      <c r="D87" s="66">
        <v>336.96920785029999</v>
      </c>
      <c r="E87" s="66">
        <v>1106.9975166514</v>
      </c>
      <c r="F87" s="66">
        <v>2660.8888681525996</v>
      </c>
      <c r="G87" s="66">
        <v>0</v>
      </c>
      <c r="H87" s="66">
        <v>63.376816362400007</v>
      </c>
      <c r="I87" s="66">
        <v>21.699956239199999</v>
      </c>
      <c r="J87" s="66">
        <v>438.49693886950001</v>
      </c>
      <c r="K87" s="66">
        <v>0</v>
      </c>
      <c r="L87" s="66">
        <v>0</v>
      </c>
      <c r="M87" s="66">
        <v>0</v>
      </c>
      <c r="N87" s="66">
        <v>0</v>
      </c>
      <c r="O87" s="66">
        <v>0</v>
      </c>
      <c r="P87" s="66">
        <v>0</v>
      </c>
      <c r="Q87" s="66">
        <v>0</v>
      </c>
      <c r="R87" s="66">
        <v>0</v>
      </c>
      <c r="S87" s="66">
        <v>0</v>
      </c>
      <c r="T87" s="66">
        <v>0</v>
      </c>
      <c r="U87" s="66">
        <v>0</v>
      </c>
      <c r="V87" s="66">
        <v>0</v>
      </c>
      <c r="W87" s="66">
        <v>5627.793047525799</v>
      </c>
      <c r="Y87" s="41" t="s">
        <v>151</v>
      </c>
      <c r="Z87" s="68">
        <v>0.17757649134588557</v>
      </c>
      <c r="AA87" s="68">
        <v>5.9875906062047721E-2</v>
      </c>
      <c r="AB87" s="68">
        <v>0.19670188780983694</v>
      </c>
      <c r="AC87" s="68">
        <v>0.47281213891161683</v>
      </c>
      <c r="AD87" s="68">
        <v>0</v>
      </c>
      <c r="AE87" s="68">
        <v>1.1261397820991831E-2</v>
      </c>
      <c r="AF87" s="68">
        <v>3.855855404764779E-3</v>
      </c>
      <c r="AG87" s="68">
        <v>7.7916322644856428E-2</v>
      </c>
      <c r="AH87" s="68">
        <v>0</v>
      </c>
      <c r="AI87" s="68">
        <v>0</v>
      </c>
      <c r="AJ87" s="68">
        <v>0</v>
      </c>
      <c r="AK87" s="68">
        <v>0</v>
      </c>
      <c r="AL87" s="68">
        <v>0</v>
      </c>
      <c r="AM87" s="68">
        <v>0</v>
      </c>
      <c r="AN87" s="68">
        <v>0</v>
      </c>
      <c r="AO87" s="68">
        <v>0</v>
      </c>
      <c r="AP87" s="68">
        <v>0</v>
      </c>
      <c r="AQ87" s="68">
        <v>0</v>
      </c>
      <c r="AR87" s="68">
        <v>0</v>
      </c>
      <c r="AS87" s="68">
        <v>0</v>
      </c>
      <c r="AT87" s="68"/>
      <c r="AV87" s="18" t="s">
        <v>151</v>
      </c>
      <c r="AW87" s="71">
        <v>30.206424014954674</v>
      </c>
      <c r="AX87" s="71">
        <v>31.73899414626403</v>
      </c>
      <c r="AY87" s="71">
        <v>22.275591652977663</v>
      </c>
      <c r="AZ87" s="71">
        <v>15.73992255205931</v>
      </c>
      <c r="BA87" s="71">
        <v>0</v>
      </c>
      <c r="BB87" s="71">
        <v>49.859699476942247</v>
      </c>
      <c r="BC87" s="71">
        <v>74.210092268927525</v>
      </c>
      <c r="BD87" s="71">
        <v>35.31527788557554</v>
      </c>
      <c r="BE87" s="71">
        <v>0</v>
      </c>
      <c r="BF87" s="71">
        <v>0</v>
      </c>
      <c r="BG87" s="71">
        <v>0</v>
      </c>
      <c r="BH87" s="71">
        <v>0</v>
      </c>
      <c r="BI87" s="71">
        <v>0</v>
      </c>
      <c r="BJ87" s="71">
        <v>0</v>
      </c>
      <c r="BK87" s="71">
        <v>0</v>
      </c>
      <c r="BL87" s="71">
        <v>0</v>
      </c>
      <c r="BM87" s="71">
        <v>0</v>
      </c>
      <c r="BN87" s="71">
        <v>0</v>
      </c>
      <c r="BO87" s="71">
        <v>0</v>
      </c>
      <c r="BP87" s="71">
        <v>0</v>
      </c>
      <c r="BQ87" s="71">
        <v>10.720763385909967</v>
      </c>
    </row>
    <row r="88" spans="1:69" x14ac:dyDescent="0.2">
      <c r="A88" s="13"/>
      <c r="B88" s="17" t="s">
        <v>373</v>
      </c>
      <c r="C88" s="66">
        <v>0</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66">
        <v>0</v>
      </c>
      <c r="W88" s="66">
        <v>232.49559643630002</v>
      </c>
      <c r="Y88" s="41" t="s">
        <v>373</v>
      </c>
      <c r="Z88" s="68">
        <v>0</v>
      </c>
      <c r="AA88" s="68">
        <v>0</v>
      </c>
      <c r="AB88" s="68">
        <v>0</v>
      </c>
      <c r="AC88" s="68">
        <v>0</v>
      </c>
      <c r="AD88" s="68">
        <v>0</v>
      </c>
      <c r="AE88" s="68">
        <v>0</v>
      </c>
      <c r="AF88" s="68">
        <v>0</v>
      </c>
      <c r="AG88" s="68">
        <v>0</v>
      </c>
      <c r="AH88" s="68">
        <v>0</v>
      </c>
      <c r="AI88" s="68">
        <v>0</v>
      </c>
      <c r="AJ88" s="68">
        <v>0</v>
      </c>
      <c r="AK88" s="68">
        <v>0</v>
      </c>
      <c r="AL88" s="68">
        <v>0</v>
      </c>
      <c r="AM88" s="68">
        <v>0</v>
      </c>
      <c r="AN88" s="68">
        <v>0</v>
      </c>
      <c r="AO88" s="68">
        <v>0</v>
      </c>
      <c r="AP88" s="68">
        <v>0</v>
      </c>
      <c r="AQ88" s="68">
        <v>0</v>
      </c>
      <c r="AR88" s="68">
        <v>0</v>
      </c>
      <c r="AS88" s="68">
        <v>0</v>
      </c>
      <c r="AT88" s="68"/>
      <c r="AV88" s="18" t="s">
        <v>373</v>
      </c>
      <c r="AW88" s="71">
        <v>0</v>
      </c>
      <c r="AX88" s="71">
        <v>0</v>
      </c>
      <c r="AY88" s="71">
        <v>0</v>
      </c>
      <c r="AZ88" s="71">
        <v>0</v>
      </c>
      <c r="BA88" s="71">
        <v>0</v>
      </c>
      <c r="BB88" s="71">
        <v>0</v>
      </c>
      <c r="BC88" s="71">
        <v>0</v>
      </c>
      <c r="BD88" s="71">
        <v>0</v>
      </c>
      <c r="BE88" s="71">
        <v>0</v>
      </c>
      <c r="BF88" s="71">
        <v>0</v>
      </c>
      <c r="BG88" s="71">
        <v>0</v>
      </c>
      <c r="BH88" s="71">
        <v>0</v>
      </c>
      <c r="BI88" s="71">
        <v>0</v>
      </c>
      <c r="BJ88" s="71">
        <v>0</v>
      </c>
      <c r="BK88" s="71">
        <v>0</v>
      </c>
      <c r="BL88" s="71">
        <v>0</v>
      </c>
      <c r="BM88" s="71">
        <v>0</v>
      </c>
      <c r="BN88" s="71">
        <v>0</v>
      </c>
      <c r="BO88" s="71">
        <v>0</v>
      </c>
      <c r="BP88" s="71">
        <v>0</v>
      </c>
      <c r="BQ88" s="71">
        <v>40.430474302714394</v>
      </c>
    </row>
    <row r="89" spans="1:69" x14ac:dyDescent="0.2">
      <c r="A89" s="13"/>
      <c r="B89" s="17" t="s">
        <v>374</v>
      </c>
      <c r="C89" s="66">
        <v>0</v>
      </c>
      <c r="D89" s="66">
        <v>0</v>
      </c>
      <c r="E89" s="66">
        <v>0</v>
      </c>
      <c r="F89" s="66">
        <v>0</v>
      </c>
      <c r="G89" s="66">
        <v>0</v>
      </c>
      <c r="H89" s="66">
        <v>0</v>
      </c>
      <c r="I89" s="66">
        <v>0</v>
      </c>
      <c r="J89" s="66">
        <v>0</v>
      </c>
      <c r="K89" s="66">
        <v>0</v>
      </c>
      <c r="L89" s="66">
        <v>0</v>
      </c>
      <c r="M89" s="66">
        <v>0</v>
      </c>
      <c r="N89" s="66">
        <v>0</v>
      </c>
      <c r="O89" s="66">
        <v>0</v>
      </c>
      <c r="P89" s="66">
        <v>0</v>
      </c>
      <c r="Q89" s="66">
        <v>0</v>
      </c>
      <c r="R89" s="66">
        <v>0</v>
      </c>
      <c r="S89" s="66">
        <v>0</v>
      </c>
      <c r="T89" s="66">
        <v>0</v>
      </c>
      <c r="U89" s="66">
        <v>0</v>
      </c>
      <c r="V89" s="66">
        <v>0</v>
      </c>
      <c r="W89" s="66">
        <v>0</v>
      </c>
      <c r="Y89" s="41" t="s">
        <v>374</v>
      </c>
      <c r="Z89" s="68">
        <v>0</v>
      </c>
      <c r="AA89" s="68">
        <v>0</v>
      </c>
      <c r="AB89" s="68">
        <v>0</v>
      </c>
      <c r="AC89" s="68">
        <v>0</v>
      </c>
      <c r="AD89" s="68">
        <v>0</v>
      </c>
      <c r="AE89" s="68">
        <v>0</v>
      </c>
      <c r="AF89" s="68">
        <v>0</v>
      </c>
      <c r="AG89" s="68">
        <v>0</v>
      </c>
      <c r="AH89" s="68">
        <v>0</v>
      </c>
      <c r="AI89" s="68">
        <v>0</v>
      </c>
      <c r="AJ89" s="68">
        <v>0</v>
      </c>
      <c r="AK89" s="68">
        <v>0</v>
      </c>
      <c r="AL89" s="68">
        <v>0</v>
      </c>
      <c r="AM89" s="68">
        <v>0</v>
      </c>
      <c r="AN89" s="68">
        <v>0</v>
      </c>
      <c r="AO89" s="68">
        <v>0</v>
      </c>
      <c r="AP89" s="68">
        <v>0</v>
      </c>
      <c r="AQ89" s="68">
        <v>0</v>
      </c>
      <c r="AR89" s="68">
        <v>0</v>
      </c>
      <c r="AS89" s="68">
        <v>0</v>
      </c>
      <c r="AT89" s="68"/>
      <c r="AV89" s="18" t="s">
        <v>374</v>
      </c>
      <c r="AW89" s="71">
        <v>0</v>
      </c>
      <c r="AX89" s="71">
        <v>0</v>
      </c>
      <c r="AY89" s="71">
        <v>0</v>
      </c>
      <c r="AZ89" s="71">
        <v>0</v>
      </c>
      <c r="BA89" s="71">
        <v>0</v>
      </c>
      <c r="BB89" s="71">
        <v>0</v>
      </c>
      <c r="BC89" s="71">
        <v>0</v>
      </c>
      <c r="BD89" s="71">
        <v>0</v>
      </c>
      <c r="BE89" s="71">
        <v>0</v>
      </c>
      <c r="BF89" s="71">
        <v>0</v>
      </c>
      <c r="BG89" s="71">
        <v>0</v>
      </c>
      <c r="BH89" s="71">
        <v>0</v>
      </c>
      <c r="BI89" s="71">
        <v>0</v>
      </c>
      <c r="BJ89" s="71">
        <v>0</v>
      </c>
      <c r="BK89" s="71">
        <v>0</v>
      </c>
      <c r="BL89" s="71">
        <v>0</v>
      </c>
      <c r="BM89" s="71">
        <v>0</v>
      </c>
      <c r="BN89" s="71">
        <v>0</v>
      </c>
      <c r="BO89" s="71">
        <v>0</v>
      </c>
      <c r="BP89" s="71">
        <v>0</v>
      </c>
      <c r="BQ89" s="71">
        <v>0</v>
      </c>
    </row>
    <row r="90" spans="1:69" x14ac:dyDescent="0.2">
      <c r="A90" s="13"/>
      <c r="B90" s="17" t="s">
        <v>374</v>
      </c>
      <c r="C90" s="66">
        <v>0</v>
      </c>
      <c r="D90" s="66">
        <v>0</v>
      </c>
      <c r="E90" s="66">
        <v>0</v>
      </c>
      <c r="F90" s="66">
        <v>0</v>
      </c>
      <c r="G90" s="66">
        <v>0</v>
      </c>
      <c r="H90" s="66">
        <v>0</v>
      </c>
      <c r="I90" s="66">
        <v>0</v>
      </c>
      <c r="J90" s="66">
        <v>0</v>
      </c>
      <c r="K90" s="66">
        <v>0</v>
      </c>
      <c r="L90" s="66">
        <v>0</v>
      </c>
      <c r="M90" s="66">
        <v>0</v>
      </c>
      <c r="N90" s="66">
        <v>0</v>
      </c>
      <c r="O90" s="66">
        <v>0</v>
      </c>
      <c r="P90" s="66">
        <v>0</v>
      </c>
      <c r="Q90" s="66">
        <v>0</v>
      </c>
      <c r="R90" s="66">
        <v>0</v>
      </c>
      <c r="S90" s="66">
        <v>0</v>
      </c>
      <c r="T90" s="66">
        <v>0</v>
      </c>
      <c r="U90" s="66">
        <v>0</v>
      </c>
      <c r="V90" s="66">
        <v>0</v>
      </c>
      <c r="W90" s="66">
        <v>0</v>
      </c>
      <c r="Y90" s="41" t="s">
        <v>374</v>
      </c>
      <c r="Z90" s="68">
        <v>0</v>
      </c>
      <c r="AA90" s="68">
        <v>0</v>
      </c>
      <c r="AB90" s="68">
        <v>0</v>
      </c>
      <c r="AC90" s="68">
        <v>0</v>
      </c>
      <c r="AD90" s="68">
        <v>0</v>
      </c>
      <c r="AE90" s="68">
        <v>0</v>
      </c>
      <c r="AF90" s="68">
        <v>0</v>
      </c>
      <c r="AG90" s="68">
        <v>0</v>
      </c>
      <c r="AH90" s="68">
        <v>0</v>
      </c>
      <c r="AI90" s="68">
        <v>0</v>
      </c>
      <c r="AJ90" s="68">
        <v>0</v>
      </c>
      <c r="AK90" s="68">
        <v>0</v>
      </c>
      <c r="AL90" s="68">
        <v>0</v>
      </c>
      <c r="AM90" s="68">
        <v>0</v>
      </c>
      <c r="AN90" s="68">
        <v>0</v>
      </c>
      <c r="AO90" s="68">
        <v>0</v>
      </c>
      <c r="AP90" s="68">
        <v>0</v>
      </c>
      <c r="AQ90" s="68">
        <v>0</v>
      </c>
      <c r="AR90" s="68">
        <v>0</v>
      </c>
      <c r="AS90" s="68">
        <v>0</v>
      </c>
      <c r="AT90" s="68"/>
      <c r="AV90" s="18" t="s">
        <v>374</v>
      </c>
      <c r="AW90" s="71">
        <v>0</v>
      </c>
      <c r="AX90" s="71">
        <v>0</v>
      </c>
      <c r="AY90" s="71">
        <v>0</v>
      </c>
      <c r="AZ90" s="71">
        <v>0</v>
      </c>
      <c r="BA90" s="71">
        <v>0</v>
      </c>
      <c r="BB90" s="71">
        <v>0</v>
      </c>
      <c r="BC90" s="71">
        <v>0</v>
      </c>
      <c r="BD90" s="71">
        <v>0</v>
      </c>
      <c r="BE90" s="71">
        <v>0</v>
      </c>
      <c r="BF90" s="71">
        <v>0</v>
      </c>
      <c r="BG90" s="71">
        <v>0</v>
      </c>
      <c r="BH90" s="71">
        <v>0</v>
      </c>
      <c r="BI90" s="71">
        <v>0</v>
      </c>
      <c r="BJ90" s="71">
        <v>0</v>
      </c>
      <c r="BK90" s="71">
        <v>0</v>
      </c>
      <c r="BL90" s="71">
        <v>0</v>
      </c>
      <c r="BM90" s="71">
        <v>0</v>
      </c>
      <c r="BN90" s="71">
        <v>0</v>
      </c>
      <c r="BO90" s="71">
        <v>0</v>
      </c>
      <c r="BP90" s="71">
        <v>0</v>
      </c>
      <c r="BQ90" s="71">
        <v>0</v>
      </c>
    </row>
    <row r="91" spans="1:69" x14ac:dyDescent="0.2">
      <c r="A91" s="13"/>
      <c r="B91" s="17" t="s">
        <v>374</v>
      </c>
      <c r="C91" s="66">
        <v>0</v>
      </c>
      <c r="D91" s="66">
        <v>0</v>
      </c>
      <c r="E91" s="66">
        <v>0</v>
      </c>
      <c r="F91" s="66">
        <v>0</v>
      </c>
      <c r="G91" s="66">
        <v>0</v>
      </c>
      <c r="H91" s="66">
        <v>0</v>
      </c>
      <c r="I91" s="66">
        <v>0</v>
      </c>
      <c r="J91" s="66">
        <v>0</v>
      </c>
      <c r="K91" s="66">
        <v>0</v>
      </c>
      <c r="L91" s="66">
        <v>0</v>
      </c>
      <c r="M91" s="66">
        <v>0</v>
      </c>
      <c r="N91" s="66">
        <v>0</v>
      </c>
      <c r="O91" s="66">
        <v>0</v>
      </c>
      <c r="P91" s="66">
        <v>0</v>
      </c>
      <c r="Q91" s="66">
        <v>0</v>
      </c>
      <c r="R91" s="66">
        <v>0</v>
      </c>
      <c r="S91" s="66">
        <v>0</v>
      </c>
      <c r="T91" s="66">
        <v>0</v>
      </c>
      <c r="U91" s="66">
        <v>0</v>
      </c>
      <c r="V91" s="66">
        <v>0</v>
      </c>
      <c r="W91" s="66">
        <v>0</v>
      </c>
      <c r="Y91" s="41" t="s">
        <v>374</v>
      </c>
      <c r="Z91" s="68">
        <v>0</v>
      </c>
      <c r="AA91" s="68">
        <v>0</v>
      </c>
      <c r="AB91" s="68">
        <v>0</v>
      </c>
      <c r="AC91" s="68">
        <v>0</v>
      </c>
      <c r="AD91" s="68">
        <v>0</v>
      </c>
      <c r="AE91" s="68">
        <v>0</v>
      </c>
      <c r="AF91" s="68">
        <v>0</v>
      </c>
      <c r="AG91" s="68">
        <v>0</v>
      </c>
      <c r="AH91" s="68">
        <v>0</v>
      </c>
      <c r="AI91" s="68">
        <v>0</v>
      </c>
      <c r="AJ91" s="68">
        <v>0</v>
      </c>
      <c r="AK91" s="68">
        <v>0</v>
      </c>
      <c r="AL91" s="68">
        <v>0</v>
      </c>
      <c r="AM91" s="68">
        <v>0</v>
      </c>
      <c r="AN91" s="68">
        <v>0</v>
      </c>
      <c r="AO91" s="68">
        <v>0</v>
      </c>
      <c r="AP91" s="68">
        <v>0</v>
      </c>
      <c r="AQ91" s="68">
        <v>0</v>
      </c>
      <c r="AR91" s="68">
        <v>0</v>
      </c>
      <c r="AS91" s="68">
        <v>0</v>
      </c>
      <c r="AT91" s="68"/>
      <c r="AV91" s="18" t="s">
        <v>374</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row>
    <row r="92" spans="1:69" x14ac:dyDescent="0.2">
      <c r="A92" s="13"/>
      <c r="B92" s="17" t="s">
        <v>374</v>
      </c>
      <c r="C92" s="66">
        <v>0</v>
      </c>
      <c r="D92" s="66">
        <v>0</v>
      </c>
      <c r="E92" s="66">
        <v>0</v>
      </c>
      <c r="F92" s="66">
        <v>0</v>
      </c>
      <c r="G92" s="66">
        <v>0</v>
      </c>
      <c r="H92" s="66">
        <v>0</v>
      </c>
      <c r="I92" s="66">
        <v>0</v>
      </c>
      <c r="J92" s="66">
        <v>0</v>
      </c>
      <c r="K92" s="66">
        <v>0</v>
      </c>
      <c r="L92" s="66">
        <v>0</v>
      </c>
      <c r="M92" s="66">
        <v>0</v>
      </c>
      <c r="N92" s="66">
        <v>0</v>
      </c>
      <c r="O92" s="66">
        <v>0</v>
      </c>
      <c r="P92" s="66">
        <v>0</v>
      </c>
      <c r="Q92" s="66">
        <v>0</v>
      </c>
      <c r="R92" s="66">
        <v>0</v>
      </c>
      <c r="S92" s="66">
        <v>0</v>
      </c>
      <c r="T92" s="66">
        <v>0</v>
      </c>
      <c r="U92" s="66">
        <v>0</v>
      </c>
      <c r="V92" s="66">
        <v>0</v>
      </c>
      <c r="W92" s="66">
        <v>0</v>
      </c>
      <c r="Y92" s="41" t="s">
        <v>374</v>
      </c>
      <c r="Z92" s="68">
        <v>0</v>
      </c>
      <c r="AA92" s="68">
        <v>0</v>
      </c>
      <c r="AB92" s="68">
        <v>0</v>
      </c>
      <c r="AC92" s="68">
        <v>0</v>
      </c>
      <c r="AD92" s="68">
        <v>0</v>
      </c>
      <c r="AE92" s="68">
        <v>0</v>
      </c>
      <c r="AF92" s="68">
        <v>0</v>
      </c>
      <c r="AG92" s="68">
        <v>0</v>
      </c>
      <c r="AH92" s="68">
        <v>0</v>
      </c>
      <c r="AI92" s="68">
        <v>0</v>
      </c>
      <c r="AJ92" s="68">
        <v>0</v>
      </c>
      <c r="AK92" s="68">
        <v>0</v>
      </c>
      <c r="AL92" s="68">
        <v>0</v>
      </c>
      <c r="AM92" s="68">
        <v>0</v>
      </c>
      <c r="AN92" s="68">
        <v>0</v>
      </c>
      <c r="AO92" s="68">
        <v>0</v>
      </c>
      <c r="AP92" s="68">
        <v>0</v>
      </c>
      <c r="AQ92" s="68">
        <v>0</v>
      </c>
      <c r="AR92" s="68">
        <v>0</v>
      </c>
      <c r="AS92" s="68">
        <v>0</v>
      </c>
      <c r="AT92" s="68"/>
      <c r="AV92" s="18" t="s">
        <v>374</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row>
    <row r="93" spans="1:69" s="20" customFormat="1" x14ac:dyDescent="0.2">
      <c r="A93" s="19"/>
      <c r="B93" s="17" t="s">
        <v>374</v>
      </c>
      <c r="C93" s="66">
        <v>0</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Y93" s="41" t="s">
        <v>374</v>
      </c>
      <c r="Z93" s="68">
        <v>0</v>
      </c>
      <c r="AA93" s="68">
        <v>0</v>
      </c>
      <c r="AB93" s="68">
        <v>0</v>
      </c>
      <c r="AC93" s="68">
        <v>0</v>
      </c>
      <c r="AD93" s="68">
        <v>0</v>
      </c>
      <c r="AE93" s="68">
        <v>0</v>
      </c>
      <c r="AF93" s="68">
        <v>0</v>
      </c>
      <c r="AG93" s="68">
        <v>0</v>
      </c>
      <c r="AH93" s="68">
        <v>0</v>
      </c>
      <c r="AI93" s="68">
        <v>0</v>
      </c>
      <c r="AJ93" s="68">
        <v>0</v>
      </c>
      <c r="AK93" s="68">
        <v>0</v>
      </c>
      <c r="AL93" s="68">
        <v>0</v>
      </c>
      <c r="AM93" s="68">
        <v>0</v>
      </c>
      <c r="AN93" s="68">
        <v>0</v>
      </c>
      <c r="AO93" s="68">
        <v>0</v>
      </c>
      <c r="AP93" s="68">
        <v>0</v>
      </c>
      <c r="AQ93" s="68">
        <v>0</v>
      </c>
      <c r="AR93" s="68">
        <v>0</v>
      </c>
      <c r="AS93" s="68">
        <v>0</v>
      </c>
      <c r="AT93" s="68"/>
      <c r="AV93" s="18" t="s">
        <v>374</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row>
    <row r="94" spans="1:69" x14ac:dyDescent="0.2">
      <c r="A94" s="13"/>
      <c r="B94" s="21" t="s">
        <v>374</v>
      </c>
      <c r="C94" s="66">
        <v>0</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Y94" s="42" t="s">
        <v>374</v>
      </c>
      <c r="Z94" s="68">
        <v>0</v>
      </c>
      <c r="AA94" s="68">
        <v>0</v>
      </c>
      <c r="AB94" s="68">
        <v>0</v>
      </c>
      <c r="AC94" s="68">
        <v>0</v>
      </c>
      <c r="AD94" s="68">
        <v>0</v>
      </c>
      <c r="AE94" s="68">
        <v>0</v>
      </c>
      <c r="AF94" s="68">
        <v>0</v>
      </c>
      <c r="AG94" s="68">
        <v>0</v>
      </c>
      <c r="AH94" s="68">
        <v>0</v>
      </c>
      <c r="AI94" s="68">
        <v>0</v>
      </c>
      <c r="AJ94" s="68">
        <v>0</v>
      </c>
      <c r="AK94" s="68">
        <v>0</v>
      </c>
      <c r="AL94" s="68">
        <v>0</v>
      </c>
      <c r="AM94" s="68">
        <v>0</v>
      </c>
      <c r="AN94" s="68">
        <v>0</v>
      </c>
      <c r="AO94" s="68">
        <v>0</v>
      </c>
      <c r="AP94" s="68">
        <v>0</v>
      </c>
      <c r="AQ94" s="68">
        <v>0</v>
      </c>
      <c r="AR94" s="68">
        <v>0</v>
      </c>
      <c r="AS94" s="68">
        <v>0</v>
      </c>
      <c r="AT94" s="68"/>
      <c r="AV94" s="22" t="s">
        <v>374</v>
      </c>
      <c r="AW94" s="71">
        <v>0</v>
      </c>
      <c r="AX94" s="71">
        <v>0</v>
      </c>
      <c r="AY94" s="71">
        <v>0</v>
      </c>
      <c r="AZ94" s="71">
        <v>0</v>
      </c>
      <c r="BA94" s="71">
        <v>0</v>
      </c>
      <c r="BB94" s="71">
        <v>0</v>
      </c>
      <c r="BC94" s="71">
        <v>0</v>
      </c>
      <c r="BD94" s="71">
        <v>0</v>
      </c>
      <c r="BE94" s="71">
        <v>0</v>
      </c>
      <c r="BF94" s="71">
        <v>0</v>
      </c>
      <c r="BG94" s="71">
        <v>0</v>
      </c>
      <c r="BH94" s="71">
        <v>0</v>
      </c>
      <c r="BI94" s="71">
        <v>0</v>
      </c>
      <c r="BJ94" s="71">
        <v>0</v>
      </c>
      <c r="BK94" s="71">
        <v>0</v>
      </c>
      <c r="BL94" s="71">
        <v>0</v>
      </c>
      <c r="BM94" s="71">
        <v>0</v>
      </c>
      <c r="BN94" s="71">
        <v>0</v>
      </c>
      <c r="BO94" s="71">
        <v>0</v>
      </c>
      <c r="BP94" s="71">
        <v>0</v>
      </c>
      <c r="BQ94" s="71">
        <v>0</v>
      </c>
    </row>
    <row r="95" spans="1:69" x14ac:dyDescent="0.2">
      <c r="A95" s="13"/>
      <c r="B95" s="23" t="s">
        <v>194</v>
      </c>
      <c r="C95" s="66">
        <v>117730.67888043112</v>
      </c>
      <c r="D95" s="66">
        <v>38286.481835633393</v>
      </c>
      <c r="E95" s="66">
        <v>41792.939839717495</v>
      </c>
      <c r="F95" s="66">
        <v>49558.015567926304</v>
      </c>
      <c r="G95" s="66">
        <v>6509.3751873722977</v>
      </c>
      <c r="H95" s="66">
        <v>6836.3050217152004</v>
      </c>
      <c r="I95" s="66">
        <v>18046.036208618902</v>
      </c>
      <c r="J95" s="66">
        <v>34071.304121727291</v>
      </c>
      <c r="K95" s="66">
        <v>0</v>
      </c>
      <c r="L95" s="66">
        <v>0</v>
      </c>
      <c r="M95" s="66">
        <v>0</v>
      </c>
      <c r="N95" s="66">
        <v>0</v>
      </c>
      <c r="O95" s="66">
        <v>0</v>
      </c>
      <c r="P95" s="66">
        <v>0</v>
      </c>
      <c r="Q95" s="66">
        <v>0</v>
      </c>
      <c r="R95" s="66">
        <v>0</v>
      </c>
      <c r="S95" s="66">
        <v>0</v>
      </c>
      <c r="T95" s="66">
        <v>0</v>
      </c>
      <c r="U95" s="66">
        <v>0</v>
      </c>
      <c r="V95" s="66">
        <v>0</v>
      </c>
      <c r="W95" s="66"/>
      <c r="Y95" s="43" t="s">
        <v>194</v>
      </c>
      <c r="Z95" s="69"/>
      <c r="AA95" s="69"/>
      <c r="AB95" s="69"/>
      <c r="AC95" s="69"/>
      <c r="AD95" s="69"/>
      <c r="AE95" s="69"/>
      <c r="AF95" s="69"/>
      <c r="AG95" s="69"/>
      <c r="AH95" s="69"/>
      <c r="AI95" s="69"/>
      <c r="AJ95" s="69"/>
      <c r="AK95" s="69"/>
      <c r="AL95" s="69"/>
      <c r="AM95" s="69"/>
      <c r="AN95" s="68"/>
      <c r="AO95" s="68"/>
      <c r="AP95" s="68"/>
      <c r="AQ95" s="68"/>
      <c r="AR95" s="68"/>
      <c r="AS95" s="68"/>
      <c r="AT95" s="69"/>
      <c r="AV95" s="24" t="s">
        <v>194</v>
      </c>
      <c r="AW95" s="71"/>
      <c r="AX95" s="71"/>
      <c r="AY95" s="71"/>
      <c r="AZ95" s="71"/>
      <c r="BA95" s="71"/>
      <c r="BB95" s="71"/>
      <c r="BC95" s="71"/>
      <c r="BD95" s="71"/>
      <c r="BE95" s="71"/>
      <c r="BF95" s="71"/>
      <c r="BG95" s="71"/>
      <c r="BH95" s="71"/>
      <c r="BI95" s="71"/>
      <c r="BJ95" s="71"/>
      <c r="BK95" s="71"/>
      <c r="BL95" s="71"/>
      <c r="BM95" s="71"/>
      <c r="BN95" s="71"/>
      <c r="BO95" s="71"/>
      <c r="BP95" s="71"/>
      <c r="BQ95" s="71"/>
    </row>
    <row r="96" spans="1:69" x14ac:dyDescent="0.2">
      <c r="M96" s="26"/>
      <c r="N96" s="26"/>
      <c r="O96" s="26"/>
      <c r="P96" s="26"/>
      <c r="Q96" s="26"/>
      <c r="R96" s="26"/>
      <c r="S96" s="26"/>
      <c r="T96" s="26"/>
      <c r="U96" s="26"/>
      <c r="V96" s="26"/>
    </row>
    <row r="98" spans="1:69" x14ac:dyDescent="0.2">
      <c r="A98" s="8" t="s">
        <v>142</v>
      </c>
      <c r="B98" s="14" t="s">
        <v>187</v>
      </c>
      <c r="C98" s="28" t="s">
        <v>8</v>
      </c>
      <c r="D98" s="28" t="s">
        <v>7</v>
      </c>
      <c r="E98" s="28" t="s">
        <v>6</v>
      </c>
      <c r="F98" s="28" t="s">
        <v>5</v>
      </c>
      <c r="G98" s="28" t="s">
        <v>4</v>
      </c>
      <c r="H98" s="28" t="s">
        <v>3</v>
      </c>
      <c r="I98" s="28" t="s">
        <v>2</v>
      </c>
      <c r="J98" s="28" t="s">
        <v>1</v>
      </c>
      <c r="K98" s="28" t="s">
        <v>0</v>
      </c>
      <c r="L98" s="28" t="s">
        <v>10</v>
      </c>
      <c r="M98" s="28" t="s">
        <v>38</v>
      </c>
      <c r="N98" s="28" t="s">
        <v>37</v>
      </c>
      <c r="O98" s="28" t="s">
        <v>36</v>
      </c>
      <c r="P98" s="28" t="s">
        <v>35</v>
      </c>
      <c r="Q98" s="28" t="s">
        <v>34</v>
      </c>
      <c r="R98" s="28" t="s">
        <v>33</v>
      </c>
      <c r="S98" s="28" t="s">
        <v>32</v>
      </c>
      <c r="T98" s="28" t="s">
        <v>31</v>
      </c>
      <c r="U98" s="28" t="s">
        <v>30</v>
      </c>
      <c r="V98" s="28" t="s">
        <v>29</v>
      </c>
      <c r="W98" s="28" t="s">
        <v>194</v>
      </c>
      <c r="Y98" s="40" t="s">
        <v>187</v>
      </c>
      <c r="Z98" s="67" t="s">
        <v>8</v>
      </c>
      <c r="AA98" s="67" t="s">
        <v>7</v>
      </c>
      <c r="AB98" s="67" t="s">
        <v>6</v>
      </c>
      <c r="AC98" s="67" t="s">
        <v>5</v>
      </c>
      <c r="AD98" s="67" t="s">
        <v>4</v>
      </c>
      <c r="AE98" s="67" t="s">
        <v>3</v>
      </c>
      <c r="AF98" s="67" t="s">
        <v>2</v>
      </c>
      <c r="AG98" s="67" t="s">
        <v>1</v>
      </c>
      <c r="AH98" s="67" t="s">
        <v>0</v>
      </c>
      <c r="AI98" s="67" t="s">
        <v>10</v>
      </c>
      <c r="AJ98" s="67" t="s">
        <v>38</v>
      </c>
      <c r="AK98" s="67" t="s">
        <v>37</v>
      </c>
      <c r="AL98" s="67" t="s">
        <v>36</v>
      </c>
      <c r="AM98" s="67" t="s">
        <v>35</v>
      </c>
      <c r="AN98" s="67" t="s">
        <v>34</v>
      </c>
      <c r="AO98" s="67" t="s">
        <v>33</v>
      </c>
      <c r="AP98" s="67" t="s">
        <v>32</v>
      </c>
      <c r="AQ98" s="67" t="s">
        <v>31</v>
      </c>
      <c r="AR98" s="67" t="s">
        <v>30</v>
      </c>
      <c r="AS98" s="67" t="s">
        <v>29</v>
      </c>
      <c r="AT98" s="67" t="s">
        <v>194</v>
      </c>
      <c r="AV98" s="16" t="s">
        <v>187</v>
      </c>
      <c r="AW98" s="70" t="s">
        <v>8</v>
      </c>
      <c r="AX98" s="70" t="s">
        <v>7</v>
      </c>
      <c r="AY98" s="70" t="s">
        <v>6</v>
      </c>
      <c r="AZ98" s="70" t="s">
        <v>5</v>
      </c>
      <c r="BA98" s="70" t="s">
        <v>4</v>
      </c>
      <c r="BB98" s="70" t="s">
        <v>3</v>
      </c>
      <c r="BC98" s="70" t="s">
        <v>2</v>
      </c>
      <c r="BD98" s="70" t="s">
        <v>1</v>
      </c>
      <c r="BE98" s="70" t="s">
        <v>0</v>
      </c>
      <c r="BF98" s="70" t="s">
        <v>10</v>
      </c>
      <c r="BG98" s="70" t="s">
        <v>38</v>
      </c>
      <c r="BH98" s="70" t="s">
        <v>37</v>
      </c>
      <c r="BI98" s="70" t="s">
        <v>36</v>
      </c>
      <c r="BJ98" s="70" t="s">
        <v>35</v>
      </c>
      <c r="BK98" s="70" t="s">
        <v>34</v>
      </c>
      <c r="BL98" s="70" t="s">
        <v>33</v>
      </c>
      <c r="BM98" s="70" t="s">
        <v>32</v>
      </c>
      <c r="BN98" s="70" t="s">
        <v>31</v>
      </c>
      <c r="BO98" s="70" t="s">
        <v>30</v>
      </c>
      <c r="BP98" s="70" t="s">
        <v>29</v>
      </c>
      <c r="BQ98" s="70" t="s">
        <v>194</v>
      </c>
    </row>
    <row r="99" spans="1:69" x14ac:dyDescent="0.2">
      <c r="A99" s="13"/>
      <c r="B99" s="63" t="s">
        <v>177</v>
      </c>
      <c r="C99" s="66">
        <v>937.67681927990009</v>
      </c>
      <c r="D99" s="66">
        <v>116.4777541772</v>
      </c>
      <c r="E99" s="66">
        <v>199.76961988929997</v>
      </c>
      <c r="F99" s="66">
        <v>613.17331075549998</v>
      </c>
      <c r="G99" s="66">
        <v>86.426589141799994</v>
      </c>
      <c r="H99" s="66">
        <v>0</v>
      </c>
      <c r="I99" s="66">
        <v>175.46634023999999</v>
      </c>
      <c r="J99" s="66">
        <v>851.32525612639995</v>
      </c>
      <c r="K99" s="66">
        <v>0</v>
      </c>
      <c r="L99" s="66">
        <v>0</v>
      </c>
      <c r="M99" s="66">
        <v>0</v>
      </c>
      <c r="N99" s="66">
        <v>0</v>
      </c>
      <c r="O99" s="66">
        <v>0</v>
      </c>
      <c r="P99" s="66">
        <v>0</v>
      </c>
      <c r="Q99" s="66">
        <v>0</v>
      </c>
      <c r="R99" s="66">
        <v>0</v>
      </c>
      <c r="S99" s="66">
        <v>0</v>
      </c>
      <c r="T99" s="66">
        <v>0</v>
      </c>
      <c r="U99" s="66">
        <v>0</v>
      </c>
      <c r="V99" s="66">
        <v>0</v>
      </c>
      <c r="W99" s="66">
        <v>2980.3156896100995</v>
      </c>
      <c r="Y99" s="41" t="s">
        <v>177</v>
      </c>
      <c r="Z99" s="68">
        <v>0.31462332079410416</v>
      </c>
      <c r="AA99" s="68">
        <v>3.908235445770452E-2</v>
      </c>
      <c r="AB99" s="68">
        <v>6.7029684333687112E-2</v>
      </c>
      <c r="AC99" s="68">
        <v>0.20574106055044072</v>
      </c>
      <c r="AD99" s="68">
        <v>2.8999139065401081E-2</v>
      </c>
      <c r="AE99" s="68">
        <v>0</v>
      </c>
      <c r="AF99" s="68">
        <v>5.8875085230637232E-2</v>
      </c>
      <c r="AG99" s="68">
        <v>0.28564935556802534</v>
      </c>
      <c r="AH99" s="68">
        <v>0</v>
      </c>
      <c r="AI99" s="68">
        <v>0</v>
      </c>
      <c r="AJ99" s="68">
        <v>0</v>
      </c>
      <c r="AK99" s="68">
        <v>0</v>
      </c>
      <c r="AL99" s="68">
        <v>0</v>
      </c>
      <c r="AM99" s="68">
        <v>0</v>
      </c>
      <c r="AN99" s="68">
        <v>0</v>
      </c>
      <c r="AO99" s="68">
        <v>0</v>
      </c>
      <c r="AP99" s="68">
        <v>0</v>
      </c>
      <c r="AQ99" s="68">
        <v>0</v>
      </c>
      <c r="AR99" s="68">
        <v>0</v>
      </c>
      <c r="AS99" s="68">
        <v>0</v>
      </c>
      <c r="AT99" s="68"/>
      <c r="AV99" s="18" t="s">
        <v>177</v>
      </c>
      <c r="AW99" s="71">
        <v>37.957834802693839</v>
      </c>
      <c r="AX99" s="71">
        <v>90.599901796787265</v>
      </c>
      <c r="AY99" s="71">
        <v>71.076685335927181</v>
      </c>
      <c r="AZ99" s="71">
        <v>51.206574661059122</v>
      </c>
      <c r="BA99" s="71">
        <v>64.000461699583724</v>
      </c>
      <c r="BB99" s="71">
        <v>0</v>
      </c>
      <c r="BC99" s="71">
        <v>92.915396910066576</v>
      </c>
      <c r="BD99" s="71">
        <v>42.101466801693242</v>
      </c>
      <c r="BE99" s="71">
        <v>0</v>
      </c>
      <c r="BF99" s="71">
        <v>0</v>
      </c>
      <c r="BG99" s="71">
        <v>0</v>
      </c>
      <c r="BH99" s="71">
        <v>0</v>
      </c>
      <c r="BI99" s="71">
        <v>0</v>
      </c>
      <c r="BJ99" s="71">
        <v>0</v>
      </c>
      <c r="BK99" s="71">
        <v>0</v>
      </c>
      <c r="BL99" s="71">
        <v>0</v>
      </c>
      <c r="BM99" s="71">
        <v>0</v>
      </c>
      <c r="BN99" s="71">
        <v>0</v>
      </c>
      <c r="BO99" s="71">
        <v>0</v>
      </c>
      <c r="BP99" s="71">
        <v>0</v>
      </c>
      <c r="BQ99" s="71">
        <v>21.606718804479463</v>
      </c>
    </row>
    <row r="100" spans="1:69" x14ac:dyDescent="0.2">
      <c r="A100" s="13"/>
      <c r="B100" s="63" t="s">
        <v>371</v>
      </c>
      <c r="C100" s="66">
        <v>6236.4309248500003</v>
      </c>
      <c r="D100" s="66">
        <v>3786.4745398651003</v>
      </c>
      <c r="E100" s="66">
        <v>5460.9350065068011</v>
      </c>
      <c r="F100" s="66">
        <v>5804.1730890055987</v>
      </c>
      <c r="G100" s="66">
        <v>3435.57859955</v>
      </c>
      <c r="H100" s="66">
        <v>4956.8325570700999</v>
      </c>
      <c r="I100" s="66">
        <v>8177.3461530072009</v>
      </c>
      <c r="J100" s="66">
        <v>7720.1697603859993</v>
      </c>
      <c r="K100" s="66">
        <v>0</v>
      </c>
      <c r="L100" s="66">
        <v>0</v>
      </c>
      <c r="M100" s="66">
        <v>0</v>
      </c>
      <c r="N100" s="66">
        <v>0</v>
      </c>
      <c r="O100" s="66">
        <v>0</v>
      </c>
      <c r="P100" s="66">
        <v>0</v>
      </c>
      <c r="Q100" s="66">
        <v>0</v>
      </c>
      <c r="R100" s="66">
        <v>0</v>
      </c>
      <c r="S100" s="66">
        <v>0</v>
      </c>
      <c r="T100" s="66">
        <v>0</v>
      </c>
      <c r="U100" s="66">
        <v>0</v>
      </c>
      <c r="V100" s="66">
        <v>0</v>
      </c>
      <c r="W100" s="66">
        <v>45577.940630240781</v>
      </c>
      <c r="Y100" s="41" t="s">
        <v>371</v>
      </c>
      <c r="Z100" s="68">
        <v>0.1368300287071802</v>
      </c>
      <c r="AA100" s="68">
        <v>8.3076911495048755E-2</v>
      </c>
      <c r="AB100" s="68">
        <v>0.11981530826084522</v>
      </c>
      <c r="AC100" s="68">
        <v>0.12734610227550636</v>
      </c>
      <c r="AD100" s="68">
        <v>7.5378100722490904E-2</v>
      </c>
      <c r="AE100" s="68">
        <v>0.1087550795083809</v>
      </c>
      <c r="AF100" s="68">
        <v>0.17941455976142909</v>
      </c>
      <c r="AG100" s="68">
        <v>0.16938390926911906</v>
      </c>
      <c r="AH100" s="68">
        <v>0</v>
      </c>
      <c r="AI100" s="68">
        <v>0</v>
      </c>
      <c r="AJ100" s="68">
        <v>0</v>
      </c>
      <c r="AK100" s="68">
        <v>0</v>
      </c>
      <c r="AL100" s="68">
        <v>0</v>
      </c>
      <c r="AM100" s="68">
        <v>0</v>
      </c>
      <c r="AN100" s="68">
        <v>0</v>
      </c>
      <c r="AO100" s="68">
        <v>0</v>
      </c>
      <c r="AP100" s="68">
        <v>0</v>
      </c>
      <c r="AQ100" s="68">
        <v>0</v>
      </c>
      <c r="AR100" s="68">
        <v>0</v>
      </c>
      <c r="AS100" s="68">
        <v>0</v>
      </c>
      <c r="AT100" s="68"/>
      <c r="AV100" s="18" t="s">
        <v>371</v>
      </c>
      <c r="AW100" s="71">
        <v>13.678373124235305</v>
      </c>
      <c r="AX100" s="71">
        <v>17.642958949960342</v>
      </c>
      <c r="AY100" s="71">
        <v>14.62195209784932</v>
      </c>
      <c r="AZ100" s="71">
        <v>15.988647709360967</v>
      </c>
      <c r="BA100" s="71">
        <v>28.932615635801621</v>
      </c>
      <c r="BB100" s="71">
        <v>29.501107935060638</v>
      </c>
      <c r="BC100" s="71">
        <v>13.78362554320247</v>
      </c>
      <c r="BD100" s="71">
        <v>12.843384650826033</v>
      </c>
      <c r="BE100" s="71">
        <v>0</v>
      </c>
      <c r="BF100" s="71">
        <v>0</v>
      </c>
      <c r="BG100" s="71">
        <v>0</v>
      </c>
      <c r="BH100" s="71">
        <v>0</v>
      </c>
      <c r="BI100" s="71">
        <v>0</v>
      </c>
      <c r="BJ100" s="71">
        <v>0</v>
      </c>
      <c r="BK100" s="71">
        <v>0</v>
      </c>
      <c r="BL100" s="71">
        <v>0</v>
      </c>
      <c r="BM100" s="71">
        <v>0</v>
      </c>
      <c r="BN100" s="71">
        <v>0</v>
      </c>
      <c r="BO100" s="71">
        <v>0</v>
      </c>
      <c r="BP100" s="71">
        <v>0</v>
      </c>
      <c r="BQ100" s="71">
        <v>6.2261194219367066</v>
      </c>
    </row>
    <row r="101" spans="1:69" x14ac:dyDescent="0.2">
      <c r="A101" s="13"/>
      <c r="B101" s="63" t="s">
        <v>165</v>
      </c>
      <c r="C101" s="66">
        <v>0</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Y101" s="41" t="s">
        <v>165</v>
      </c>
      <c r="Z101" s="68">
        <v>0</v>
      </c>
      <c r="AA101" s="68">
        <v>0</v>
      </c>
      <c r="AB101" s="68">
        <v>0</v>
      </c>
      <c r="AC101" s="68">
        <v>0</v>
      </c>
      <c r="AD101" s="68">
        <v>0</v>
      </c>
      <c r="AE101" s="68">
        <v>0</v>
      </c>
      <c r="AF101" s="68">
        <v>0</v>
      </c>
      <c r="AG101" s="68">
        <v>0</v>
      </c>
      <c r="AH101" s="68">
        <v>0</v>
      </c>
      <c r="AI101" s="68">
        <v>0</v>
      </c>
      <c r="AJ101" s="68">
        <v>0</v>
      </c>
      <c r="AK101" s="68">
        <v>0</v>
      </c>
      <c r="AL101" s="68">
        <v>0</v>
      </c>
      <c r="AM101" s="68">
        <v>0</v>
      </c>
      <c r="AN101" s="68">
        <v>0</v>
      </c>
      <c r="AO101" s="68">
        <v>0</v>
      </c>
      <c r="AP101" s="68">
        <v>0</v>
      </c>
      <c r="AQ101" s="68">
        <v>0</v>
      </c>
      <c r="AR101" s="68">
        <v>0</v>
      </c>
      <c r="AS101" s="68">
        <v>0</v>
      </c>
      <c r="AT101" s="68"/>
      <c r="AV101" s="18" t="s">
        <v>165</v>
      </c>
      <c r="AW101" s="71">
        <v>0</v>
      </c>
      <c r="AX101" s="71">
        <v>0</v>
      </c>
      <c r="AY101" s="71">
        <v>0</v>
      </c>
      <c r="AZ101" s="71">
        <v>0</v>
      </c>
      <c r="BA101" s="71">
        <v>0</v>
      </c>
      <c r="BB101" s="71">
        <v>0</v>
      </c>
      <c r="BC101" s="71">
        <v>0</v>
      </c>
      <c r="BD101" s="71">
        <v>0</v>
      </c>
      <c r="BE101" s="71">
        <v>0</v>
      </c>
      <c r="BF101" s="71">
        <v>0</v>
      </c>
      <c r="BG101" s="71">
        <v>0</v>
      </c>
      <c r="BH101" s="71">
        <v>0</v>
      </c>
      <c r="BI101" s="71">
        <v>0</v>
      </c>
      <c r="BJ101" s="71">
        <v>0</v>
      </c>
      <c r="BK101" s="71">
        <v>0</v>
      </c>
      <c r="BL101" s="71">
        <v>0</v>
      </c>
      <c r="BM101" s="71">
        <v>0</v>
      </c>
      <c r="BN101" s="71">
        <v>0</v>
      </c>
      <c r="BO101" s="71">
        <v>0</v>
      </c>
      <c r="BP101" s="71">
        <v>0</v>
      </c>
      <c r="BQ101" s="71">
        <v>0</v>
      </c>
    </row>
    <row r="102" spans="1:69" x14ac:dyDescent="0.2">
      <c r="A102" s="13"/>
      <c r="B102" s="63" t="s">
        <v>424</v>
      </c>
      <c r="C102" s="66">
        <v>0</v>
      </c>
      <c r="D102" s="66">
        <v>0</v>
      </c>
      <c r="E102" s="66">
        <v>0</v>
      </c>
      <c r="F102" s="66">
        <v>0</v>
      </c>
      <c r="G102" s="66">
        <v>0</v>
      </c>
      <c r="H102" s="66">
        <v>0</v>
      </c>
      <c r="I102" s="66">
        <v>0</v>
      </c>
      <c r="J102" s="66">
        <v>0</v>
      </c>
      <c r="K102" s="66">
        <v>0</v>
      </c>
      <c r="L102" s="66">
        <v>0</v>
      </c>
      <c r="M102" s="66">
        <v>0</v>
      </c>
      <c r="N102" s="66">
        <v>0</v>
      </c>
      <c r="O102" s="66">
        <v>0</v>
      </c>
      <c r="P102" s="66">
        <v>0</v>
      </c>
      <c r="Q102" s="66">
        <v>0</v>
      </c>
      <c r="R102" s="66">
        <v>0</v>
      </c>
      <c r="S102" s="66">
        <v>0</v>
      </c>
      <c r="T102" s="66">
        <v>0</v>
      </c>
      <c r="U102" s="66">
        <v>0</v>
      </c>
      <c r="V102" s="66">
        <v>0</v>
      </c>
      <c r="W102" s="66">
        <v>0</v>
      </c>
      <c r="Y102" s="41" t="s">
        <v>424</v>
      </c>
      <c r="Z102" s="68">
        <v>0</v>
      </c>
      <c r="AA102" s="68">
        <v>0</v>
      </c>
      <c r="AB102" s="68">
        <v>0</v>
      </c>
      <c r="AC102" s="68">
        <v>0</v>
      </c>
      <c r="AD102" s="68">
        <v>0</v>
      </c>
      <c r="AE102" s="68">
        <v>0</v>
      </c>
      <c r="AF102" s="68">
        <v>0</v>
      </c>
      <c r="AG102" s="68">
        <v>0</v>
      </c>
      <c r="AH102" s="68">
        <v>0</v>
      </c>
      <c r="AI102" s="68">
        <v>0</v>
      </c>
      <c r="AJ102" s="68">
        <v>0</v>
      </c>
      <c r="AK102" s="68">
        <v>0</v>
      </c>
      <c r="AL102" s="68">
        <v>0</v>
      </c>
      <c r="AM102" s="68">
        <v>0</v>
      </c>
      <c r="AN102" s="68">
        <v>0</v>
      </c>
      <c r="AO102" s="68">
        <v>0</v>
      </c>
      <c r="AP102" s="68">
        <v>0</v>
      </c>
      <c r="AQ102" s="68">
        <v>0</v>
      </c>
      <c r="AR102" s="68">
        <v>0</v>
      </c>
      <c r="AS102" s="68">
        <v>0</v>
      </c>
      <c r="AT102" s="68"/>
      <c r="AV102" s="18" t="s">
        <v>424</v>
      </c>
      <c r="AW102" s="71">
        <v>0</v>
      </c>
      <c r="AX102" s="71">
        <v>0</v>
      </c>
      <c r="AY102" s="71">
        <v>0</v>
      </c>
      <c r="AZ102" s="71">
        <v>0</v>
      </c>
      <c r="BA102" s="71">
        <v>0</v>
      </c>
      <c r="BB102" s="71">
        <v>0</v>
      </c>
      <c r="BC102" s="71">
        <v>0</v>
      </c>
      <c r="BD102" s="71">
        <v>0</v>
      </c>
      <c r="BE102" s="71">
        <v>0</v>
      </c>
      <c r="BF102" s="71">
        <v>0</v>
      </c>
      <c r="BG102" s="71">
        <v>0</v>
      </c>
      <c r="BH102" s="71">
        <v>0</v>
      </c>
      <c r="BI102" s="71">
        <v>0</v>
      </c>
      <c r="BJ102" s="71">
        <v>0</v>
      </c>
      <c r="BK102" s="71">
        <v>0</v>
      </c>
      <c r="BL102" s="71">
        <v>0</v>
      </c>
      <c r="BM102" s="71">
        <v>0</v>
      </c>
      <c r="BN102" s="71">
        <v>0</v>
      </c>
      <c r="BO102" s="71">
        <v>0</v>
      </c>
      <c r="BP102" s="71">
        <v>0</v>
      </c>
      <c r="BQ102" s="71">
        <v>0</v>
      </c>
    </row>
    <row r="103" spans="1:69" x14ac:dyDescent="0.2">
      <c r="A103" s="13"/>
      <c r="B103" s="63" t="s">
        <v>425</v>
      </c>
      <c r="C103" s="66">
        <v>1500.7323575190001</v>
      </c>
      <c r="D103" s="66">
        <v>668.27889637789997</v>
      </c>
      <c r="E103" s="66">
        <v>1257.353513643</v>
      </c>
      <c r="F103" s="66">
        <v>301.6629703214</v>
      </c>
      <c r="G103" s="66">
        <v>18.621959018200002</v>
      </c>
      <c r="H103" s="66">
        <v>48.771744423899996</v>
      </c>
      <c r="I103" s="66">
        <v>208.16194612890001</v>
      </c>
      <c r="J103" s="66">
        <v>0</v>
      </c>
      <c r="K103" s="66">
        <v>0</v>
      </c>
      <c r="L103" s="66">
        <v>0</v>
      </c>
      <c r="M103" s="66">
        <v>0</v>
      </c>
      <c r="N103" s="66">
        <v>0</v>
      </c>
      <c r="O103" s="66">
        <v>0</v>
      </c>
      <c r="P103" s="66">
        <v>0</v>
      </c>
      <c r="Q103" s="66">
        <v>0</v>
      </c>
      <c r="R103" s="66">
        <v>0</v>
      </c>
      <c r="S103" s="66">
        <v>0</v>
      </c>
      <c r="T103" s="66">
        <v>0</v>
      </c>
      <c r="U103" s="66">
        <v>0</v>
      </c>
      <c r="V103" s="66">
        <v>0</v>
      </c>
      <c r="W103" s="66">
        <v>4003.5833874323002</v>
      </c>
      <c r="Y103" s="41" t="s">
        <v>425</v>
      </c>
      <c r="Z103" s="68">
        <v>0.37484728361846242</v>
      </c>
      <c r="AA103" s="68">
        <v>0.16692018916746001</v>
      </c>
      <c r="AB103" s="68">
        <v>0.31405703140590863</v>
      </c>
      <c r="AC103" s="68">
        <v>7.5348242094408241E-2</v>
      </c>
      <c r="AD103" s="68">
        <v>4.6513228815606615E-3</v>
      </c>
      <c r="AE103" s="68">
        <v>1.2182022879053801E-2</v>
      </c>
      <c r="AF103" s="68">
        <v>5.199390795314613E-2</v>
      </c>
      <c r="AG103" s="68">
        <v>0</v>
      </c>
      <c r="AH103" s="68">
        <v>0</v>
      </c>
      <c r="AI103" s="68">
        <v>0</v>
      </c>
      <c r="AJ103" s="68">
        <v>0</v>
      </c>
      <c r="AK103" s="68">
        <v>0</v>
      </c>
      <c r="AL103" s="68">
        <v>0</v>
      </c>
      <c r="AM103" s="68">
        <v>0</v>
      </c>
      <c r="AN103" s="68">
        <v>0</v>
      </c>
      <c r="AO103" s="68">
        <v>0</v>
      </c>
      <c r="AP103" s="68">
        <v>0</v>
      </c>
      <c r="AQ103" s="68">
        <v>0</v>
      </c>
      <c r="AR103" s="68">
        <v>0</v>
      </c>
      <c r="AS103" s="68">
        <v>0</v>
      </c>
      <c r="AT103" s="68"/>
      <c r="AV103" s="18" t="s">
        <v>425</v>
      </c>
      <c r="AW103" s="71">
        <v>33.544280664057858</v>
      </c>
      <c r="AX103" s="71">
        <v>46.697155406925312</v>
      </c>
      <c r="AY103" s="71">
        <v>40.910267289397957</v>
      </c>
      <c r="AZ103" s="71">
        <v>78.93643631103329</v>
      </c>
      <c r="BA103" s="71">
        <v>68.190431652141257</v>
      </c>
      <c r="BB103" s="71">
        <v>83.754683385949946</v>
      </c>
      <c r="BC103" s="71">
        <v>87.216003080388433</v>
      </c>
      <c r="BD103" s="71">
        <v>0</v>
      </c>
      <c r="BE103" s="71">
        <v>0</v>
      </c>
      <c r="BF103" s="71">
        <v>0</v>
      </c>
      <c r="BG103" s="71">
        <v>0</v>
      </c>
      <c r="BH103" s="71">
        <v>0</v>
      </c>
      <c r="BI103" s="71">
        <v>0</v>
      </c>
      <c r="BJ103" s="71">
        <v>0</v>
      </c>
      <c r="BK103" s="71">
        <v>0</v>
      </c>
      <c r="BL103" s="71">
        <v>0</v>
      </c>
      <c r="BM103" s="71">
        <v>0</v>
      </c>
      <c r="BN103" s="71">
        <v>0</v>
      </c>
      <c r="BO103" s="71">
        <v>0</v>
      </c>
      <c r="BP103" s="71">
        <v>0</v>
      </c>
      <c r="BQ103" s="71">
        <v>21.000428908694392</v>
      </c>
    </row>
    <row r="104" spans="1:69" x14ac:dyDescent="0.2">
      <c r="A104" s="13"/>
      <c r="B104" s="63" t="s">
        <v>173</v>
      </c>
      <c r="C104" s="66">
        <v>1006.1088192983999</v>
      </c>
      <c r="D104" s="66">
        <v>249.67559059999999</v>
      </c>
      <c r="E104" s="66">
        <v>736.46815277700011</v>
      </c>
      <c r="F104" s="66">
        <v>353.61009178999996</v>
      </c>
      <c r="G104" s="66">
        <v>130.4801635897</v>
      </c>
      <c r="H104" s="66">
        <v>183.2099471544</v>
      </c>
      <c r="I104" s="66">
        <v>679.46348604600007</v>
      </c>
      <c r="J104" s="66">
        <v>1761.776833546</v>
      </c>
      <c r="K104" s="66">
        <v>0</v>
      </c>
      <c r="L104" s="66">
        <v>0</v>
      </c>
      <c r="M104" s="66">
        <v>0</v>
      </c>
      <c r="N104" s="66">
        <v>0</v>
      </c>
      <c r="O104" s="66">
        <v>0</v>
      </c>
      <c r="P104" s="66">
        <v>0</v>
      </c>
      <c r="Q104" s="66">
        <v>0</v>
      </c>
      <c r="R104" s="66">
        <v>0</v>
      </c>
      <c r="S104" s="66">
        <v>0</v>
      </c>
      <c r="T104" s="66">
        <v>0</v>
      </c>
      <c r="U104" s="66">
        <v>0</v>
      </c>
      <c r="V104" s="66">
        <v>0</v>
      </c>
      <c r="W104" s="66">
        <v>5100.7930848014985</v>
      </c>
      <c r="Y104" s="41" t="s">
        <v>173</v>
      </c>
      <c r="Z104" s="68">
        <v>0.19724556604662849</v>
      </c>
      <c r="AA104" s="68">
        <v>4.8948386348770377E-2</v>
      </c>
      <c r="AB104" s="68">
        <v>0.14438306760009662</v>
      </c>
      <c r="AC104" s="68">
        <v>6.9324531677951995E-2</v>
      </c>
      <c r="AD104" s="68">
        <v>2.5580367880140689E-2</v>
      </c>
      <c r="AE104" s="68">
        <v>3.5917933566115195E-2</v>
      </c>
      <c r="AF104" s="68">
        <v>0.13320741985605203</v>
      </c>
      <c r="AG104" s="68">
        <v>0.34539272702424489</v>
      </c>
      <c r="AH104" s="68">
        <v>0</v>
      </c>
      <c r="AI104" s="68">
        <v>0</v>
      </c>
      <c r="AJ104" s="68">
        <v>0</v>
      </c>
      <c r="AK104" s="68">
        <v>0</v>
      </c>
      <c r="AL104" s="68">
        <v>0</v>
      </c>
      <c r="AM104" s="68">
        <v>0</v>
      </c>
      <c r="AN104" s="68">
        <v>0</v>
      </c>
      <c r="AO104" s="68">
        <v>0</v>
      </c>
      <c r="AP104" s="68">
        <v>0</v>
      </c>
      <c r="AQ104" s="68">
        <v>0</v>
      </c>
      <c r="AR104" s="68">
        <v>0</v>
      </c>
      <c r="AS104" s="68">
        <v>0</v>
      </c>
      <c r="AT104" s="68"/>
      <c r="AV104" s="18" t="s">
        <v>173</v>
      </c>
      <c r="AW104" s="71">
        <v>36.744013577448648</v>
      </c>
      <c r="AX104" s="71">
        <v>68.861543227510396</v>
      </c>
      <c r="AY104" s="71">
        <v>44.549246350518708</v>
      </c>
      <c r="AZ104" s="71">
        <v>64.022230142997017</v>
      </c>
      <c r="BA104" s="71">
        <v>74.259497234791453</v>
      </c>
      <c r="BB104" s="71">
        <v>81.363692762893834</v>
      </c>
      <c r="BC104" s="71">
        <v>46.596299835702631</v>
      </c>
      <c r="BD104" s="71">
        <v>28.621909953581856</v>
      </c>
      <c r="BE104" s="71">
        <v>0</v>
      </c>
      <c r="BF104" s="71">
        <v>0</v>
      </c>
      <c r="BG104" s="71">
        <v>0</v>
      </c>
      <c r="BH104" s="71">
        <v>0</v>
      </c>
      <c r="BI104" s="71">
        <v>0</v>
      </c>
      <c r="BJ104" s="71">
        <v>0</v>
      </c>
      <c r="BK104" s="71">
        <v>0</v>
      </c>
      <c r="BL104" s="71">
        <v>0</v>
      </c>
      <c r="BM104" s="71">
        <v>0</v>
      </c>
      <c r="BN104" s="71">
        <v>0</v>
      </c>
      <c r="BO104" s="71">
        <v>0</v>
      </c>
      <c r="BP104" s="71">
        <v>0</v>
      </c>
      <c r="BQ104" s="71">
        <v>16.533744385755817</v>
      </c>
    </row>
    <row r="105" spans="1:69" x14ac:dyDescent="0.2">
      <c r="A105" s="13"/>
      <c r="B105" s="63" t="s">
        <v>181</v>
      </c>
      <c r="C105" s="66">
        <v>3832.7258655452993</v>
      </c>
      <c r="D105" s="66">
        <v>1681.9648682477998</v>
      </c>
      <c r="E105" s="66">
        <v>468.76975776220002</v>
      </c>
      <c r="F105" s="66">
        <v>409.69186781899998</v>
      </c>
      <c r="G105" s="66">
        <v>141.81275884850001</v>
      </c>
      <c r="H105" s="66">
        <v>412.85743932600002</v>
      </c>
      <c r="I105" s="66">
        <v>736.47006001500006</v>
      </c>
      <c r="J105" s="66">
        <v>1666.779811914</v>
      </c>
      <c r="K105" s="66">
        <v>0</v>
      </c>
      <c r="L105" s="66">
        <v>0</v>
      </c>
      <c r="M105" s="66">
        <v>0</v>
      </c>
      <c r="N105" s="66">
        <v>0</v>
      </c>
      <c r="O105" s="66">
        <v>0</v>
      </c>
      <c r="P105" s="66">
        <v>0</v>
      </c>
      <c r="Q105" s="66">
        <v>0</v>
      </c>
      <c r="R105" s="66">
        <v>0</v>
      </c>
      <c r="S105" s="66">
        <v>0</v>
      </c>
      <c r="T105" s="66">
        <v>0</v>
      </c>
      <c r="U105" s="66">
        <v>0</v>
      </c>
      <c r="V105" s="66">
        <v>0</v>
      </c>
      <c r="W105" s="66">
        <v>9351.0724294778011</v>
      </c>
      <c r="Y105" s="41" t="s">
        <v>181</v>
      </c>
      <c r="Z105" s="68">
        <v>0.40987019344040448</v>
      </c>
      <c r="AA105" s="68">
        <v>0.17986866008498312</v>
      </c>
      <c r="AB105" s="68">
        <v>5.0130053135346943E-2</v>
      </c>
      <c r="AC105" s="68">
        <v>4.3812286869633274E-2</v>
      </c>
      <c r="AD105" s="68">
        <v>1.5165400537531647E-2</v>
      </c>
      <c r="AE105" s="68">
        <v>4.4150811838921403E-2</v>
      </c>
      <c r="AF105" s="68">
        <v>7.8757817947532172E-2</v>
      </c>
      <c r="AG105" s="68">
        <v>0.17824477614564677</v>
      </c>
      <c r="AH105" s="68">
        <v>0</v>
      </c>
      <c r="AI105" s="68">
        <v>0</v>
      </c>
      <c r="AJ105" s="68">
        <v>0</v>
      </c>
      <c r="AK105" s="68">
        <v>0</v>
      </c>
      <c r="AL105" s="68">
        <v>0</v>
      </c>
      <c r="AM105" s="68">
        <v>0</v>
      </c>
      <c r="AN105" s="68">
        <v>0</v>
      </c>
      <c r="AO105" s="68">
        <v>0</v>
      </c>
      <c r="AP105" s="68">
        <v>0</v>
      </c>
      <c r="AQ105" s="68">
        <v>0</v>
      </c>
      <c r="AR105" s="68">
        <v>0</v>
      </c>
      <c r="AS105" s="68">
        <v>0</v>
      </c>
      <c r="AT105" s="68"/>
      <c r="AV105" s="18" t="s">
        <v>181</v>
      </c>
      <c r="AW105" s="71">
        <v>19.727932677815435</v>
      </c>
      <c r="AX105" s="71">
        <v>25.722339986975356</v>
      </c>
      <c r="AY105" s="71">
        <v>43.93254632628544</v>
      </c>
      <c r="AZ105" s="71">
        <v>62.369444267683363</v>
      </c>
      <c r="BA105" s="71">
        <v>92.907345203267511</v>
      </c>
      <c r="BB105" s="71">
        <v>56.037567838887995</v>
      </c>
      <c r="BC105" s="71">
        <v>49.304059753088389</v>
      </c>
      <c r="BD105" s="71">
        <v>32.406971366804662</v>
      </c>
      <c r="BE105" s="71">
        <v>0</v>
      </c>
      <c r="BF105" s="71">
        <v>0</v>
      </c>
      <c r="BG105" s="71">
        <v>0</v>
      </c>
      <c r="BH105" s="71">
        <v>0</v>
      </c>
      <c r="BI105" s="71">
        <v>0</v>
      </c>
      <c r="BJ105" s="71">
        <v>0</v>
      </c>
      <c r="BK105" s="71">
        <v>0</v>
      </c>
      <c r="BL105" s="71">
        <v>0</v>
      </c>
      <c r="BM105" s="71">
        <v>0</v>
      </c>
      <c r="BN105" s="71">
        <v>0</v>
      </c>
      <c r="BO105" s="71">
        <v>0</v>
      </c>
      <c r="BP105" s="71">
        <v>0</v>
      </c>
      <c r="BQ105" s="71">
        <v>12.47620930946675</v>
      </c>
    </row>
    <row r="106" spans="1:69" x14ac:dyDescent="0.2">
      <c r="A106" s="13"/>
      <c r="B106" s="63" t="s">
        <v>169</v>
      </c>
      <c r="C106" s="66">
        <v>1628.1309717652998</v>
      </c>
      <c r="D106" s="66">
        <v>638.51561023199997</v>
      </c>
      <c r="E106" s="66">
        <v>1349.8711467434</v>
      </c>
      <c r="F106" s="66">
        <v>1167.0515573549999</v>
      </c>
      <c r="G106" s="66">
        <v>274.12155050000001</v>
      </c>
      <c r="H106" s="66">
        <v>921.85628665009995</v>
      </c>
      <c r="I106" s="66">
        <v>834.15720400270004</v>
      </c>
      <c r="J106" s="66">
        <v>1267.6837913269999</v>
      </c>
      <c r="K106" s="66">
        <v>0</v>
      </c>
      <c r="L106" s="66">
        <v>0</v>
      </c>
      <c r="M106" s="66">
        <v>0</v>
      </c>
      <c r="N106" s="66">
        <v>0</v>
      </c>
      <c r="O106" s="66">
        <v>0</v>
      </c>
      <c r="P106" s="66">
        <v>0</v>
      </c>
      <c r="Q106" s="66">
        <v>0</v>
      </c>
      <c r="R106" s="66">
        <v>0</v>
      </c>
      <c r="S106" s="66">
        <v>0</v>
      </c>
      <c r="T106" s="66">
        <v>0</v>
      </c>
      <c r="U106" s="66">
        <v>0</v>
      </c>
      <c r="V106" s="66">
        <v>0</v>
      </c>
      <c r="W106" s="66">
        <v>8081.3881185754981</v>
      </c>
      <c r="Y106" s="41" t="s">
        <v>169</v>
      </c>
      <c r="Z106" s="68">
        <v>0.20146674653862431</v>
      </c>
      <c r="AA106" s="68">
        <v>7.9010635408580124E-2</v>
      </c>
      <c r="AB106" s="68">
        <v>0.16703456472294032</v>
      </c>
      <c r="AC106" s="68">
        <v>0.14441226435746479</v>
      </c>
      <c r="AD106" s="68">
        <v>3.3920107100154875E-2</v>
      </c>
      <c r="AE106" s="68">
        <v>0.11407152745592858</v>
      </c>
      <c r="AF106" s="68">
        <v>0.10321954493007773</v>
      </c>
      <c r="AG106" s="68">
        <v>0.15686460948622943</v>
      </c>
      <c r="AH106" s="68">
        <v>0</v>
      </c>
      <c r="AI106" s="68">
        <v>0</v>
      </c>
      <c r="AJ106" s="68">
        <v>0</v>
      </c>
      <c r="AK106" s="68">
        <v>0</v>
      </c>
      <c r="AL106" s="68">
        <v>0</v>
      </c>
      <c r="AM106" s="68">
        <v>0</v>
      </c>
      <c r="AN106" s="68">
        <v>0</v>
      </c>
      <c r="AO106" s="68">
        <v>0</v>
      </c>
      <c r="AP106" s="68">
        <v>0</v>
      </c>
      <c r="AQ106" s="68">
        <v>0</v>
      </c>
      <c r="AR106" s="68">
        <v>0</v>
      </c>
      <c r="AS106" s="68">
        <v>0</v>
      </c>
      <c r="AT106" s="68"/>
      <c r="AV106" s="18" t="s">
        <v>169</v>
      </c>
      <c r="AW106" s="71">
        <v>25.01705925852961</v>
      </c>
      <c r="AX106" s="71">
        <v>38.803093704360897</v>
      </c>
      <c r="AY106" s="71">
        <v>29.272306678496911</v>
      </c>
      <c r="AZ106" s="71">
        <v>35.638923669874636</v>
      </c>
      <c r="BA106" s="71">
        <v>79.479401609927507</v>
      </c>
      <c r="BB106" s="71">
        <v>35.272775820107327</v>
      </c>
      <c r="BC106" s="71">
        <v>40.864545849658327</v>
      </c>
      <c r="BD106" s="71">
        <v>32.754412649959789</v>
      </c>
      <c r="BE106" s="71">
        <v>0</v>
      </c>
      <c r="BF106" s="71">
        <v>0</v>
      </c>
      <c r="BG106" s="71">
        <v>0</v>
      </c>
      <c r="BH106" s="71">
        <v>0</v>
      </c>
      <c r="BI106" s="71">
        <v>0</v>
      </c>
      <c r="BJ106" s="71">
        <v>0</v>
      </c>
      <c r="BK106" s="71">
        <v>0</v>
      </c>
      <c r="BL106" s="71">
        <v>0</v>
      </c>
      <c r="BM106" s="71">
        <v>0</v>
      </c>
      <c r="BN106" s="71">
        <v>0</v>
      </c>
      <c r="BO106" s="71">
        <v>0</v>
      </c>
      <c r="BP106" s="71">
        <v>0</v>
      </c>
      <c r="BQ106" s="71">
        <v>12.363098363811588</v>
      </c>
    </row>
    <row r="107" spans="1:69" x14ac:dyDescent="0.2">
      <c r="A107" s="13"/>
      <c r="B107" s="63" t="s">
        <v>372</v>
      </c>
      <c r="C107" s="66">
        <v>0</v>
      </c>
      <c r="D107" s="66">
        <v>0</v>
      </c>
      <c r="E107" s="66">
        <v>0</v>
      </c>
      <c r="F107" s="66">
        <v>0</v>
      </c>
      <c r="G107" s="66">
        <v>0</v>
      </c>
      <c r="H107" s="66">
        <v>31.507760532999999</v>
      </c>
      <c r="I107" s="66">
        <v>0</v>
      </c>
      <c r="J107" s="66">
        <v>232.84394111</v>
      </c>
      <c r="K107" s="66">
        <v>0</v>
      </c>
      <c r="L107" s="66">
        <v>0</v>
      </c>
      <c r="M107" s="66">
        <v>0</v>
      </c>
      <c r="N107" s="66">
        <v>0</v>
      </c>
      <c r="O107" s="66">
        <v>0</v>
      </c>
      <c r="P107" s="66">
        <v>0</v>
      </c>
      <c r="Q107" s="66">
        <v>0</v>
      </c>
      <c r="R107" s="66">
        <v>0</v>
      </c>
      <c r="S107" s="66">
        <v>0</v>
      </c>
      <c r="T107" s="66">
        <v>0</v>
      </c>
      <c r="U107" s="66">
        <v>0</v>
      </c>
      <c r="V107" s="66">
        <v>0</v>
      </c>
      <c r="W107" s="66">
        <v>264.35170164300001</v>
      </c>
      <c r="Y107" s="41" t="s">
        <v>372</v>
      </c>
      <c r="Z107" s="68">
        <v>0</v>
      </c>
      <c r="AA107" s="68">
        <v>0</v>
      </c>
      <c r="AB107" s="68">
        <v>0</v>
      </c>
      <c r="AC107" s="68">
        <v>0</v>
      </c>
      <c r="AD107" s="68">
        <v>0</v>
      </c>
      <c r="AE107" s="68">
        <v>0.11918879408444435</v>
      </c>
      <c r="AF107" s="68">
        <v>0</v>
      </c>
      <c r="AG107" s="68">
        <v>0.88081120591555562</v>
      </c>
      <c r="AH107" s="68">
        <v>0</v>
      </c>
      <c r="AI107" s="68">
        <v>0</v>
      </c>
      <c r="AJ107" s="68">
        <v>0</v>
      </c>
      <c r="AK107" s="68">
        <v>0</v>
      </c>
      <c r="AL107" s="68">
        <v>0</v>
      </c>
      <c r="AM107" s="68">
        <v>0</v>
      </c>
      <c r="AN107" s="68">
        <v>0</v>
      </c>
      <c r="AO107" s="68">
        <v>0</v>
      </c>
      <c r="AP107" s="68">
        <v>0</v>
      </c>
      <c r="AQ107" s="68">
        <v>0</v>
      </c>
      <c r="AR107" s="68">
        <v>0</v>
      </c>
      <c r="AS107" s="68">
        <v>0</v>
      </c>
      <c r="AT107" s="68"/>
      <c r="AV107" s="18" t="s">
        <v>372</v>
      </c>
      <c r="AW107" s="71">
        <v>0</v>
      </c>
      <c r="AX107" s="71">
        <v>0</v>
      </c>
      <c r="AY107" s="71">
        <v>0</v>
      </c>
      <c r="AZ107" s="71">
        <v>0</v>
      </c>
      <c r="BA107" s="71">
        <v>0</v>
      </c>
      <c r="BB107" s="71">
        <v>92.915395261671563</v>
      </c>
      <c r="BC107" s="71">
        <v>0</v>
      </c>
      <c r="BD107" s="71">
        <v>92.91539397672318</v>
      </c>
      <c r="BE107" s="71">
        <v>0</v>
      </c>
      <c r="BF107" s="71">
        <v>0</v>
      </c>
      <c r="BG107" s="71">
        <v>0</v>
      </c>
      <c r="BH107" s="71">
        <v>0</v>
      </c>
      <c r="BI107" s="71">
        <v>0</v>
      </c>
      <c r="BJ107" s="71">
        <v>0</v>
      </c>
      <c r="BK107" s="71">
        <v>0</v>
      </c>
      <c r="BL107" s="71">
        <v>0</v>
      </c>
      <c r="BM107" s="71">
        <v>0</v>
      </c>
      <c r="BN107" s="71">
        <v>0</v>
      </c>
      <c r="BO107" s="71">
        <v>0</v>
      </c>
      <c r="BP107" s="71">
        <v>0</v>
      </c>
      <c r="BQ107" s="71">
        <v>82.586803996630337</v>
      </c>
    </row>
    <row r="108" spans="1:69" x14ac:dyDescent="0.2">
      <c r="A108" s="13"/>
      <c r="B108" s="63" t="s">
        <v>397</v>
      </c>
      <c r="C108" s="66">
        <v>1190.2061110351997</v>
      </c>
      <c r="D108" s="66">
        <v>605.4690180842</v>
      </c>
      <c r="E108" s="66">
        <v>629.11534963699989</v>
      </c>
      <c r="F108" s="66">
        <v>461.79908924749992</v>
      </c>
      <c r="G108" s="66">
        <v>0</v>
      </c>
      <c r="H108" s="66">
        <v>110.12764001520002</v>
      </c>
      <c r="I108" s="66">
        <v>68.230952909999999</v>
      </c>
      <c r="J108" s="66">
        <v>1290.6324374790001</v>
      </c>
      <c r="K108" s="66">
        <v>0</v>
      </c>
      <c r="L108" s="66">
        <v>0</v>
      </c>
      <c r="M108" s="66">
        <v>0</v>
      </c>
      <c r="N108" s="66">
        <v>0</v>
      </c>
      <c r="O108" s="66">
        <v>0</v>
      </c>
      <c r="P108" s="66">
        <v>0</v>
      </c>
      <c r="Q108" s="66">
        <v>0</v>
      </c>
      <c r="R108" s="66">
        <v>0</v>
      </c>
      <c r="S108" s="66">
        <v>0</v>
      </c>
      <c r="T108" s="66">
        <v>0</v>
      </c>
      <c r="U108" s="66">
        <v>0</v>
      </c>
      <c r="V108" s="66">
        <v>0</v>
      </c>
      <c r="W108" s="66">
        <v>4355.5805984081007</v>
      </c>
      <c r="Y108" s="41" t="s">
        <v>397</v>
      </c>
      <c r="Z108" s="68">
        <v>0.27326003598009463</v>
      </c>
      <c r="AA108" s="68">
        <v>0.13900994469152742</v>
      </c>
      <c r="AB108" s="68">
        <v>0.14443891817015903</v>
      </c>
      <c r="AC108" s="68">
        <v>0.10602469149951686</v>
      </c>
      <c r="AD108" s="68">
        <v>0</v>
      </c>
      <c r="AE108" s="68">
        <v>2.5284261771082828E-2</v>
      </c>
      <c r="AF108" s="68">
        <v>1.5665179731707269E-2</v>
      </c>
      <c r="AG108" s="68">
        <v>0.29631696815591174</v>
      </c>
      <c r="AH108" s="68">
        <v>0</v>
      </c>
      <c r="AI108" s="68">
        <v>0</v>
      </c>
      <c r="AJ108" s="68">
        <v>0</v>
      </c>
      <c r="AK108" s="68">
        <v>0</v>
      </c>
      <c r="AL108" s="68">
        <v>0</v>
      </c>
      <c r="AM108" s="68">
        <v>0</v>
      </c>
      <c r="AN108" s="68">
        <v>0</v>
      </c>
      <c r="AO108" s="68">
        <v>0</v>
      </c>
      <c r="AP108" s="68">
        <v>0</v>
      </c>
      <c r="AQ108" s="68">
        <v>0</v>
      </c>
      <c r="AR108" s="68">
        <v>0</v>
      </c>
      <c r="AS108" s="68">
        <v>0</v>
      </c>
      <c r="AT108" s="68"/>
      <c r="AV108" s="18" t="s">
        <v>397</v>
      </c>
      <c r="AW108" s="71">
        <v>35.14482112188638</v>
      </c>
      <c r="AX108" s="71">
        <v>42.034502675314926</v>
      </c>
      <c r="AY108" s="71">
        <v>44.430324363264923</v>
      </c>
      <c r="AZ108" s="71">
        <v>34.845054083004825</v>
      </c>
      <c r="BA108" s="71">
        <v>0</v>
      </c>
      <c r="BB108" s="71">
        <v>69.232828395844479</v>
      </c>
      <c r="BC108" s="71">
        <v>46.439656787378496</v>
      </c>
      <c r="BD108" s="71">
        <v>29.937189030201672</v>
      </c>
      <c r="BE108" s="71">
        <v>0</v>
      </c>
      <c r="BF108" s="71">
        <v>0</v>
      </c>
      <c r="BG108" s="71">
        <v>0</v>
      </c>
      <c r="BH108" s="71">
        <v>0</v>
      </c>
      <c r="BI108" s="71">
        <v>0</v>
      </c>
      <c r="BJ108" s="71">
        <v>0</v>
      </c>
      <c r="BK108" s="71">
        <v>0</v>
      </c>
      <c r="BL108" s="71">
        <v>0</v>
      </c>
      <c r="BM108" s="71">
        <v>0</v>
      </c>
      <c r="BN108" s="71">
        <v>0</v>
      </c>
      <c r="BO108" s="71">
        <v>0</v>
      </c>
      <c r="BP108" s="71">
        <v>0</v>
      </c>
      <c r="BQ108" s="71">
        <v>16.232460726144755</v>
      </c>
    </row>
    <row r="109" spans="1:69" x14ac:dyDescent="0.2">
      <c r="A109" s="13"/>
      <c r="B109" s="63" t="s">
        <v>398</v>
      </c>
      <c r="C109" s="66">
        <v>21835.576451727</v>
      </c>
      <c r="D109" s="66">
        <v>5075.3193871129997</v>
      </c>
      <c r="E109" s="66">
        <v>3341.7852130592005</v>
      </c>
      <c r="F109" s="66">
        <v>4463.9344390010001</v>
      </c>
      <c r="G109" s="66">
        <v>586.80440117629996</v>
      </c>
      <c r="H109" s="66">
        <v>1070.6230347996998</v>
      </c>
      <c r="I109" s="66">
        <v>1234.569686887</v>
      </c>
      <c r="J109" s="66">
        <v>1476.299541329</v>
      </c>
      <c r="K109" s="66">
        <v>0</v>
      </c>
      <c r="L109" s="66">
        <v>0</v>
      </c>
      <c r="M109" s="66">
        <v>0</v>
      </c>
      <c r="N109" s="66">
        <v>0</v>
      </c>
      <c r="O109" s="66">
        <v>0</v>
      </c>
      <c r="P109" s="66">
        <v>0</v>
      </c>
      <c r="Q109" s="66">
        <v>0</v>
      </c>
      <c r="R109" s="66">
        <v>0</v>
      </c>
      <c r="S109" s="66">
        <v>0</v>
      </c>
      <c r="T109" s="66">
        <v>0</v>
      </c>
      <c r="U109" s="66">
        <v>0</v>
      </c>
      <c r="V109" s="66">
        <v>0</v>
      </c>
      <c r="W109" s="66">
        <v>39084.912155092185</v>
      </c>
      <c r="Y109" s="41" t="s">
        <v>398</v>
      </c>
      <c r="Z109" s="68">
        <v>0.55867021947194395</v>
      </c>
      <c r="AA109" s="68">
        <v>0.12985367261345529</v>
      </c>
      <c r="AB109" s="68">
        <v>8.5500645358974295E-2</v>
      </c>
      <c r="AC109" s="68">
        <v>0.11421119283286954</v>
      </c>
      <c r="AD109" s="68">
        <v>1.5013578611813461E-2</v>
      </c>
      <c r="AE109" s="68">
        <v>2.7392233364920419E-2</v>
      </c>
      <c r="AF109" s="68">
        <v>3.1586860985848571E-2</v>
      </c>
      <c r="AG109" s="68">
        <v>3.7771596760174886E-2</v>
      </c>
      <c r="AH109" s="68">
        <v>0</v>
      </c>
      <c r="AI109" s="68">
        <v>0</v>
      </c>
      <c r="AJ109" s="68">
        <v>0</v>
      </c>
      <c r="AK109" s="68">
        <v>0</v>
      </c>
      <c r="AL109" s="68">
        <v>0</v>
      </c>
      <c r="AM109" s="68">
        <v>0</v>
      </c>
      <c r="AN109" s="68">
        <v>0</v>
      </c>
      <c r="AO109" s="68">
        <v>0</v>
      </c>
      <c r="AP109" s="68">
        <v>0</v>
      </c>
      <c r="AQ109" s="68">
        <v>0</v>
      </c>
      <c r="AR109" s="68">
        <v>0</v>
      </c>
      <c r="AS109" s="68">
        <v>0</v>
      </c>
      <c r="AT109" s="68"/>
      <c r="AV109" s="18" t="s">
        <v>398</v>
      </c>
      <c r="AW109" s="71">
        <v>6.0784656787066851</v>
      </c>
      <c r="AX109" s="71">
        <v>14.506557650506931</v>
      </c>
      <c r="AY109" s="71">
        <v>18.401413455547477</v>
      </c>
      <c r="AZ109" s="71">
        <v>16.342347578811957</v>
      </c>
      <c r="BA109" s="71">
        <v>39.2309195688633</v>
      </c>
      <c r="BB109" s="71">
        <v>36.628963651491198</v>
      </c>
      <c r="BC109" s="71">
        <v>33.558277801486938</v>
      </c>
      <c r="BD109" s="71">
        <v>31.40161399365023</v>
      </c>
      <c r="BE109" s="71">
        <v>0</v>
      </c>
      <c r="BF109" s="71">
        <v>0</v>
      </c>
      <c r="BG109" s="71">
        <v>0</v>
      </c>
      <c r="BH109" s="71">
        <v>0</v>
      </c>
      <c r="BI109" s="71">
        <v>0</v>
      </c>
      <c r="BJ109" s="71">
        <v>0</v>
      </c>
      <c r="BK109" s="71">
        <v>0</v>
      </c>
      <c r="BL109" s="71">
        <v>0</v>
      </c>
      <c r="BM109" s="71">
        <v>0</v>
      </c>
      <c r="BN109" s="71">
        <v>0</v>
      </c>
      <c r="BO109" s="71">
        <v>0</v>
      </c>
      <c r="BP109" s="71">
        <v>0</v>
      </c>
      <c r="BQ109" s="71">
        <v>4.9923383943138484</v>
      </c>
    </row>
    <row r="110" spans="1:69" x14ac:dyDescent="0.2">
      <c r="A110" s="13"/>
      <c r="B110" s="63" t="s">
        <v>151</v>
      </c>
      <c r="C110" s="66">
        <v>111.3978697683</v>
      </c>
      <c r="D110" s="66">
        <v>213.83061998860001</v>
      </c>
      <c r="E110" s="66">
        <v>333.15335376859997</v>
      </c>
      <c r="F110" s="66">
        <v>1386.8528792335001</v>
      </c>
      <c r="G110" s="66">
        <v>0</v>
      </c>
      <c r="H110" s="66">
        <v>9.2219884721999996</v>
      </c>
      <c r="I110" s="66">
        <v>43.7236233661</v>
      </c>
      <c r="J110" s="66">
        <v>510.15497269690002</v>
      </c>
      <c r="K110" s="66">
        <v>0</v>
      </c>
      <c r="L110" s="66">
        <v>0</v>
      </c>
      <c r="M110" s="66">
        <v>0</v>
      </c>
      <c r="N110" s="66">
        <v>0</v>
      </c>
      <c r="O110" s="66">
        <v>0</v>
      </c>
      <c r="P110" s="66">
        <v>0</v>
      </c>
      <c r="Q110" s="66">
        <v>0</v>
      </c>
      <c r="R110" s="66">
        <v>0</v>
      </c>
      <c r="S110" s="66">
        <v>0</v>
      </c>
      <c r="T110" s="66">
        <v>0</v>
      </c>
      <c r="U110" s="66">
        <v>0</v>
      </c>
      <c r="V110" s="66">
        <v>0</v>
      </c>
      <c r="W110" s="66">
        <v>2608.3353072942</v>
      </c>
      <c r="Y110" s="41" t="s">
        <v>151</v>
      </c>
      <c r="Z110" s="68">
        <v>4.2708416152162747E-2</v>
      </c>
      <c r="AA110" s="68">
        <v>8.1979728369517321E-2</v>
      </c>
      <c r="AB110" s="68">
        <v>0.1277264287443941</v>
      </c>
      <c r="AC110" s="68">
        <v>0.53170038198508107</v>
      </c>
      <c r="AD110" s="68">
        <v>0</v>
      </c>
      <c r="AE110" s="68">
        <v>3.5355839590142965E-3</v>
      </c>
      <c r="AF110" s="68">
        <v>1.6763037805694325E-2</v>
      </c>
      <c r="AG110" s="68">
        <v>0.19558642298413609</v>
      </c>
      <c r="AH110" s="68">
        <v>0</v>
      </c>
      <c r="AI110" s="68">
        <v>0</v>
      </c>
      <c r="AJ110" s="68">
        <v>0</v>
      </c>
      <c r="AK110" s="68">
        <v>0</v>
      </c>
      <c r="AL110" s="68">
        <v>0</v>
      </c>
      <c r="AM110" s="68">
        <v>0</v>
      </c>
      <c r="AN110" s="68">
        <v>0</v>
      </c>
      <c r="AO110" s="68">
        <v>0</v>
      </c>
      <c r="AP110" s="68">
        <v>0</v>
      </c>
      <c r="AQ110" s="68">
        <v>0</v>
      </c>
      <c r="AR110" s="68">
        <v>0</v>
      </c>
      <c r="AS110" s="68">
        <v>0</v>
      </c>
      <c r="AT110" s="68"/>
      <c r="AV110" s="18" t="s">
        <v>151</v>
      </c>
      <c r="AW110" s="71">
        <v>55.450047446751363</v>
      </c>
      <c r="AX110" s="71">
        <v>44.696983503473895</v>
      </c>
      <c r="AY110" s="71">
        <v>65.875084249887678</v>
      </c>
      <c r="AZ110" s="71">
        <v>27.308627066171571</v>
      </c>
      <c r="BA110" s="71">
        <v>0</v>
      </c>
      <c r="BB110" s="71">
        <v>74.390364245526925</v>
      </c>
      <c r="BC110" s="71">
        <v>87.299774979689076</v>
      </c>
      <c r="BD110" s="71">
        <v>55.841886664781498</v>
      </c>
      <c r="BE110" s="71">
        <v>0</v>
      </c>
      <c r="BF110" s="71">
        <v>0</v>
      </c>
      <c r="BG110" s="71">
        <v>0</v>
      </c>
      <c r="BH110" s="71">
        <v>0</v>
      </c>
      <c r="BI110" s="71">
        <v>0</v>
      </c>
      <c r="BJ110" s="71">
        <v>0</v>
      </c>
      <c r="BK110" s="71">
        <v>0</v>
      </c>
      <c r="BL110" s="71">
        <v>0</v>
      </c>
      <c r="BM110" s="71">
        <v>0</v>
      </c>
      <c r="BN110" s="71">
        <v>0</v>
      </c>
      <c r="BO110" s="71">
        <v>0</v>
      </c>
      <c r="BP110" s="71">
        <v>0</v>
      </c>
      <c r="BQ110" s="71">
        <v>20.546527584346265</v>
      </c>
    </row>
    <row r="111" spans="1:69" x14ac:dyDescent="0.2">
      <c r="A111" s="13"/>
      <c r="B111" s="63" t="s">
        <v>373</v>
      </c>
      <c r="C111" s="66">
        <v>0</v>
      </c>
      <c r="D111" s="66">
        <v>0</v>
      </c>
      <c r="E111" s="66">
        <v>0</v>
      </c>
      <c r="F111" s="66">
        <v>0</v>
      </c>
      <c r="G111" s="66">
        <v>0</v>
      </c>
      <c r="H111" s="66">
        <v>0</v>
      </c>
      <c r="I111" s="66">
        <v>0</v>
      </c>
      <c r="J111" s="66">
        <v>0</v>
      </c>
      <c r="K111" s="66">
        <v>0</v>
      </c>
      <c r="L111" s="66">
        <v>0</v>
      </c>
      <c r="M111" s="66">
        <v>0</v>
      </c>
      <c r="N111" s="66">
        <v>0</v>
      </c>
      <c r="O111" s="66">
        <v>0</v>
      </c>
      <c r="P111" s="66">
        <v>0</v>
      </c>
      <c r="Q111" s="66">
        <v>0</v>
      </c>
      <c r="R111" s="66">
        <v>0</v>
      </c>
      <c r="S111" s="66">
        <v>0</v>
      </c>
      <c r="T111" s="66">
        <v>0</v>
      </c>
      <c r="U111" s="66">
        <v>0</v>
      </c>
      <c r="V111" s="66">
        <v>0</v>
      </c>
      <c r="W111" s="66">
        <v>171.28302880189997</v>
      </c>
      <c r="Y111" s="41" t="s">
        <v>373</v>
      </c>
      <c r="Z111" s="68">
        <v>0</v>
      </c>
      <c r="AA111" s="68">
        <v>0</v>
      </c>
      <c r="AB111" s="68">
        <v>0</v>
      </c>
      <c r="AC111" s="68">
        <v>0</v>
      </c>
      <c r="AD111" s="68">
        <v>0</v>
      </c>
      <c r="AE111" s="68">
        <v>0</v>
      </c>
      <c r="AF111" s="68">
        <v>0</v>
      </c>
      <c r="AG111" s="68">
        <v>0</v>
      </c>
      <c r="AH111" s="68">
        <v>0</v>
      </c>
      <c r="AI111" s="68">
        <v>0</v>
      </c>
      <c r="AJ111" s="68">
        <v>0</v>
      </c>
      <c r="AK111" s="68">
        <v>0</v>
      </c>
      <c r="AL111" s="68">
        <v>0</v>
      </c>
      <c r="AM111" s="68">
        <v>0</v>
      </c>
      <c r="AN111" s="68">
        <v>0</v>
      </c>
      <c r="AO111" s="68">
        <v>0</v>
      </c>
      <c r="AP111" s="68">
        <v>0</v>
      </c>
      <c r="AQ111" s="68">
        <v>0</v>
      </c>
      <c r="AR111" s="68">
        <v>0</v>
      </c>
      <c r="AS111" s="68">
        <v>0</v>
      </c>
      <c r="AT111" s="68"/>
      <c r="AV111" s="18" t="s">
        <v>373</v>
      </c>
      <c r="AW111" s="71">
        <v>0</v>
      </c>
      <c r="AX111" s="71">
        <v>0</v>
      </c>
      <c r="AY111" s="71">
        <v>0</v>
      </c>
      <c r="AZ111" s="71">
        <v>0</v>
      </c>
      <c r="BA111" s="71">
        <v>0</v>
      </c>
      <c r="BB111" s="71">
        <v>0</v>
      </c>
      <c r="BC111" s="71">
        <v>0</v>
      </c>
      <c r="BD111" s="71">
        <v>0</v>
      </c>
      <c r="BE111" s="71">
        <v>0</v>
      </c>
      <c r="BF111" s="71">
        <v>0</v>
      </c>
      <c r="BG111" s="71">
        <v>0</v>
      </c>
      <c r="BH111" s="71">
        <v>0</v>
      </c>
      <c r="BI111" s="71">
        <v>0</v>
      </c>
      <c r="BJ111" s="71">
        <v>0</v>
      </c>
      <c r="BK111" s="71">
        <v>0</v>
      </c>
      <c r="BL111" s="71">
        <v>0</v>
      </c>
      <c r="BM111" s="71">
        <v>0</v>
      </c>
      <c r="BN111" s="71">
        <v>0</v>
      </c>
      <c r="BO111" s="71">
        <v>0</v>
      </c>
      <c r="BP111" s="71">
        <v>0</v>
      </c>
      <c r="BQ111" s="71">
        <v>54.057389269627819</v>
      </c>
    </row>
    <row r="112" spans="1:69" x14ac:dyDescent="0.2">
      <c r="A112" s="13"/>
      <c r="B112" s="63" t="s">
        <v>374</v>
      </c>
      <c r="C112" s="66">
        <v>0</v>
      </c>
      <c r="D112" s="66">
        <v>0</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v>0</v>
      </c>
      <c r="Y112" s="41" t="s">
        <v>374</v>
      </c>
      <c r="Z112" s="68">
        <v>0</v>
      </c>
      <c r="AA112" s="68">
        <v>0</v>
      </c>
      <c r="AB112" s="68">
        <v>0</v>
      </c>
      <c r="AC112" s="68">
        <v>0</v>
      </c>
      <c r="AD112" s="68">
        <v>0</v>
      </c>
      <c r="AE112" s="68">
        <v>0</v>
      </c>
      <c r="AF112" s="68">
        <v>0</v>
      </c>
      <c r="AG112" s="68">
        <v>0</v>
      </c>
      <c r="AH112" s="68">
        <v>0</v>
      </c>
      <c r="AI112" s="68">
        <v>0</v>
      </c>
      <c r="AJ112" s="68">
        <v>0</v>
      </c>
      <c r="AK112" s="68">
        <v>0</v>
      </c>
      <c r="AL112" s="68">
        <v>0</v>
      </c>
      <c r="AM112" s="68">
        <v>0</v>
      </c>
      <c r="AN112" s="68">
        <v>0</v>
      </c>
      <c r="AO112" s="68">
        <v>0</v>
      </c>
      <c r="AP112" s="68">
        <v>0</v>
      </c>
      <c r="AQ112" s="68">
        <v>0</v>
      </c>
      <c r="AR112" s="68">
        <v>0</v>
      </c>
      <c r="AS112" s="68">
        <v>0</v>
      </c>
      <c r="AT112" s="68"/>
      <c r="AV112" s="18" t="s">
        <v>374</v>
      </c>
      <c r="AW112" s="71">
        <v>0</v>
      </c>
      <c r="AX112" s="71">
        <v>0</v>
      </c>
      <c r="AY112" s="71">
        <v>0</v>
      </c>
      <c r="AZ112" s="71">
        <v>0</v>
      </c>
      <c r="BA112" s="71">
        <v>0</v>
      </c>
      <c r="BB112" s="71">
        <v>0</v>
      </c>
      <c r="BC112" s="71">
        <v>0</v>
      </c>
      <c r="BD112" s="71">
        <v>0</v>
      </c>
      <c r="BE112" s="71">
        <v>0</v>
      </c>
      <c r="BF112" s="71">
        <v>0</v>
      </c>
      <c r="BG112" s="71">
        <v>0</v>
      </c>
      <c r="BH112" s="71">
        <v>0</v>
      </c>
      <c r="BI112" s="71">
        <v>0</v>
      </c>
      <c r="BJ112" s="71">
        <v>0</v>
      </c>
      <c r="BK112" s="71">
        <v>0</v>
      </c>
      <c r="BL112" s="71">
        <v>0</v>
      </c>
      <c r="BM112" s="71">
        <v>0</v>
      </c>
      <c r="BN112" s="71">
        <v>0</v>
      </c>
      <c r="BO112" s="71">
        <v>0</v>
      </c>
      <c r="BP112" s="71">
        <v>0</v>
      </c>
      <c r="BQ112" s="71">
        <v>0</v>
      </c>
    </row>
    <row r="113" spans="1:69" x14ac:dyDescent="0.2">
      <c r="A113" s="13"/>
      <c r="B113" s="63" t="s">
        <v>374</v>
      </c>
      <c r="C113" s="66">
        <v>0</v>
      </c>
      <c r="D113" s="66">
        <v>0</v>
      </c>
      <c r="E113" s="66">
        <v>0</v>
      </c>
      <c r="F113" s="66">
        <v>0</v>
      </c>
      <c r="G113" s="66">
        <v>0</v>
      </c>
      <c r="H113" s="66">
        <v>0</v>
      </c>
      <c r="I113" s="66">
        <v>0</v>
      </c>
      <c r="J113" s="66">
        <v>0</v>
      </c>
      <c r="K113" s="66">
        <v>0</v>
      </c>
      <c r="L113" s="66">
        <v>0</v>
      </c>
      <c r="M113" s="66">
        <v>0</v>
      </c>
      <c r="N113" s="66">
        <v>0</v>
      </c>
      <c r="O113" s="66">
        <v>0</v>
      </c>
      <c r="P113" s="66">
        <v>0</v>
      </c>
      <c r="Q113" s="66">
        <v>0</v>
      </c>
      <c r="R113" s="66">
        <v>0</v>
      </c>
      <c r="S113" s="66">
        <v>0</v>
      </c>
      <c r="T113" s="66">
        <v>0</v>
      </c>
      <c r="U113" s="66">
        <v>0</v>
      </c>
      <c r="V113" s="66">
        <v>0</v>
      </c>
      <c r="W113" s="66">
        <v>0</v>
      </c>
      <c r="Y113" s="41" t="s">
        <v>374</v>
      </c>
      <c r="Z113" s="68">
        <v>0</v>
      </c>
      <c r="AA113" s="68">
        <v>0</v>
      </c>
      <c r="AB113" s="68">
        <v>0</v>
      </c>
      <c r="AC113" s="68">
        <v>0</v>
      </c>
      <c r="AD113" s="68">
        <v>0</v>
      </c>
      <c r="AE113" s="68">
        <v>0</v>
      </c>
      <c r="AF113" s="68">
        <v>0</v>
      </c>
      <c r="AG113" s="68">
        <v>0</v>
      </c>
      <c r="AH113" s="68">
        <v>0</v>
      </c>
      <c r="AI113" s="68">
        <v>0</v>
      </c>
      <c r="AJ113" s="68">
        <v>0</v>
      </c>
      <c r="AK113" s="68">
        <v>0</v>
      </c>
      <c r="AL113" s="68">
        <v>0</v>
      </c>
      <c r="AM113" s="68">
        <v>0</v>
      </c>
      <c r="AN113" s="68">
        <v>0</v>
      </c>
      <c r="AO113" s="68">
        <v>0</v>
      </c>
      <c r="AP113" s="68">
        <v>0</v>
      </c>
      <c r="AQ113" s="68">
        <v>0</v>
      </c>
      <c r="AR113" s="68">
        <v>0</v>
      </c>
      <c r="AS113" s="68">
        <v>0</v>
      </c>
      <c r="AT113" s="68"/>
      <c r="AV113" s="18" t="s">
        <v>374</v>
      </c>
      <c r="AW113" s="71">
        <v>0</v>
      </c>
      <c r="AX113" s="71">
        <v>0</v>
      </c>
      <c r="AY113" s="71">
        <v>0</v>
      </c>
      <c r="AZ113" s="71">
        <v>0</v>
      </c>
      <c r="BA113" s="71">
        <v>0</v>
      </c>
      <c r="BB113" s="71">
        <v>0</v>
      </c>
      <c r="BC113" s="71">
        <v>0</v>
      </c>
      <c r="BD113" s="71">
        <v>0</v>
      </c>
      <c r="BE113" s="71">
        <v>0</v>
      </c>
      <c r="BF113" s="71">
        <v>0</v>
      </c>
      <c r="BG113" s="71">
        <v>0</v>
      </c>
      <c r="BH113" s="71">
        <v>0</v>
      </c>
      <c r="BI113" s="71">
        <v>0</v>
      </c>
      <c r="BJ113" s="71">
        <v>0</v>
      </c>
      <c r="BK113" s="71">
        <v>0</v>
      </c>
      <c r="BL113" s="71">
        <v>0</v>
      </c>
      <c r="BM113" s="71">
        <v>0</v>
      </c>
      <c r="BN113" s="71">
        <v>0</v>
      </c>
      <c r="BO113" s="71">
        <v>0</v>
      </c>
      <c r="BP113" s="71">
        <v>0</v>
      </c>
      <c r="BQ113" s="71">
        <v>0</v>
      </c>
    </row>
    <row r="114" spans="1:69" x14ac:dyDescent="0.2">
      <c r="A114" s="13"/>
      <c r="B114" s="63" t="s">
        <v>374</v>
      </c>
      <c r="C114" s="66">
        <v>0</v>
      </c>
      <c r="D114" s="66">
        <v>0</v>
      </c>
      <c r="E114" s="66">
        <v>0</v>
      </c>
      <c r="F114" s="66">
        <v>0</v>
      </c>
      <c r="G114" s="66">
        <v>0</v>
      </c>
      <c r="H114" s="66">
        <v>0</v>
      </c>
      <c r="I114" s="66">
        <v>0</v>
      </c>
      <c r="J114" s="66">
        <v>0</v>
      </c>
      <c r="K114" s="66">
        <v>0</v>
      </c>
      <c r="L114" s="66">
        <v>0</v>
      </c>
      <c r="M114" s="66">
        <v>0</v>
      </c>
      <c r="N114" s="66">
        <v>0</v>
      </c>
      <c r="O114" s="66">
        <v>0</v>
      </c>
      <c r="P114" s="66">
        <v>0</v>
      </c>
      <c r="Q114" s="66">
        <v>0</v>
      </c>
      <c r="R114" s="66">
        <v>0</v>
      </c>
      <c r="S114" s="66">
        <v>0</v>
      </c>
      <c r="T114" s="66">
        <v>0</v>
      </c>
      <c r="U114" s="66">
        <v>0</v>
      </c>
      <c r="V114" s="66">
        <v>0</v>
      </c>
      <c r="W114" s="66">
        <v>0</v>
      </c>
      <c r="Y114" s="41" t="s">
        <v>374</v>
      </c>
      <c r="Z114" s="68">
        <v>0</v>
      </c>
      <c r="AA114" s="68">
        <v>0</v>
      </c>
      <c r="AB114" s="68">
        <v>0</v>
      </c>
      <c r="AC114" s="68">
        <v>0</v>
      </c>
      <c r="AD114" s="68">
        <v>0</v>
      </c>
      <c r="AE114" s="68">
        <v>0</v>
      </c>
      <c r="AF114" s="68">
        <v>0</v>
      </c>
      <c r="AG114" s="68">
        <v>0</v>
      </c>
      <c r="AH114" s="68">
        <v>0</v>
      </c>
      <c r="AI114" s="68">
        <v>0</v>
      </c>
      <c r="AJ114" s="68">
        <v>0</v>
      </c>
      <c r="AK114" s="68">
        <v>0</v>
      </c>
      <c r="AL114" s="68">
        <v>0</v>
      </c>
      <c r="AM114" s="68">
        <v>0</v>
      </c>
      <c r="AN114" s="68">
        <v>0</v>
      </c>
      <c r="AO114" s="68">
        <v>0</v>
      </c>
      <c r="AP114" s="68">
        <v>0</v>
      </c>
      <c r="AQ114" s="68">
        <v>0</v>
      </c>
      <c r="AR114" s="68">
        <v>0</v>
      </c>
      <c r="AS114" s="68">
        <v>0</v>
      </c>
      <c r="AT114" s="68"/>
      <c r="AV114" s="18" t="s">
        <v>374</v>
      </c>
      <c r="AW114" s="71">
        <v>0</v>
      </c>
      <c r="AX114" s="71">
        <v>0</v>
      </c>
      <c r="AY114" s="71">
        <v>0</v>
      </c>
      <c r="AZ114" s="71">
        <v>0</v>
      </c>
      <c r="BA114" s="71">
        <v>0</v>
      </c>
      <c r="BB114" s="71">
        <v>0</v>
      </c>
      <c r="BC114" s="71">
        <v>0</v>
      </c>
      <c r="BD114" s="71">
        <v>0</v>
      </c>
      <c r="BE114" s="71">
        <v>0</v>
      </c>
      <c r="BF114" s="71">
        <v>0</v>
      </c>
      <c r="BG114" s="71">
        <v>0</v>
      </c>
      <c r="BH114" s="71">
        <v>0</v>
      </c>
      <c r="BI114" s="71">
        <v>0</v>
      </c>
      <c r="BJ114" s="71">
        <v>0</v>
      </c>
      <c r="BK114" s="71">
        <v>0</v>
      </c>
      <c r="BL114" s="71">
        <v>0</v>
      </c>
      <c r="BM114" s="71">
        <v>0</v>
      </c>
      <c r="BN114" s="71">
        <v>0</v>
      </c>
      <c r="BO114" s="71">
        <v>0</v>
      </c>
      <c r="BP114" s="71">
        <v>0</v>
      </c>
      <c r="BQ114" s="71">
        <v>0</v>
      </c>
    </row>
    <row r="115" spans="1:69" x14ac:dyDescent="0.2">
      <c r="A115" s="13"/>
      <c r="B115" s="63" t="s">
        <v>374</v>
      </c>
      <c r="C115" s="66">
        <v>0</v>
      </c>
      <c r="D115" s="66">
        <v>0</v>
      </c>
      <c r="E115" s="66">
        <v>0</v>
      </c>
      <c r="F115" s="66">
        <v>0</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66">
        <v>0</v>
      </c>
      <c r="W115" s="66">
        <v>0</v>
      </c>
      <c r="Y115" s="41" t="s">
        <v>374</v>
      </c>
      <c r="Z115" s="68">
        <v>0</v>
      </c>
      <c r="AA115" s="68">
        <v>0</v>
      </c>
      <c r="AB115" s="68">
        <v>0</v>
      </c>
      <c r="AC115" s="68">
        <v>0</v>
      </c>
      <c r="AD115" s="68">
        <v>0</v>
      </c>
      <c r="AE115" s="68">
        <v>0</v>
      </c>
      <c r="AF115" s="68">
        <v>0</v>
      </c>
      <c r="AG115" s="68">
        <v>0</v>
      </c>
      <c r="AH115" s="68">
        <v>0</v>
      </c>
      <c r="AI115" s="68">
        <v>0</v>
      </c>
      <c r="AJ115" s="68">
        <v>0</v>
      </c>
      <c r="AK115" s="68">
        <v>0</v>
      </c>
      <c r="AL115" s="68">
        <v>0</v>
      </c>
      <c r="AM115" s="68">
        <v>0</v>
      </c>
      <c r="AN115" s="68">
        <v>0</v>
      </c>
      <c r="AO115" s="68">
        <v>0</v>
      </c>
      <c r="AP115" s="68">
        <v>0</v>
      </c>
      <c r="AQ115" s="68">
        <v>0</v>
      </c>
      <c r="AR115" s="68">
        <v>0</v>
      </c>
      <c r="AS115" s="68">
        <v>0</v>
      </c>
      <c r="AT115" s="68"/>
      <c r="AV115" s="18" t="s">
        <v>374</v>
      </c>
      <c r="AW115" s="71">
        <v>0</v>
      </c>
      <c r="AX115" s="71">
        <v>0</v>
      </c>
      <c r="AY115" s="71">
        <v>0</v>
      </c>
      <c r="AZ115" s="71">
        <v>0</v>
      </c>
      <c r="BA115" s="71">
        <v>0</v>
      </c>
      <c r="BB115" s="71">
        <v>0</v>
      </c>
      <c r="BC115" s="71">
        <v>0</v>
      </c>
      <c r="BD115" s="71">
        <v>0</v>
      </c>
      <c r="BE115" s="71">
        <v>0</v>
      </c>
      <c r="BF115" s="71">
        <v>0</v>
      </c>
      <c r="BG115" s="71">
        <v>0</v>
      </c>
      <c r="BH115" s="71">
        <v>0</v>
      </c>
      <c r="BI115" s="71">
        <v>0</v>
      </c>
      <c r="BJ115" s="71">
        <v>0</v>
      </c>
      <c r="BK115" s="71">
        <v>0</v>
      </c>
      <c r="BL115" s="71">
        <v>0</v>
      </c>
      <c r="BM115" s="71">
        <v>0</v>
      </c>
      <c r="BN115" s="71">
        <v>0</v>
      </c>
      <c r="BO115" s="71">
        <v>0</v>
      </c>
      <c r="BP115" s="71">
        <v>0</v>
      </c>
      <c r="BQ115" s="71">
        <v>0</v>
      </c>
    </row>
    <row r="116" spans="1:69" s="20" customFormat="1" x14ac:dyDescent="0.2">
      <c r="A116" s="19"/>
      <c r="B116" s="63" t="s">
        <v>374</v>
      </c>
      <c r="C116" s="66">
        <v>0</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Y116" s="41" t="s">
        <v>374</v>
      </c>
      <c r="Z116" s="68">
        <v>0</v>
      </c>
      <c r="AA116" s="68">
        <v>0</v>
      </c>
      <c r="AB116" s="68">
        <v>0</v>
      </c>
      <c r="AC116" s="68">
        <v>0</v>
      </c>
      <c r="AD116" s="68">
        <v>0</v>
      </c>
      <c r="AE116" s="68">
        <v>0</v>
      </c>
      <c r="AF116" s="68">
        <v>0</v>
      </c>
      <c r="AG116" s="68">
        <v>0</v>
      </c>
      <c r="AH116" s="68">
        <v>0</v>
      </c>
      <c r="AI116" s="68">
        <v>0</v>
      </c>
      <c r="AJ116" s="68">
        <v>0</v>
      </c>
      <c r="AK116" s="68">
        <v>0</v>
      </c>
      <c r="AL116" s="68">
        <v>0</v>
      </c>
      <c r="AM116" s="68">
        <v>0</v>
      </c>
      <c r="AN116" s="68">
        <v>0</v>
      </c>
      <c r="AO116" s="68">
        <v>0</v>
      </c>
      <c r="AP116" s="68">
        <v>0</v>
      </c>
      <c r="AQ116" s="68">
        <v>0</v>
      </c>
      <c r="AR116" s="68">
        <v>0</v>
      </c>
      <c r="AS116" s="68">
        <v>0</v>
      </c>
      <c r="AT116" s="68"/>
      <c r="AV116" s="18" t="s">
        <v>374</v>
      </c>
      <c r="AW116" s="71">
        <v>0</v>
      </c>
      <c r="AX116" s="71">
        <v>0</v>
      </c>
      <c r="AY116" s="71">
        <v>0</v>
      </c>
      <c r="AZ116" s="71">
        <v>0</v>
      </c>
      <c r="BA116" s="71">
        <v>0</v>
      </c>
      <c r="BB116" s="71">
        <v>0</v>
      </c>
      <c r="BC116" s="71">
        <v>0</v>
      </c>
      <c r="BD116" s="71">
        <v>0</v>
      </c>
      <c r="BE116" s="71">
        <v>0</v>
      </c>
      <c r="BF116" s="71">
        <v>0</v>
      </c>
      <c r="BG116" s="71">
        <v>0</v>
      </c>
      <c r="BH116" s="71">
        <v>0</v>
      </c>
      <c r="BI116" s="71">
        <v>0</v>
      </c>
      <c r="BJ116" s="71">
        <v>0</v>
      </c>
      <c r="BK116" s="71">
        <v>0</v>
      </c>
      <c r="BL116" s="71">
        <v>0</v>
      </c>
      <c r="BM116" s="71">
        <v>0</v>
      </c>
      <c r="BN116" s="71">
        <v>0</v>
      </c>
      <c r="BO116" s="71">
        <v>0</v>
      </c>
      <c r="BP116" s="71">
        <v>0</v>
      </c>
      <c r="BQ116" s="71">
        <v>0</v>
      </c>
    </row>
    <row r="117" spans="1:69" x14ac:dyDescent="0.2">
      <c r="A117" s="13"/>
      <c r="B117" s="64" t="s">
        <v>374</v>
      </c>
      <c r="C117" s="66">
        <v>0</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Y117" s="42" t="s">
        <v>374</v>
      </c>
      <c r="Z117" s="68">
        <v>0</v>
      </c>
      <c r="AA117" s="68">
        <v>0</v>
      </c>
      <c r="AB117" s="68">
        <v>0</v>
      </c>
      <c r="AC117" s="68">
        <v>0</v>
      </c>
      <c r="AD117" s="68">
        <v>0</v>
      </c>
      <c r="AE117" s="68">
        <v>0</v>
      </c>
      <c r="AF117" s="68">
        <v>0</v>
      </c>
      <c r="AG117" s="68">
        <v>0</v>
      </c>
      <c r="AH117" s="68">
        <v>0</v>
      </c>
      <c r="AI117" s="68">
        <v>0</v>
      </c>
      <c r="AJ117" s="68">
        <v>0</v>
      </c>
      <c r="AK117" s="68">
        <v>0</v>
      </c>
      <c r="AL117" s="68">
        <v>0</v>
      </c>
      <c r="AM117" s="68">
        <v>0</v>
      </c>
      <c r="AN117" s="68">
        <v>0</v>
      </c>
      <c r="AO117" s="68">
        <v>0</v>
      </c>
      <c r="AP117" s="68">
        <v>0</v>
      </c>
      <c r="AQ117" s="68">
        <v>0</v>
      </c>
      <c r="AR117" s="68">
        <v>0</v>
      </c>
      <c r="AS117" s="68">
        <v>0</v>
      </c>
      <c r="AT117" s="68"/>
      <c r="AV117" s="22" t="s">
        <v>374</v>
      </c>
      <c r="AW117" s="71">
        <v>0</v>
      </c>
      <c r="AX117" s="71">
        <v>0</v>
      </c>
      <c r="AY117" s="71">
        <v>0</v>
      </c>
      <c r="AZ117" s="71">
        <v>0</v>
      </c>
      <c r="BA117" s="71">
        <v>0</v>
      </c>
      <c r="BB117" s="71">
        <v>0</v>
      </c>
      <c r="BC117" s="71">
        <v>0</v>
      </c>
      <c r="BD117" s="71">
        <v>0</v>
      </c>
      <c r="BE117" s="71">
        <v>0</v>
      </c>
      <c r="BF117" s="71">
        <v>0</v>
      </c>
      <c r="BG117" s="71">
        <v>0</v>
      </c>
      <c r="BH117" s="71">
        <v>0</v>
      </c>
      <c r="BI117" s="71">
        <v>0</v>
      </c>
      <c r="BJ117" s="71">
        <v>0</v>
      </c>
      <c r="BK117" s="71">
        <v>0</v>
      </c>
      <c r="BL117" s="71">
        <v>0</v>
      </c>
      <c r="BM117" s="71">
        <v>0</v>
      </c>
      <c r="BN117" s="71">
        <v>0</v>
      </c>
      <c r="BO117" s="71">
        <v>0</v>
      </c>
      <c r="BP117" s="71">
        <v>0</v>
      </c>
      <c r="BQ117" s="71">
        <v>0</v>
      </c>
    </row>
    <row r="118" spans="1:69" x14ac:dyDescent="0.2">
      <c r="A118" s="13"/>
      <c r="B118" s="65" t="s">
        <v>194</v>
      </c>
      <c r="C118" s="66">
        <v>38278.98619078839</v>
      </c>
      <c r="D118" s="66">
        <v>13036.006284685796</v>
      </c>
      <c r="E118" s="66">
        <v>13777.221113786496</v>
      </c>
      <c r="F118" s="66">
        <v>14961.949294528496</v>
      </c>
      <c r="G118" s="66">
        <v>4673.8460218244991</v>
      </c>
      <c r="H118" s="66">
        <v>7745.0083984445992</v>
      </c>
      <c r="I118" s="66">
        <v>12157.589452602901</v>
      </c>
      <c r="J118" s="66">
        <v>16777.666345914298</v>
      </c>
      <c r="K118" s="66">
        <v>0</v>
      </c>
      <c r="L118" s="66">
        <v>0</v>
      </c>
      <c r="M118" s="66">
        <v>0</v>
      </c>
      <c r="N118" s="66">
        <v>0</v>
      </c>
      <c r="O118" s="66">
        <v>0</v>
      </c>
      <c r="P118" s="66">
        <v>0</v>
      </c>
      <c r="Q118" s="66">
        <v>0</v>
      </c>
      <c r="R118" s="66">
        <v>0</v>
      </c>
      <c r="S118" s="66">
        <v>0</v>
      </c>
      <c r="T118" s="66">
        <v>0</v>
      </c>
      <c r="U118" s="66">
        <v>0</v>
      </c>
      <c r="V118" s="66">
        <v>0</v>
      </c>
      <c r="W118" s="66"/>
      <c r="Y118" s="43" t="s">
        <v>194</v>
      </c>
      <c r="Z118" s="69"/>
      <c r="AA118" s="69"/>
      <c r="AB118" s="69"/>
      <c r="AC118" s="69"/>
      <c r="AD118" s="69"/>
      <c r="AE118" s="69"/>
      <c r="AF118" s="69"/>
      <c r="AG118" s="69"/>
      <c r="AH118" s="69"/>
      <c r="AI118" s="69"/>
      <c r="AJ118" s="69"/>
      <c r="AK118" s="69"/>
      <c r="AL118" s="69"/>
      <c r="AM118" s="69"/>
      <c r="AN118" s="68"/>
      <c r="AO118" s="68"/>
      <c r="AP118" s="68"/>
      <c r="AQ118" s="68"/>
      <c r="AR118" s="68"/>
      <c r="AS118" s="68"/>
      <c r="AT118" s="69"/>
      <c r="AV118" s="24" t="s">
        <v>194</v>
      </c>
      <c r="AW118" s="71"/>
      <c r="AX118" s="71"/>
      <c r="AY118" s="71"/>
      <c r="AZ118" s="71"/>
      <c r="BA118" s="71"/>
      <c r="BB118" s="71"/>
      <c r="BC118" s="71"/>
      <c r="BD118" s="71"/>
      <c r="BE118" s="71"/>
      <c r="BF118" s="71"/>
      <c r="BG118" s="71"/>
      <c r="BH118" s="71"/>
      <c r="BI118" s="71"/>
      <c r="BJ118" s="71"/>
      <c r="BK118" s="71"/>
      <c r="BL118" s="71"/>
      <c r="BM118" s="71"/>
      <c r="BN118" s="71"/>
      <c r="BO118" s="71"/>
      <c r="BP118" s="71"/>
      <c r="BQ118" s="71"/>
    </row>
    <row r="121" spans="1:69" x14ac:dyDescent="0.2">
      <c r="A121" s="8" t="s">
        <v>140</v>
      </c>
      <c r="B121" s="14" t="s">
        <v>187</v>
      </c>
      <c r="C121" s="28" t="s">
        <v>8</v>
      </c>
      <c r="D121" s="28" t="s">
        <v>7</v>
      </c>
      <c r="E121" s="28" t="s">
        <v>6</v>
      </c>
      <c r="F121" s="28" t="s">
        <v>5</v>
      </c>
      <c r="G121" s="28" t="s">
        <v>4</v>
      </c>
      <c r="H121" s="28" t="s">
        <v>3</v>
      </c>
      <c r="I121" s="28" t="s">
        <v>2</v>
      </c>
      <c r="J121" s="28" t="s">
        <v>1</v>
      </c>
      <c r="K121" s="28" t="s">
        <v>0</v>
      </c>
      <c r="L121" s="28" t="s">
        <v>10</v>
      </c>
      <c r="M121" s="28" t="s">
        <v>38</v>
      </c>
      <c r="N121" s="28" t="s">
        <v>37</v>
      </c>
      <c r="O121" s="28" t="s">
        <v>36</v>
      </c>
      <c r="P121" s="28" t="s">
        <v>35</v>
      </c>
      <c r="Q121" s="28" t="s">
        <v>34</v>
      </c>
      <c r="R121" s="28" t="s">
        <v>33</v>
      </c>
      <c r="S121" s="28" t="s">
        <v>32</v>
      </c>
      <c r="T121" s="28" t="s">
        <v>31</v>
      </c>
      <c r="U121" s="28" t="s">
        <v>30</v>
      </c>
      <c r="V121" s="28" t="s">
        <v>29</v>
      </c>
      <c r="W121" s="28" t="s">
        <v>194</v>
      </c>
      <c r="Y121" s="40" t="s">
        <v>187</v>
      </c>
      <c r="Z121" s="67" t="s">
        <v>8</v>
      </c>
      <c r="AA121" s="67" t="s">
        <v>7</v>
      </c>
      <c r="AB121" s="67" t="s">
        <v>6</v>
      </c>
      <c r="AC121" s="67" t="s">
        <v>5</v>
      </c>
      <c r="AD121" s="67" t="s">
        <v>4</v>
      </c>
      <c r="AE121" s="67" t="s">
        <v>3</v>
      </c>
      <c r="AF121" s="67" t="s">
        <v>2</v>
      </c>
      <c r="AG121" s="67" t="s">
        <v>1</v>
      </c>
      <c r="AH121" s="67" t="s">
        <v>0</v>
      </c>
      <c r="AI121" s="67" t="s">
        <v>10</v>
      </c>
      <c r="AJ121" s="67" t="s">
        <v>38</v>
      </c>
      <c r="AK121" s="67" t="s">
        <v>37</v>
      </c>
      <c r="AL121" s="67" t="s">
        <v>36</v>
      </c>
      <c r="AM121" s="67" t="s">
        <v>35</v>
      </c>
      <c r="AN121" s="67" t="s">
        <v>34</v>
      </c>
      <c r="AO121" s="67" t="s">
        <v>33</v>
      </c>
      <c r="AP121" s="67" t="s">
        <v>32</v>
      </c>
      <c r="AQ121" s="67" t="s">
        <v>31</v>
      </c>
      <c r="AR121" s="67" t="s">
        <v>30</v>
      </c>
      <c r="AS121" s="67" t="s">
        <v>29</v>
      </c>
      <c r="AT121" s="67" t="s">
        <v>194</v>
      </c>
      <c r="AV121" s="16" t="s">
        <v>187</v>
      </c>
      <c r="AW121" s="70" t="s">
        <v>8</v>
      </c>
      <c r="AX121" s="70" t="s">
        <v>7</v>
      </c>
      <c r="AY121" s="70" t="s">
        <v>6</v>
      </c>
      <c r="AZ121" s="70" t="s">
        <v>5</v>
      </c>
      <c r="BA121" s="70" t="s">
        <v>4</v>
      </c>
      <c r="BB121" s="70" t="s">
        <v>3</v>
      </c>
      <c r="BC121" s="70" t="s">
        <v>2</v>
      </c>
      <c r="BD121" s="70" t="s">
        <v>1</v>
      </c>
      <c r="BE121" s="70" t="s">
        <v>0</v>
      </c>
      <c r="BF121" s="70" t="s">
        <v>10</v>
      </c>
      <c r="BG121" s="70" t="s">
        <v>38</v>
      </c>
      <c r="BH121" s="70" t="s">
        <v>37</v>
      </c>
      <c r="BI121" s="70" t="s">
        <v>36</v>
      </c>
      <c r="BJ121" s="70" t="s">
        <v>35</v>
      </c>
      <c r="BK121" s="70" t="s">
        <v>34</v>
      </c>
      <c r="BL121" s="70" t="s">
        <v>33</v>
      </c>
      <c r="BM121" s="70" t="s">
        <v>32</v>
      </c>
      <c r="BN121" s="70" t="s">
        <v>31</v>
      </c>
      <c r="BO121" s="70" t="s">
        <v>30</v>
      </c>
      <c r="BP121" s="70" t="s">
        <v>29</v>
      </c>
      <c r="BQ121" s="70" t="s">
        <v>194</v>
      </c>
    </row>
    <row r="122" spans="1:69" x14ac:dyDescent="0.2">
      <c r="A122" s="13"/>
      <c r="B122" s="63" t="s">
        <v>177</v>
      </c>
      <c r="C122" s="66">
        <v>449.073175988</v>
      </c>
      <c r="D122" s="66">
        <v>419.24424045069998</v>
      </c>
      <c r="E122" s="66">
        <v>95.192304958800008</v>
      </c>
      <c r="F122" s="66">
        <v>139.51331309950001</v>
      </c>
      <c r="G122" s="66">
        <v>0</v>
      </c>
      <c r="H122" s="66">
        <v>65.304079783000006</v>
      </c>
      <c r="I122" s="66">
        <v>35.068987270199997</v>
      </c>
      <c r="J122" s="66">
        <v>205.66681731169999</v>
      </c>
      <c r="K122" s="66">
        <v>0</v>
      </c>
      <c r="L122" s="66">
        <v>0</v>
      </c>
      <c r="M122" s="66">
        <v>0</v>
      </c>
      <c r="N122" s="66">
        <v>0</v>
      </c>
      <c r="O122" s="66">
        <v>0</v>
      </c>
      <c r="P122" s="66">
        <v>0</v>
      </c>
      <c r="Q122" s="66">
        <v>0</v>
      </c>
      <c r="R122" s="66">
        <v>0</v>
      </c>
      <c r="S122" s="66">
        <v>0</v>
      </c>
      <c r="T122" s="66">
        <v>0</v>
      </c>
      <c r="U122" s="66">
        <v>0</v>
      </c>
      <c r="V122" s="66">
        <v>0</v>
      </c>
      <c r="W122" s="66">
        <v>1409.0629188618998</v>
      </c>
      <c r="Y122" s="41" t="s">
        <v>177</v>
      </c>
      <c r="Z122" s="68">
        <v>0.31870342337212054</v>
      </c>
      <c r="AA122" s="68">
        <v>0.29753408086937921</v>
      </c>
      <c r="AB122" s="68">
        <v>6.7557171283512907E-2</v>
      </c>
      <c r="AC122" s="68">
        <v>9.9011414772155748E-2</v>
      </c>
      <c r="AD122" s="68">
        <v>0</v>
      </c>
      <c r="AE122" s="68">
        <v>4.6345751427300436E-2</v>
      </c>
      <c r="AF122" s="68">
        <v>2.4888162764601898E-2</v>
      </c>
      <c r="AG122" s="68">
        <v>0.14595999551092942</v>
      </c>
      <c r="AH122" s="68">
        <v>0</v>
      </c>
      <c r="AI122" s="68">
        <v>0</v>
      </c>
      <c r="AJ122" s="68">
        <v>0</v>
      </c>
      <c r="AK122" s="68">
        <v>0</v>
      </c>
      <c r="AL122" s="68">
        <v>0</v>
      </c>
      <c r="AM122" s="68">
        <v>0</v>
      </c>
      <c r="AN122" s="68">
        <v>0</v>
      </c>
      <c r="AO122" s="68">
        <v>0</v>
      </c>
      <c r="AP122" s="68">
        <v>0</v>
      </c>
      <c r="AQ122" s="68">
        <v>0</v>
      </c>
      <c r="AR122" s="68">
        <v>0</v>
      </c>
      <c r="AS122" s="68">
        <v>0</v>
      </c>
      <c r="AT122" s="68"/>
      <c r="AV122" s="18" t="s">
        <v>177</v>
      </c>
      <c r="AW122" s="71">
        <v>45.944276448124164</v>
      </c>
      <c r="AX122" s="71">
        <v>55.818660367057504</v>
      </c>
      <c r="AY122" s="71">
        <v>72.53602351968452</v>
      </c>
      <c r="AZ122" s="71">
        <v>48.148399473815722</v>
      </c>
      <c r="BA122" s="71">
        <v>0</v>
      </c>
      <c r="BB122" s="71">
        <v>91.170538437592597</v>
      </c>
      <c r="BC122" s="71">
        <v>79.647507835026616</v>
      </c>
      <c r="BD122" s="71">
        <v>71.12269439195363</v>
      </c>
      <c r="BE122" s="71">
        <v>0</v>
      </c>
      <c r="BF122" s="71">
        <v>0</v>
      </c>
      <c r="BG122" s="71">
        <v>0</v>
      </c>
      <c r="BH122" s="71">
        <v>0</v>
      </c>
      <c r="BI122" s="71">
        <v>0</v>
      </c>
      <c r="BJ122" s="71">
        <v>0</v>
      </c>
      <c r="BK122" s="71">
        <v>0</v>
      </c>
      <c r="BL122" s="71">
        <v>0</v>
      </c>
      <c r="BM122" s="71">
        <v>0</v>
      </c>
      <c r="BN122" s="71">
        <v>0</v>
      </c>
      <c r="BO122" s="71">
        <v>0</v>
      </c>
      <c r="BP122" s="71">
        <v>0</v>
      </c>
      <c r="BQ122" s="71">
        <v>25.817036185861078</v>
      </c>
    </row>
    <row r="123" spans="1:69" x14ac:dyDescent="0.2">
      <c r="A123" s="13"/>
      <c r="B123" s="63" t="s">
        <v>371</v>
      </c>
      <c r="C123" s="66">
        <v>2761.0593204917</v>
      </c>
      <c r="D123" s="66">
        <v>1676.1263814647</v>
      </c>
      <c r="E123" s="66">
        <v>2626.2374829063997</v>
      </c>
      <c r="F123" s="66">
        <v>4078.3615669588999</v>
      </c>
      <c r="G123" s="66">
        <v>1303.3558373490002</v>
      </c>
      <c r="H123" s="66">
        <v>1411.2239113370001</v>
      </c>
      <c r="I123" s="66">
        <v>3495.6451913699998</v>
      </c>
      <c r="J123" s="66">
        <v>6141.8828253400006</v>
      </c>
      <c r="K123" s="66">
        <v>0</v>
      </c>
      <c r="L123" s="66">
        <v>0</v>
      </c>
      <c r="M123" s="66">
        <v>0</v>
      </c>
      <c r="N123" s="66">
        <v>0</v>
      </c>
      <c r="O123" s="66">
        <v>0</v>
      </c>
      <c r="P123" s="66">
        <v>0</v>
      </c>
      <c r="Q123" s="66">
        <v>0</v>
      </c>
      <c r="R123" s="66">
        <v>0</v>
      </c>
      <c r="S123" s="66">
        <v>0</v>
      </c>
      <c r="T123" s="66">
        <v>0</v>
      </c>
      <c r="U123" s="66">
        <v>0</v>
      </c>
      <c r="V123" s="66">
        <v>0</v>
      </c>
      <c r="W123" s="66">
        <v>23493.892517217701</v>
      </c>
      <c r="Y123" s="41" t="s">
        <v>371</v>
      </c>
      <c r="Z123" s="68">
        <v>0.11752242922147677</v>
      </c>
      <c r="AA123" s="68">
        <v>7.1343068426670306E-2</v>
      </c>
      <c r="AB123" s="68">
        <v>0.11178383833082317</v>
      </c>
      <c r="AC123" s="68">
        <v>0.17359241615539178</v>
      </c>
      <c r="AD123" s="68">
        <v>5.5476368438896397E-2</v>
      </c>
      <c r="AE123" s="68">
        <v>6.0067692499349463E-2</v>
      </c>
      <c r="AF123" s="68">
        <v>0.14878952854696964</v>
      </c>
      <c r="AG123" s="68">
        <v>0.26142465838042245</v>
      </c>
      <c r="AH123" s="68">
        <v>0</v>
      </c>
      <c r="AI123" s="68">
        <v>0</v>
      </c>
      <c r="AJ123" s="68">
        <v>0</v>
      </c>
      <c r="AK123" s="68">
        <v>0</v>
      </c>
      <c r="AL123" s="68">
        <v>0</v>
      </c>
      <c r="AM123" s="68">
        <v>0</v>
      </c>
      <c r="AN123" s="68">
        <v>0</v>
      </c>
      <c r="AO123" s="68">
        <v>0</v>
      </c>
      <c r="AP123" s="68">
        <v>0</v>
      </c>
      <c r="AQ123" s="68">
        <v>0</v>
      </c>
      <c r="AR123" s="68">
        <v>0</v>
      </c>
      <c r="AS123" s="68">
        <v>0</v>
      </c>
      <c r="AT123" s="68"/>
      <c r="AV123" s="18" t="s">
        <v>371</v>
      </c>
      <c r="AW123" s="71">
        <v>19.857565282654765</v>
      </c>
      <c r="AX123" s="71">
        <v>28.491328247372302</v>
      </c>
      <c r="AY123" s="71">
        <v>22.345163639168156</v>
      </c>
      <c r="AZ123" s="71">
        <v>19.108783528239414</v>
      </c>
      <c r="BA123" s="71">
        <v>28.982933308014246</v>
      </c>
      <c r="BB123" s="71">
        <v>23.093639599015162</v>
      </c>
      <c r="BC123" s="71">
        <v>37.110406088514644</v>
      </c>
      <c r="BD123" s="71">
        <v>17.309707559596891</v>
      </c>
      <c r="BE123" s="71">
        <v>0</v>
      </c>
      <c r="BF123" s="71">
        <v>0</v>
      </c>
      <c r="BG123" s="71">
        <v>0</v>
      </c>
      <c r="BH123" s="71">
        <v>0</v>
      </c>
      <c r="BI123" s="71">
        <v>0</v>
      </c>
      <c r="BJ123" s="71">
        <v>0</v>
      </c>
      <c r="BK123" s="71">
        <v>0</v>
      </c>
      <c r="BL123" s="71">
        <v>0</v>
      </c>
      <c r="BM123" s="71">
        <v>0</v>
      </c>
      <c r="BN123" s="71">
        <v>0</v>
      </c>
      <c r="BO123" s="71">
        <v>0</v>
      </c>
      <c r="BP123" s="71">
        <v>0</v>
      </c>
      <c r="BQ123" s="71">
        <v>9.0717019160047982</v>
      </c>
    </row>
    <row r="124" spans="1:69" x14ac:dyDescent="0.2">
      <c r="A124" s="13"/>
      <c r="B124" s="63" t="s">
        <v>165</v>
      </c>
      <c r="C124" s="66">
        <v>0</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Y124" s="41" t="s">
        <v>165</v>
      </c>
      <c r="Z124" s="68">
        <v>0</v>
      </c>
      <c r="AA124" s="68">
        <v>0</v>
      </c>
      <c r="AB124" s="68">
        <v>0</v>
      </c>
      <c r="AC124" s="68">
        <v>0</v>
      </c>
      <c r="AD124" s="68">
        <v>0</v>
      </c>
      <c r="AE124" s="68">
        <v>0</v>
      </c>
      <c r="AF124" s="68">
        <v>0</v>
      </c>
      <c r="AG124" s="68">
        <v>0</v>
      </c>
      <c r="AH124" s="68">
        <v>0</v>
      </c>
      <c r="AI124" s="68">
        <v>0</v>
      </c>
      <c r="AJ124" s="68">
        <v>0</v>
      </c>
      <c r="AK124" s="68">
        <v>0</v>
      </c>
      <c r="AL124" s="68">
        <v>0</v>
      </c>
      <c r="AM124" s="68">
        <v>0</v>
      </c>
      <c r="AN124" s="68">
        <v>0</v>
      </c>
      <c r="AO124" s="68">
        <v>0</v>
      </c>
      <c r="AP124" s="68">
        <v>0</v>
      </c>
      <c r="AQ124" s="68">
        <v>0</v>
      </c>
      <c r="AR124" s="68">
        <v>0</v>
      </c>
      <c r="AS124" s="68">
        <v>0</v>
      </c>
      <c r="AT124" s="68"/>
      <c r="AV124" s="18" t="s">
        <v>165</v>
      </c>
      <c r="AW124" s="71">
        <v>0</v>
      </c>
      <c r="AX124" s="71">
        <v>0</v>
      </c>
      <c r="AY124" s="71">
        <v>0</v>
      </c>
      <c r="AZ124" s="71">
        <v>0</v>
      </c>
      <c r="BA124" s="71">
        <v>0</v>
      </c>
      <c r="BB124" s="71">
        <v>0</v>
      </c>
      <c r="BC124" s="71">
        <v>0</v>
      </c>
      <c r="BD124" s="71">
        <v>0</v>
      </c>
      <c r="BE124" s="71">
        <v>0</v>
      </c>
      <c r="BF124" s="71">
        <v>0</v>
      </c>
      <c r="BG124" s="71">
        <v>0</v>
      </c>
      <c r="BH124" s="71">
        <v>0</v>
      </c>
      <c r="BI124" s="71">
        <v>0</v>
      </c>
      <c r="BJ124" s="71">
        <v>0</v>
      </c>
      <c r="BK124" s="71">
        <v>0</v>
      </c>
      <c r="BL124" s="71">
        <v>0</v>
      </c>
      <c r="BM124" s="71">
        <v>0</v>
      </c>
      <c r="BN124" s="71">
        <v>0</v>
      </c>
      <c r="BO124" s="71">
        <v>0</v>
      </c>
      <c r="BP124" s="71">
        <v>0</v>
      </c>
      <c r="BQ124" s="71">
        <v>0</v>
      </c>
    </row>
    <row r="125" spans="1:69" x14ac:dyDescent="0.2">
      <c r="A125" s="13"/>
      <c r="B125" s="63" t="s">
        <v>424</v>
      </c>
      <c r="C125" s="66">
        <v>0</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Y125" s="41" t="s">
        <v>424</v>
      </c>
      <c r="Z125" s="68">
        <v>0</v>
      </c>
      <c r="AA125" s="68">
        <v>0</v>
      </c>
      <c r="AB125" s="68">
        <v>0</v>
      </c>
      <c r="AC125" s="68">
        <v>0</v>
      </c>
      <c r="AD125" s="68">
        <v>0</v>
      </c>
      <c r="AE125" s="68">
        <v>0</v>
      </c>
      <c r="AF125" s="68">
        <v>0</v>
      </c>
      <c r="AG125" s="68">
        <v>0</v>
      </c>
      <c r="AH125" s="68">
        <v>0</v>
      </c>
      <c r="AI125" s="68">
        <v>0</v>
      </c>
      <c r="AJ125" s="68">
        <v>0</v>
      </c>
      <c r="AK125" s="68">
        <v>0</v>
      </c>
      <c r="AL125" s="68">
        <v>0</v>
      </c>
      <c r="AM125" s="68">
        <v>0</v>
      </c>
      <c r="AN125" s="68">
        <v>0</v>
      </c>
      <c r="AO125" s="68">
        <v>0</v>
      </c>
      <c r="AP125" s="68">
        <v>0</v>
      </c>
      <c r="AQ125" s="68">
        <v>0</v>
      </c>
      <c r="AR125" s="68">
        <v>0</v>
      </c>
      <c r="AS125" s="68">
        <v>0</v>
      </c>
      <c r="AT125" s="68"/>
      <c r="AV125" s="18" t="s">
        <v>424</v>
      </c>
      <c r="AW125" s="71">
        <v>0</v>
      </c>
      <c r="AX125" s="71">
        <v>0</v>
      </c>
      <c r="AY125" s="71">
        <v>0</v>
      </c>
      <c r="AZ125" s="71">
        <v>0</v>
      </c>
      <c r="BA125" s="71">
        <v>0</v>
      </c>
      <c r="BB125" s="71">
        <v>0</v>
      </c>
      <c r="BC125" s="71">
        <v>0</v>
      </c>
      <c r="BD125" s="71">
        <v>0</v>
      </c>
      <c r="BE125" s="71">
        <v>0</v>
      </c>
      <c r="BF125" s="71">
        <v>0</v>
      </c>
      <c r="BG125" s="71">
        <v>0</v>
      </c>
      <c r="BH125" s="71">
        <v>0</v>
      </c>
      <c r="BI125" s="71">
        <v>0</v>
      </c>
      <c r="BJ125" s="71">
        <v>0</v>
      </c>
      <c r="BK125" s="71">
        <v>0</v>
      </c>
      <c r="BL125" s="71">
        <v>0</v>
      </c>
      <c r="BM125" s="71">
        <v>0</v>
      </c>
      <c r="BN125" s="71">
        <v>0</v>
      </c>
      <c r="BO125" s="71">
        <v>0</v>
      </c>
      <c r="BP125" s="71">
        <v>0</v>
      </c>
      <c r="BQ125" s="71">
        <v>0</v>
      </c>
    </row>
    <row r="126" spans="1:69" x14ac:dyDescent="0.2">
      <c r="A126" s="13"/>
      <c r="B126" s="63" t="s">
        <v>425</v>
      </c>
      <c r="C126" s="66">
        <v>1182.379838589</v>
      </c>
      <c r="D126" s="66">
        <v>506.7902372968</v>
      </c>
      <c r="E126" s="66">
        <v>544.23696538069998</v>
      </c>
      <c r="F126" s="66">
        <v>800.99198762999993</v>
      </c>
      <c r="G126" s="66">
        <v>17.729508560999999</v>
      </c>
      <c r="H126" s="66">
        <v>0</v>
      </c>
      <c r="I126" s="66">
        <v>336.84760917200003</v>
      </c>
      <c r="J126" s="66">
        <v>238.63266045399999</v>
      </c>
      <c r="K126" s="66">
        <v>0</v>
      </c>
      <c r="L126" s="66">
        <v>0</v>
      </c>
      <c r="M126" s="66">
        <v>0</v>
      </c>
      <c r="N126" s="66">
        <v>0</v>
      </c>
      <c r="O126" s="66">
        <v>0</v>
      </c>
      <c r="P126" s="66">
        <v>0</v>
      </c>
      <c r="Q126" s="66">
        <v>0</v>
      </c>
      <c r="R126" s="66">
        <v>0</v>
      </c>
      <c r="S126" s="66">
        <v>0</v>
      </c>
      <c r="T126" s="66">
        <v>0</v>
      </c>
      <c r="U126" s="66">
        <v>0</v>
      </c>
      <c r="V126" s="66">
        <v>0</v>
      </c>
      <c r="W126" s="66">
        <v>3627.6088070835003</v>
      </c>
      <c r="Y126" s="41" t="s">
        <v>425</v>
      </c>
      <c r="Z126" s="68">
        <v>0.32593917962714436</v>
      </c>
      <c r="AA126" s="68">
        <v>0.13970366272879509</v>
      </c>
      <c r="AB126" s="68">
        <v>0.15002636566489425</v>
      </c>
      <c r="AC126" s="68">
        <v>0.22080440042651012</v>
      </c>
      <c r="AD126" s="68">
        <v>4.8873816069638573E-3</v>
      </c>
      <c r="AE126" s="68">
        <v>0</v>
      </c>
      <c r="AF126" s="68">
        <v>9.2856652160026157E-2</v>
      </c>
      <c r="AG126" s="68">
        <v>6.5782357785666046E-2</v>
      </c>
      <c r="AH126" s="68">
        <v>0</v>
      </c>
      <c r="AI126" s="68">
        <v>0</v>
      </c>
      <c r="AJ126" s="68">
        <v>0</v>
      </c>
      <c r="AK126" s="68">
        <v>0</v>
      </c>
      <c r="AL126" s="68">
        <v>0</v>
      </c>
      <c r="AM126" s="68">
        <v>0</v>
      </c>
      <c r="AN126" s="68">
        <v>0</v>
      </c>
      <c r="AO126" s="68">
        <v>0</v>
      </c>
      <c r="AP126" s="68">
        <v>0</v>
      </c>
      <c r="AQ126" s="68">
        <v>0</v>
      </c>
      <c r="AR126" s="68">
        <v>0</v>
      </c>
      <c r="AS126" s="68">
        <v>0</v>
      </c>
      <c r="AT126" s="68"/>
      <c r="AV126" s="18" t="s">
        <v>425</v>
      </c>
      <c r="AW126" s="71">
        <v>26.117378157084556</v>
      </c>
      <c r="AX126" s="71">
        <v>28.889644951617157</v>
      </c>
      <c r="AY126" s="71">
        <v>69.548416282629205</v>
      </c>
      <c r="AZ126" s="71">
        <v>46.018581141426552</v>
      </c>
      <c r="BA126" s="71">
        <v>94.04253224141155</v>
      </c>
      <c r="BB126" s="71">
        <v>0</v>
      </c>
      <c r="BC126" s="71">
        <v>59.015331301545253</v>
      </c>
      <c r="BD126" s="71">
        <v>87.668717130167167</v>
      </c>
      <c r="BE126" s="71">
        <v>0</v>
      </c>
      <c r="BF126" s="71">
        <v>0</v>
      </c>
      <c r="BG126" s="71">
        <v>0</v>
      </c>
      <c r="BH126" s="71">
        <v>0</v>
      </c>
      <c r="BI126" s="71">
        <v>0</v>
      </c>
      <c r="BJ126" s="71">
        <v>0</v>
      </c>
      <c r="BK126" s="71">
        <v>0</v>
      </c>
      <c r="BL126" s="71">
        <v>0</v>
      </c>
      <c r="BM126" s="71">
        <v>0</v>
      </c>
      <c r="BN126" s="71">
        <v>0</v>
      </c>
      <c r="BO126" s="71">
        <v>0</v>
      </c>
      <c r="BP126" s="71">
        <v>0</v>
      </c>
      <c r="BQ126" s="71">
        <v>19.088569870006367</v>
      </c>
    </row>
    <row r="127" spans="1:69" x14ac:dyDescent="0.2">
      <c r="A127" s="13"/>
      <c r="B127" s="63" t="s">
        <v>173</v>
      </c>
      <c r="C127" s="66">
        <v>339.86380027260003</v>
      </c>
      <c r="D127" s="66">
        <v>396.32630068319997</v>
      </c>
      <c r="E127" s="66">
        <v>474.2545038911</v>
      </c>
      <c r="F127" s="66">
        <v>1033.9339859520001</v>
      </c>
      <c r="G127" s="66">
        <v>63.140828450500003</v>
      </c>
      <c r="H127" s="66">
        <v>296.48934138750002</v>
      </c>
      <c r="I127" s="66">
        <v>971.86072518459991</v>
      </c>
      <c r="J127" s="66">
        <v>1389.459949968</v>
      </c>
      <c r="K127" s="66">
        <v>0</v>
      </c>
      <c r="L127" s="66">
        <v>0</v>
      </c>
      <c r="M127" s="66">
        <v>0</v>
      </c>
      <c r="N127" s="66">
        <v>0</v>
      </c>
      <c r="O127" s="66">
        <v>0</v>
      </c>
      <c r="P127" s="66">
        <v>0</v>
      </c>
      <c r="Q127" s="66">
        <v>0</v>
      </c>
      <c r="R127" s="66">
        <v>0</v>
      </c>
      <c r="S127" s="66">
        <v>0</v>
      </c>
      <c r="T127" s="66">
        <v>0</v>
      </c>
      <c r="U127" s="66">
        <v>0</v>
      </c>
      <c r="V127" s="66">
        <v>0</v>
      </c>
      <c r="W127" s="66">
        <v>4965.3294357895002</v>
      </c>
      <c r="Y127" s="41" t="s">
        <v>173</v>
      </c>
      <c r="Z127" s="68">
        <v>6.8447381924531023E-2</v>
      </c>
      <c r="AA127" s="68">
        <v>7.9818732232855974E-2</v>
      </c>
      <c r="AB127" s="68">
        <v>9.5513200085523095E-2</v>
      </c>
      <c r="AC127" s="68">
        <v>0.20823069230805263</v>
      </c>
      <c r="AD127" s="68">
        <v>1.2716342242145802E-2</v>
      </c>
      <c r="AE127" s="68">
        <v>5.9711917451124259E-2</v>
      </c>
      <c r="AF127" s="68">
        <v>0.19572935446730769</v>
      </c>
      <c r="AG127" s="68">
        <v>0.2798323792884595</v>
      </c>
      <c r="AH127" s="68">
        <v>0</v>
      </c>
      <c r="AI127" s="68">
        <v>0</v>
      </c>
      <c r="AJ127" s="68">
        <v>0</v>
      </c>
      <c r="AK127" s="68">
        <v>0</v>
      </c>
      <c r="AL127" s="68">
        <v>0</v>
      </c>
      <c r="AM127" s="68">
        <v>0</v>
      </c>
      <c r="AN127" s="68">
        <v>0</v>
      </c>
      <c r="AO127" s="68">
        <v>0</v>
      </c>
      <c r="AP127" s="68">
        <v>0</v>
      </c>
      <c r="AQ127" s="68">
        <v>0</v>
      </c>
      <c r="AR127" s="68">
        <v>0</v>
      </c>
      <c r="AS127" s="68">
        <v>0</v>
      </c>
      <c r="AT127" s="68"/>
      <c r="AV127" s="18" t="s">
        <v>173</v>
      </c>
      <c r="AW127" s="71">
        <v>54.811402214363682</v>
      </c>
      <c r="AX127" s="71">
        <v>62.629677776422412</v>
      </c>
      <c r="AY127" s="71">
        <v>52.690707113430697</v>
      </c>
      <c r="AZ127" s="71">
        <v>37.217448178281444</v>
      </c>
      <c r="BA127" s="71">
        <v>93.401539834421555</v>
      </c>
      <c r="BB127" s="71">
        <v>61.444626308952387</v>
      </c>
      <c r="BC127" s="71">
        <v>48.636156705565348</v>
      </c>
      <c r="BD127" s="71">
        <v>37.6997603925074</v>
      </c>
      <c r="BE127" s="71">
        <v>0</v>
      </c>
      <c r="BF127" s="71">
        <v>0</v>
      </c>
      <c r="BG127" s="71">
        <v>0</v>
      </c>
      <c r="BH127" s="71">
        <v>0</v>
      </c>
      <c r="BI127" s="71">
        <v>0</v>
      </c>
      <c r="BJ127" s="71">
        <v>0</v>
      </c>
      <c r="BK127" s="71">
        <v>0</v>
      </c>
      <c r="BL127" s="71">
        <v>0</v>
      </c>
      <c r="BM127" s="71">
        <v>0</v>
      </c>
      <c r="BN127" s="71">
        <v>0</v>
      </c>
      <c r="BO127" s="71">
        <v>0</v>
      </c>
      <c r="BP127" s="71">
        <v>0</v>
      </c>
      <c r="BQ127" s="71">
        <v>18.472695623951282</v>
      </c>
    </row>
    <row r="128" spans="1:69" x14ac:dyDescent="0.2">
      <c r="A128" s="13"/>
      <c r="B128" s="63" t="s">
        <v>181</v>
      </c>
      <c r="C128" s="66">
        <v>329.72936533500001</v>
      </c>
      <c r="D128" s="66">
        <v>0</v>
      </c>
      <c r="E128" s="66">
        <v>275.22925571299999</v>
      </c>
      <c r="F128" s="66">
        <v>380.38554254019999</v>
      </c>
      <c r="G128" s="66">
        <v>46.945890552000002</v>
      </c>
      <c r="H128" s="66">
        <v>0</v>
      </c>
      <c r="I128" s="66">
        <v>36.877420151000003</v>
      </c>
      <c r="J128" s="66">
        <v>443.88282794999998</v>
      </c>
      <c r="K128" s="66">
        <v>0</v>
      </c>
      <c r="L128" s="66">
        <v>0</v>
      </c>
      <c r="M128" s="66">
        <v>0</v>
      </c>
      <c r="N128" s="66">
        <v>0</v>
      </c>
      <c r="O128" s="66">
        <v>0</v>
      </c>
      <c r="P128" s="66">
        <v>0</v>
      </c>
      <c r="Q128" s="66">
        <v>0</v>
      </c>
      <c r="R128" s="66">
        <v>0</v>
      </c>
      <c r="S128" s="66">
        <v>0</v>
      </c>
      <c r="T128" s="66">
        <v>0</v>
      </c>
      <c r="U128" s="66">
        <v>0</v>
      </c>
      <c r="V128" s="66">
        <v>0</v>
      </c>
      <c r="W128" s="66">
        <v>1513.0503022412001</v>
      </c>
      <c r="Y128" s="41" t="s">
        <v>181</v>
      </c>
      <c r="Z128" s="68">
        <v>0.21792359767985878</v>
      </c>
      <c r="AA128" s="68">
        <v>0</v>
      </c>
      <c r="AB128" s="68">
        <v>0.18190357273999264</v>
      </c>
      <c r="AC128" s="68">
        <v>0.2514031040321365</v>
      </c>
      <c r="AD128" s="68">
        <v>3.1027316462950091E-2</v>
      </c>
      <c r="AE128" s="68">
        <v>0</v>
      </c>
      <c r="AF128" s="68">
        <v>2.4372897646810197E-2</v>
      </c>
      <c r="AG128" s="68">
        <v>0.29336951143825174</v>
      </c>
      <c r="AH128" s="68">
        <v>0</v>
      </c>
      <c r="AI128" s="68">
        <v>0</v>
      </c>
      <c r="AJ128" s="68">
        <v>0</v>
      </c>
      <c r="AK128" s="68">
        <v>0</v>
      </c>
      <c r="AL128" s="68">
        <v>0</v>
      </c>
      <c r="AM128" s="68">
        <v>0</v>
      </c>
      <c r="AN128" s="68">
        <v>0</v>
      </c>
      <c r="AO128" s="68">
        <v>0</v>
      </c>
      <c r="AP128" s="68">
        <v>0</v>
      </c>
      <c r="AQ128" s="68">
        <v>0</v>
      </c>
      <c r="AR128" s="68">
        <v>0</v>
      </c>
      <c r="AS128" s="68">
        <v>0</v>
      </c>
      <c r="AT128" s="68"/>
      <c r="AV128" s="18" t="s">
        <v>181</v>
      </c>
      <c r="AW128" s="71">
        <v>54.176635932033214</v>
      </c>
      <c r="AX128" s="71">
        <v>0</v>
      </c>
      <c r="AY128" s="71">
        <v>89.761329762576651</v>
      </c>
      <c r="AZ128" s="71">
        <v>58.934833340300287</v>
      </c>
      <c r="BA128" s="71">
        <v>67.763937474313451</v>
      </c>
      <c r="BB128" s="71">
        <v>0</v>
      </c>
      <c r="BC128" s="71">
        <v>67.763937475342772</v>
      </c>
      <c r="BD128" s="71">
        <v>58.757639443968039</v>
      </c>
      <c r="BE128" s="71">
        <v>0</v>
      </c>
      <c r="BF128" s="71">
        <v>0</v>
      </c>
      <c r="BG128" s="71">
        <v>0</v>
      </c>
      <c r="BH128" s="71">
        <v>0</v>
      </c>
      <c r="BI128" s="71">
        <v>0</v>
      </c>
      <c r="BJ128" s="71">
        <v>0</v>
      </c>
      <c r="BK128" s="71">
        <v>0</v>
      </c>
      <c r="BL128" s="71">
        <v>0</v>
      </c>
      <c r="BM128" s="71">
        <v>0</v>
      </c>
      <c r="BN128" s="71">
        <v>0</v>
      </c>
      <c r="BO128" s="71">
        <v>0</v>
      </c>
      <c r="BP128" s="71">
        <v>0</v>
      </c>
      <c r="BQ128" s="71">
        <v>30.49267608767245</v>
      </c>
    </row>
    <row r="129" spans="1:69" x14ac:dyDescent="0.2">
      <c r="A129" s="13"/>
      <c r="B129" s="63" t="s">
        <v>169</v>
      </c>
      <c r="C129" s="66">
        <v>797.53114013840002</v>
      </c>
      <c r="D129" s="66">
        <v>409.98248521599999</v>
      </c>
      <c r="E129" s="66">
        <v>676.78448199980016</v>
      </c>
      <c r="F129" s="66">
        <v>664.05958398219991</v>
      </c>
      <c r="G129" s="66">
        <v>274.975425642</v>
      </c>
      <c r="H129" s="66">
        <v>0</v>
      </c>
      <c r="I129" s="66">
        <v>1125.9654982974998</v>
      </c>
      <c r="J129" s="66">
        <v>1058.8809054780002</v>
      </c>
      <c r="K129" s="66">
        <v>0</v>
      </c>
      <c r="L129" s="66">
        <v>0</v>
      </c>
      <c r="M129" s="66">
        <v>0</v>
      </c>
      <c r="N129" s="66">
        <v>0</v>
      </c>
      <c r="O129" s="66">
        <v>0</v>
      </c>
      <c r="P129" s="66">
        <v>0</v>
      </c>
      <c r="Q129" s="66">
        <v>0</v>
      </c>
      <c r="R129" s="66">
        <v>0</v>
      </c>
      <c r="S129" s="66">
        <v>0</v>
      </c>
      <c r="T129" s="66">
        <v>0</v>
      </c>
      <c r="U129" s="66">
        <v>0</v>
      </c>
      <c r="V129" s="66">
        <v>0</v>
      </c>
      <c r="W129" s="66">
        <v>5008.1795207538999</v>
      </c>
      <c r="Y129" s="41" t="s">
        <v>169</v>
      </c>
      <c r="Z129" s="68">
        <v>0.15924571729775866</v>
      </c>
      <c r="AA129" s="68">
        <v>8.186257771252653E-2</v>
      </c>
      <c r="AB129" s="68">
        <v>0.13513582713942357</v>
      </c>
      <c r="AC129" s="68">
        <v>0.13259500407889463</v>
      </c>
      <c r="AD129" s="68">
        <v>5.4905265376870301E-2</v>
      </c>
      <c r="AE129" s="68">
        <v>0</v>
      </c>
      <c r="AF129" s="68">
        <v>0.22482530700656755</v>
      </c>
      <c r="AG129" s="68">
        <v>0.21143030138795882</v>
      </c>
      <c r="AH129" s="68">
        <v>0</v>
      </c>
      <c r="AI129" s="68">
        <v>0</v>
      </c>
      <c r="AJ129" s="68">
        <v>0</v>
      </c>
      <c r="AK129" s="68">
        <v>0</v>
      </c>
      <c r="AL129" s="68">
        <v>0</v>
      </c>
      <c r="AM129" s="68">
        <v>0</v>
      </c>
      <c r="AN129" s="68">
        <v>0</v>
      </c>
      <c r="AO129" s="68">
        <v>0</v>
      </c>
      <c r="AP129" s="68">
        <v>0</v>
      </c>
      <c r="AQ129" s="68">
        <v>0</v>
      </c>
      <c r="AR129" s="68">
        <v>0</v>
      </c>
      <c r="AS129" s="68">
        <v>0</v>
      </c>
      <c r="AT129" s="68"/>
      <c r="AV129" s="18" t="s">
        <v>169</v>
      </c>
      <c r="AW129" s="71">
        <v>38.733698223869673</v>
      </c>
      <c r="AX129" s="71">
        <v>32.599839523316447</v>
      </c>
      <c r="AY129" s="71">
        <v>29.758241203042409</v>
      </c>
      <c r="AZ129" s="71">
        <v>23.386485881875707</v>
      </c>
      <c r="BA129" s="71">
        <v>60.134388163343836</v>
      </c>
      <c r="BB129" s="71">
        <v>0</v>
      </c>
      <c r="BC129" s="71">
        <v>33.071677674813905</v>
      </c>
      <c r="BD129" s="71">
        <v>34.464743177348716</v>
      </c>
      <c r="BE129" s="71">
        <v>0</v>
      </c>
      <c r="BF129" s="71">
        <v>0</v>
      </c>
      <c r="BG129" s="71">
        <v>0</v>
      </c>
      <c r="BH129" s="71">
        <v>0</v>
      </c>
      <c r="BI129" s="71">
        <v>0</v>
      </c>
      <c r="BJ129" s="71">
        <v>0</v>
      </c>
      <c r="BK129" s="71">
        <v>0</v>
      </c>
      <c r="BL129" s="71">
        <v>0</v>
      </c>
      <c r="BM129" s="71">
        <v>0</v>
      </c>
      <c r="BN129" s="71">
        <v>0</v>
      </c>
      <c r="BO129" s="71">
        <v>0</v>
      </c>
      <c r="BP129" s="71">
        <v>0</v>
      </c>
      <c r="BQ129" s="71">
        <v>13.792760914965715</v>
      </c>
    </row>
    <row r="130" spans="1:69" x14ac:dyDescent="0.2">
      <c r="A130" s="13"/>
      <c r="B130" s="63" t="s">
        <v>372</v>
      </c>
      <c r="C130" s="66">
        <v>0</v>
      </c>
      <c r="D130" s="66">
        <v>0</v>
      </c>
      <c r="E130" s="66">
        <v>14.846849959</v>
      </c>
      <c r="F130" s="66">
        <v>0</v>
      </c>
      <c r="G130" s="66">
        <v>0</v>
      </c>
      <c r="H130" s="66">
        <v>0</v>
      </c>
      <c r="I130" s="66">
        <v>0</v>
      </c>
      <c r="J130" s="66">
        <v>0</v>
      </c>
      <c r="K130" s="66">
        <v>0</v>
      </c>
      <c r="L130" s="66">
        <v>0</v>
      </c>
      <c r="M130" s="66">
        <v>0</v>
      </c>
      <c r="N130" s="66">
        <v>0</v>
      </c>
      <c r="O130" s="66">
        <v>0</v>
      </c>
      <c r="P130" s="66">
        <v>0</v>
      </c>
      <c r="Q130" s="66">
        <v>0</v>
      </c>
      <c r="R130" s="66">
        <v>0</v>
      </c>
      <c r="S130" s="66">
        <v>0</v>
      </c>
      <c r="T130" s="66">
        <v>0</v>
      </c>
      <c r="U130" s="66">
        <v>0</v>
      </c>
      <c r="V130" s="66">
        <v>0</v>
      </c>
      <c r="W130" s="66">
        <v>14.846849959</v>
      </c>
      <c r="Y130" s="41" t="s">
        <v>372</v>
      </c>
      <c r="Z130" s="68">
        <v>0</v>
      </c>
      <c r="AA130" s="68">
        <v>0</v>
      </c>
      <c r="AB130" s="68">
        <v>1</v>
      </c>
      <c r="AC130" s="68">
        <v>0</v>
      </c>
      <c r="AD130" s="68">
        <v>0</v>
      </c>
      <c r="AE130" s="68">
        <v>0</v>
      </c>
      <c r="AF130" s="68">
        <v>0</v>
      </c>
      <c r="AG130" s="68">
        <v>0</v>
      </c>
      <c r="AH130" s="68">
        <v>0</v>
      </c>
      <c r="AI130" s="68">
        <v>0</v>
      </c>
      <c r="AJ130" s="68">
        <v>0</v>
      </c>
      <c r="AK130" s="68">
        <v>0</v>
      </c>
      <c r="AL130" s="68">
        <v>0</v>
      </c>
      <c r="AM130" s="68">
        <v>0</v>
      </c>
      <c r="AN130" s="68">
        <v>0</v>
      </c>
      <c r="AO130" s="68">
        <v>0</v>
      </c>
      <c r="AP130" s="68">
        <v>0</v>
      </c>
      <c r="AQ130" s="68">
        <v>0</v>
      </c>
      <c r="AR130" s="68">
        <v>0</v>
      </c>
      <c r="AS130" s="68">
        <v>0</v>
      </c>
      <c r="AT130" s="68"/>
      <c r="AV130" s="18" t="s">
        <v>372</v>
      </c>
      <c r="AW130" s="71">
        <v>0</v>
      </c>
      <c r="AX130" s="71">
        <v>0</v>
      </c>
      <c r="AY130" s="71">
        <v>108.89561972827224</v>
      </c>
      <c r="AZ130" s="71">
        <v>0</v>
      </c>
      <c r="BA130" s="71">
        <v>0</v>
      </c>
      <c r="BB130" s="71">
        <v>0</v>
      </c>
      <c r="BC130" s="71">
        <v>0</v>
      </c>
      <c r="BD130" s="71">
        <v>0</v>
      </c>
      <c r="BE130" s="71">
        <v>0</v>
      </c>
      <c r="BF130" s="71">
        <v>0</v>
      </c>
      <c r="BG130" s="71">
        <v>0</v>
      </c>
      <c r="BH130" s="71">
        <v>0</v>
      </c>
      <c r="BI130" s="71">
        <v>0</v>
      </c>
      <c r="BJ130" s="71">
        <v>0</v>
      </c>
      <c r="BK130" s="71">
        <v>0</v>
      </c>
      <c r="BL130" s="71">
        <v>0</v>
      </c>
      <c r="BM130" s="71">
        <v>0</v>
      </c>
      <c r="BN130" s="71">
        <v>0</v>
      </c>
      <c r="BO130" s="71">
        <v>0</v>
      </c>
      <c r="BP130" s="71">
        <v>0</v>
      </c>
      <c r="BQ130" s="71">
        <v>108.89561972827224</v>
      </c>
    </row>
    <row r="131" spans="1:69" x14ac:dyDescent="0.2">
      <c r="A131" s="13"/>
      <c r="B131" s="63" t="s">
        <v>397</v>
      </c>
      <c r="C131" s="66">
        <v>158.59597644839999</v>
      </c>
      <c r="D131" s="66">
        <v>309.22830885680003</v>
      </c>
      <c r="E131" s="66">
        <v>333.15296838699999</v>
      </c>
      <c r="F131" s="66">
        <v>415.23507481300004</v>
      </c>
      <c r="G131" s="66">
        <v>89.137443914399995</v>
      </c>
      <c r="H131" s="66">
        <v>0</v>
      </c>
      <c r="I131" s="66">
        <v>143.768817748</v>
      </c>
      <c r="J131" s="66">
        <v>608.50121949070001</v>
      </c>
      <c r="K131" s="66">
        <v>0</v>
      </c>
      <c r="L131" s="66">
        <v>0</v>
      </c>
      <c r="M131" s="66">
        <v>0</v>
      </c>
      <c r="N131" s="66">
        <v>0</v>
      </c>
      <c r="O131" s="66">
        <v>0</v>
      </c>
      <c r="P131" s="66">
        <v>0</v>
      </c>
      <c r="Q131" s="66">
        <v>0</v>
      </c>
      <c r="R131" s="66">
        <v>0</v>
      </c>
      <c r="S131" s="66">
        <v>0</v>
      </c>
      <c r="T131" s="66">
        <v>0</v>
      </c>
      <c r="U131" s="66">
        <v>0</v>
      </c>
      <c r="V131" s="66">
        <v>0</v>
      </c>
      <c r="W131" s="66">
        <v>2057.6198096583003</v>
      </c>
      <c r="Y131" s="41" t="s">
        <v>397</v>
      </c>
      <c r="Z131" s="68">
        <v>7.7077395787095049E-2</v>
      </c>
      <c r="AA131" s="68">
        <v>0.15028447306217965</v>
      </c>
      <c r="AB131" s="68">
        <v>0.16191182006666491</v>
      </c>
      <c r="AC131" s="68">
        <v>0.2018035950392392</v>
      </c>
      <c r="AD131" s="68">
        <v>4.3320657925237732E-2</v>
      </c>
      <c r="AE131" s="68">
        <v>0</v>
      </c>
      <c r="AF131" s="68">
        <v>6.9871419915944075E-2</v>
      </c>
      <c r="AG131" s="68">
        <v>0.29573063820363932</v>
      </c>
      <c r="AH131" s="68">
        <v>0</v>
      </c>
      <c r="AI131" s="68">
        <v>0</v>
      </c>
      <c r="AJ131" s="68">
        <v>0</v>
      </c>
      <c r="AK131" s="68">
        <v>0</v>
      </c>
      <c r="AL131" s="68">
        <v>0</v>
      </c>
      <c r="AM131" s="68">
        <v>0</v>
      </c>
      <c r="AN131" s="68">
        <v>0</v>
      </c>
      <c r="AO131" s="68">
        <v>0</v>
      </c>
      <c r="AP131" s="68">
        <v>0</v>
      </c>
      <c r="AQ131" s="68">
        <v>0</v>
      </c>
      <c r="AR131" s="68">
        <v>0</v>
      </c>
      <c r="AS131" s="68">
        <v>0</v>
      </c>
      <c r="AT131" s="68"/>
      <c r="AV131" s="18" t="s">
        <v>397</v>
      </c>
      <c r="AW131" s="71">
        <v>40.50369445957103</v>
      </c>
      <c r="AX131" s="71">
        <v>37.868855044523819</v>
      </c>
      <c r="AY131" s="71">
        <v>40.040557948556994</v>
      </c>
      <c r="AZ131" s="71">
        <v>69.1747077921043</v>
      </c>
      <c r="BA131" s="71">
        <v>67.756583692006672</v>
      </c>
      <c r="BB131" s="71">
        <v>0</v>
      </c>
      <c r="BC131" s="71">
        <v>83.315549218716669</v>
      </c>
      <c r="BD131" s="71">
        <v>49.474729675930313</v>
      </c>
      <c r="BE131" s="71">
        <v>0</v>
      </c>
      <c r="BF131" s="71">
        <v>0</v>
      </c>
      <c r="BG131" s="71">
        <v>0</v>
      </c>
      <c r="BH131" s="71">
        <v>0</v>
      </c>
      <c r="BI131" s="71">
        <v>0</v>
      </c>
      <c r="BJ131" s="71">
        <v>0</v>
      </c>
      <c r="BK131" s="71">
        <v>0</v>
      </c>
      <c r="BL131" s="71">
        <v>0</v>
      </c>
      <c r="BM131" s="71">
        <v>0</v>
      </c>
      <c r="BN131" s="71">
        <v>0</v>
      </c>
      <c r="BO131" s="71">
        <v>0</v>
      </c>
      <c r="BP131" s="71">
        <v>0</v>
      </c>
      <c r="BQ131" s="71">
        <v>23.143339287236493</v>
      </c>
    </row>
    <row r="132" spans="1:69" x14ac:dyDescent="0.2">
      <c r="A132" s="13"/>
      <c r="B132" s="63" t="s">
        <v>398</v>
      </c>
      <c r="C132" s="66">
        <v>34979.818515205297</v>
      </c>
      <c r="D132" s="66">
        <v>12376.475551539399</v>
      </c>
      <c r="E132" s="66">
        <v>5398.6363095133001</v>
      </c>
      <c r="F132" s="66">
        <v>14187.41565696</v>
      </c>
      <c r="G132" s="66">
        <v>1359.6674575079999</v>
      </c>
      <c r="H132" s="66">
        <v>499.18885910699998</v>
      </c>
      <c r="I132" s="66">
        <v>793.73020766900015</v>
      </c>
      <c r="J132" s="66">
        <v>4300.468642159999</v>
      </c>
      <c r="K132" s="66">
        <v>0</v>
      </c>
      <c r="L132" s="66">
        <v>0</v>
      </c>
      <c r="M132" s="66">
        <v>0</v>
      </c>
      <c r="N132" s="66">
        <v>0</v>
      </c>
      <c r="O132" s="66">
        <v>0</v>
      </c>
      <c r="P132" s="66">
        <v>0</v>
      </c>
      <c r="Q132" s="66">
        <v>0</v>
      </c>
      <c r="R132" s="66">
        <v>0</v>
      </c>
      <c r="S132" s="66">
        <v>0</v>
      </c>
      <c r="T132" s="66">
        <v>0</v>
      </c>
      <c r="U132" s="66">
        <v>0</v>
      </c>
      <c r="V132" s="66">
        <v>0</v>
      </c>
      <c r="W132" s="66">
        <v>73895.401199661967</v>
      </c>
      <c r="Y132" s="41" t="s">
        <v>398</v>
      </c>
      <c r="Z132" s="68">
        <v>0.47336935651369483</v>
      </c>
      <c r="AA132" s="68">
        <v>0.16748641120573571</v>
      </c>
      <c r="AB132" s="68">
        <v>7.3057811742931522E-2</v>
      </c>
      <c r="AC132" s="68">
        <v>0.19199321509367351</v>
      </c>
      <c r="AD132" s="68">
        <v>1.8399892759689351E-2</v>
      </c>
      <c r="AE132" s="68">
        <v>6.7553440539312413E-3</v>
      </c>
      <c r="AF132" s="68">
        <v>1.0741266638831525E-2</v>
      </c>
      <c r="AG132" s="68">
        <v>5.8196701991512723E-2</v>
      </c>
      <c r="AH132" s="68">
        <v>0</v>
      </c>
      <c r="AI132" s="68">
        <v>0</v>
      </c>
      <c r="AJ132" s="68">
        <v>0</v>
      </c>
      <c r="AK132" s="68">
        <v>0</v>
      </c>
      <c r="AL132" s="68">
        <v>0</v>
      </c>
      <c r="AM132" s="68">
        <v>0</v>
      </c>
      <c r="AN132" s="68">
        <v>0</v>
      </c>
      <c r="AO132" s="68">
        <v>0</v>
      </c>
      <c r="AP132" s="68">
        <v>0</v>
      </c>
      <c r="AQ132" s="68">
        <v>0</v>
      </c>
      <c r="AR132" s="68">
        <v>0</v>
      </c>
      <c r="AS132" s="68">
        <v>0</v>
      </c>
      <c r="AT132" s="68"/>
      <c r="AV132" s="18" t="s">
        <v>398</v>
      </c>
      <c r="AW132" s="71">
        <v>4.7541832661286501</v>
      </c>
      <c r="AX132" s="71">
        <v>10.112546178207218</v>
      </c>
      <c r="AY132" s="71">
        <v>13.407850515722826</v>
      </c>
      <c r="AZ132" s="71">
        <v>7.5211786336744488</v>
      </c>
      <c r="BA132" s="71">
        <v>33.691185915417307</v>
      </c>
      <c r="BB132" s="71">
        <v>55.862160974195262</v>
      </c>
      <c r="BC132" s="71">
        <v>46.969009665723895</v>
      </c>
      <c r="BD132" s="71">
        <v>18.516475997046907</v>
      </c>
      <c r="BE132" s="71">
        <v>0</v>
      </c>
      <c r="BF132" s="71">
        <v>0</v>
      </c>
      <c r="BG132" s="71">
        <v>0</v>
      </c>
      <c r="BH132" s="71">
        <v>0</v>
      </c>
      <c r="BI132" s="71">
        <v>0</v>
      </c>
      <c r="BJ132" s="71">
        <v>0</v>
      </c>
      <c r="BK132" s="71">
        <v>0</v>
      </c>
      <c r="BL132" s="71">
        <v>0</v>
      </c>
      <c r="BM132" s="71">
        <v>0</v>
      </c>
      <c r="BN132" s="71">
        <v>0</v>
      </c>
      <c r="BO132" s="71">
        <v>0</v>
      </c>
      <c r="BP132" s="71">
        <v>0</v>
      </c>
      <c r="BQ132" s="71">
        <v>3.594508004616785</v>
      </c>
    </row>
    <row r="133" spans="1:69" x14ac:dyDescent="0.2">
      <c r="A133" s="13"/>
      <c r="B133" s="63" t="s">
        <v>151</v>
      </c>
      <c r="C133" s="66">
        <v>239.01697837149999</v>
      </c>
      <c r="D133" s="66">
        <v>26.799839488300002</v>
      </c>
      <c r="E133" s="66">
        <v>157.10039576359998</v>
      </c>
      <c r="F133" s="66">
        <v>573.06090012679999</v>
      </c>
      <c r="G133" s="66">
        <v>97.655806374999997</v>
      </c>
      <c r="H133" s="66">
        <v>0</v>
      </c>
      <c r="I133" s="66">
        <v>159.74361150039999</v>
      </c>
      <c r="J133" s="66">
        <v>264.85003245590008</v>
      </c>
      <c r="K133" s="66">
        <v>0</v>
      </c>
      <c r="L133" s="66">
        <v>0</v>
      </c>
      <c r="M133" s="66">
        <v>0</v>
      </c>
      <c r="N133" s="66">
        <v>0</v>
      </c>
      <c r="O133" s="66">
        <v>0</v>
      </c>
      <c r="P133" s="66">
        <v>0</v>
      </c>
      <c r="Q133" s="66">
        <v>0</v>
      </c>
      <c r="R133" s="66">
        <v>0</v>
      </c>
      <c r="S133" s="66">
        <v>0</v>
      </c>
      <c r="T133" s="66">
        <v>0</v>
      </c>
      <c r="U133" s="66">
        <v>0</v>
      </c>
      <c r="V133" s="66">
        <v>0</v>
      </c>
      <c r="W133" s="66">
        <v>1518.2275640815001</v>
      </c>
      <c r="Y133" s="41" t="s">
        <v>151</v>
      </c>
      <c r="Z133" s="68">
        <v>0.15743158932574175</v>
      </c>
      <c r="AA133" s="68">
        <v>1.7652056992202889E-2</v>
      </c>
      <c r="AB133" s="68">
        <v>0.10347618465130611</v>
      </c>
      <c r="AC133" s="68">
        <v>0.37745389010473629</v>
      </c>
      <c r="AD133" s="68">
        <v>6.4322245680001194E-2</v>
      </c>
      <c r="AE133" s="68">
        <v>0</v>
      </c>
      <c r="AF133" s="68">
        <v>0.10521717249748522</v>
      </c>
      <c r="AG133" s="68">
        <v>0.17444686074852653</v>
      </c>
      <c r="AH133" s="68">
        <v>0</v>
      </c>
      <c r="AI133" s="68">
        <v>0</v>
      </c>
      <c r="AJ133" s="68">
        <v>0</v>
      </c>
      <c r="AK133" s="68">
        <v>0</v>
      </c>
      <c r="AL133" s="68">
        <v>0</v>
      </c>
      <c r="AM133" s="68">
        <v>0</v>
      </c>
      <c r="AN133" s="68">
        <v>0</v>
      </c>
      <c r="AO133" s="68">
        <v>0</v>
      </c>
      <c r="AP133" s="68">
        <v>0</v>
      </c>
      <c r="AQ133" s="68">
        <v>0</v>
      </c>
      <c r="AR133" s="68">
        <v>0</v>
      </c>
      <c r="AS133" s="68">
        <v>0</v>
      </c>
      <c r="AT133" s="68"/>
      <c r="AV133" s="18" t="s">
        <v>151</v>
      </c>
      <c r="AW133" s="71">
        <v>57.086895497356906</v>
      </c>
      <c r="AX133" s="71">
        <v>52.520610496614282</v>
      </c>
      <c r="AY133" s="71">
        <v>72.349260541715182</v>
      </c>
      <c r="AZ133" s="71">
        <v>29.723720978008352</v>
      </c>
      <c r="BA133" s="71">
        <v>67.76394495271721</v>
      </c>
      <c r="BB133" s="71">
        <v>0</v>
      </c>
      <c r="BC133" s="71">
        <v>88.342984726322683</v>
      </c>
      <c r="BD133" s="71">
        <v>80.797956265967983</v>
      </c>
      <c r="BE133" s="71">
        <v>0</v>
      </c>
      <c r="BF133" s="71">
        <v>0</v>
      </c>
      <c r="BG133" s="71">
        <v>0</v>
      </c>
      <c r="BH133" s="71">
        <v>0</v>
      </c>
      <c r="BI133" s="71">
        <v>0</v>
      </c>
      <c r="BJ133" s="71">
        <v>0</v>
      </c>
      <c r="BK133" s="71">
        <v>0</v>
      </c>
      <c r="BL133" s="71">
        <v>0</v>
      </c>
      <c r="BM133" s="71">
        <v>0</v>
      </c>
      <c r="BN133" s="71">
        <v>0</v>
      </c>
      <c r="BO133" s="71">
        <v>0</v>
      </c>
      <c r="BP133" s="71">
        <v>0</v>
      </c>
      <c r="BQ133" s="71">
        <v>23.824726696931915</v>
      </c>
    </row>
    <row r="134" spans="1:69" x14ac:dyDescent="0.2">
      <c r="A134" s="13"/>
      <c r="B134" s="63" t="s">
        <v>373</v>
      </c>
      <c r="C134" s="66">
        <v>0</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23.386002036300003</v>
      </c>
      <c r="Y134" s="41" t="s">
        <v>373</v>
      </c>
      <c r="Z134" s="68">
        <v>0</v>
      </c>
      <c r="AA134" s="68">
        <v>0</v>
      </c>
      <c r="AB134" s="68">
        <v>0</v>
      </c>
      <c r="AC134" s="68">
        <v>0</v>
      </c>
      <c r="AD134" s="68">
        <v>0</v>
      </c>
      <c r="AE134" s="68">
        <v>0</v>
      </c>
      <c r="AF134" s="68">
        <v>0</v>
      </c>
      <c r="AG134" s="68">
        <v>0</v>
      </c>
      <c r="AH134" s="68">
        <v>0</v>
      </c>
      <c r="AI134" s="68">
        <v>0</v>
      </c>
      <c r="AJ134" s="68">
        <v>0</v>
      </c>
      <c r="AK134" s="68">
        <v>0</v>
      </c>
      <c r="AL134" s="68">
        <v>0</v>
      </c>
      <c r="AM134" s="68">
        <v>0</v>
      </c>
      <c r="AN134" s="68">
        <v>0</v>
      </c>
      <c r="AO134" s="68">
        <v>0</v>
      </c>
      <c r="AP134" s="68">
        <v>0</v>
      </c>
      <c r="AQ134" s="68">
        <v>0</v>
      </c>
      <c r="AR134" s="68">
        <v>0</v>
      </c>
      <c r="AS134" s="68">
        <v>0</v>
      </c>
      <c r="AT134" s="68"/>
      <c r="AV134" s="18" t="s">
        <v>373</v>
      </c>
      <c r="AW134" s="71">
        <v>0</v>
      </c>
      <c r="AX134" s="71">
        <v>0</v>
      </c>
      <c r="AY134" s="71">
        <v>0</v>
      </c>
      <c r="AZ134" s="71">
        <v>0</v>
      </c>
      <c r="BA134" s="71">
        <v>0</v>
      </c>
      <c r="BB134" s="71">
        <v>0</v>
      </c>
      <c r="BC134" s="71">
        <v>0</v>
      </c>
      <c r="BD134" s="71">
        <v>0</v>
      </c>
      <c r="BE134" s="71">
        <v>0</v>
      </c>
      <c r="BF134" s="71">
        <v>0</v>
      </c>
      <c r="BG134" s="71">
        <v>0</v>
      </c>
      <c r="BH134" s="71">
        <v>0</v>
      </c>
      <c r="BI134" s="71">
        <v>0</v>
      </c>
      <c r="BJ134" s="71">
        <v>0</v>
      </c>
      <c r="BK134" s="71">
        <v>0</v>
      </c>
      <c r="BL134" s="71">
        <v>0</v>
      </c>
      <c r="BM134" s="71">
        <v>0</v>
      </c>
      <c r="BN134" s="71">
        <v>0</v>
      </c>
      <c r="BO134" s="71">
        <v>0</v>
      </c>
      <c r="BP134" s="71">
        <v>0</v>
      </c>
      <c r="BQ134" s="71">
        <v>44.003853384337106</v>
      </c>
    </row>
    <row r="135" spans="1:69" x14ac:dyDescent="0.2">
      <c r="A135" s="13"/>
      <c r="B135" s="63" t="s">
        <v>374</v>
      </c>
      <c r="C135" s="66">
        <v>0</v>
      </c>
      <c r="D135" s="66">
        <v>0</v>
      </c>
      <c r="E135" s="66">
        <v>0</v>
      </c>
      <c r="F135" s="66">
        <v>0</v>
      </c>
      <c r="G135" s="66">
        <v>0</v>
      </c>
      <c r="H135" s="66">
        <v>0</v>
      </c>
      <c r="I135" s="66">
        <v>0</v>
      </c>
      <c r="J135" s="66">
        <v>0</v>
      </c>
      <c r="K135" s="66">
        <v>0</v>
      </c>
      <c r="L135" s="66">
        <v>0</v>
      </c>
      <c r="M135" s="66">
        <v>0</v>
      </c>
      <c r="N135" s="66">
        <v>0</v>
      </c>
      <c r="O135" s="66">
        <v>0</v>
      </c>
      <c r="P135" s="66">
        <v>0</v>
      </c>
      <c r="Q135" s="66">
        <v>0</v>
      </c>
      <c r="R135" s="66">
        <v>0</v>
      </c>
      <c r="S135" s="66">
        <v>0</v>
      </c>
      <c r="T135" s="66">
        <v>0</v>
      </c>
      <c r="U135" s="66">
        <v>0</v>
      </c>
      <c r="V135" s="66">
        <v>0</v>
      </c>
      <c r="W135" s="66">
        <v>0</v>
      </c>
      <c r="Y135" s="41" t="s">
        <v>374</v>
      </c>
      <c r="Z135" s="68">
        <v>0</v>
      </c>
      <c r="AA135" s="68">
        <v>0</v>
      </c>
      <c r="AB135" s="68">
        <v>0</v>
      </c>
      <c r="AC135" s="68">
        <v>0</v>
      </c>
      <c r="AD135" s="68">
        <v>0</v>
      </c>
      <c r="AE135" s="68">
        <v>0</v>
      </c>
      <c r="AF135" s="68">
        <v>0</v>
      </c>
      <c r="AG135" s="68">
        <v>0</v>
      </c>
      <c r="AH135" s="68">
        <v>0</v>
      </c>
      <c r="AI135" s="68">
        <v>0</v>
      </c>
      <c r="AJ135" s="68">
        <v>0</v>
      </c>
      <c r="AK135" s="68">
        <v>0</v>
      </c>
      <c r="AL135" s="68">
        <v>0</v>
      </c>
      <c r="AM135" s="68">
        <v>0</v>
      </c>
      <c r="AN135" s="68">
        <v>0</v>
      </c>
      <c r="AO135" s="68">
        <v>0</v>
      </c>
      <c r="AP135" s="68">
        <v>0</v>
      </c>
      <c r="AQ135" s="68">
        <v>0</v>
      </c>
      <c r="AR135" s="68">
        <v>0</v>
      </c>
      <c r="AS135" s="68">
        <v>0</v>
      </c>
      <c r="AT135" s="68"/>
      <c r="AV135" s="18" t="s">
        <v>374</v>
      </c>
      <c r="AW135" s="71">
        <v>0</v>
      </c>
      <c r="AX135" s="71">
        <v>0</v>
      </c>
      <c r="AY135" s="71">
        <v>0</v>
      </c>
      <c r="AZ135" s="71">
        <v>0</v>
      </c>
      <c r="BA135" s="71">
        <v>0</v>
      </c>
      <c r="BB135" s="71">
        <v>0</v>
      </c>
      <c r="BC135" s="71">
        <v>0</v>
      </c>
      <c r="BD135" s="71">
        <v>0</v>
      </c>
      <c r="BE135" s="71">
        <v>0</v>
      </c>
      <c r="BF135" s="71">
        <v>0</v>
      </c>
      <c r="BG135" s="71">
        <v>0</v>
      </c>
      <c r="BH135" s="71">
        <v>0</v>
      </c>
      <c r="BI135" s="71">
        <v>0</v>
      </c>
      <c r="BJ135" s="71">
        <v>0</v>
      </c>
      <c r="BK135" s="71">
        <v>0</v>
      </c>
      <c r="BL135" s="71">
        <v>0</v>
      </c>
      <c r="BM135" s="71">
        <v>0</v>
      </c>
      <c r="BN135" s="71">
        <v>0</v>
      </c>
      <c r="BO135" s="71">
        <v>0</v>
      </c>
      <c r="BP135" s="71">
        <v>0</v>
      </c>
      <c r="BQ135" s="71">
        <v>0</v>
      </c>
    </row>
    <row r="136" spans="1:69" x14ac:dyDescent="0.2">
      <c r="A136" s="13"/>
      <c r="B136" s="63" t="s">
        <v>374</v>
      </c>
      <c r="C136" s="66">
        <v>0</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Y136" s="41" t="s">
        <v>374</v>
      </c>
      <c r="Z136" s="68">
        <v>0</v>
      </c>
      <c r="AA136" s="68">
        <v>0</v>
      </c>
      <c r="AB136" s="68">
        <v>0</v>
      </c>
      <c r="AC136" s="68">
        <v>0</v>
      </c>
      <c r="AD136" s="68">
        <v>0</v>
      </c>
      <c r="AE136" s="68">
        <v>0</v>
      </c>
      <c r="AF136" s="68">
        <v>0</v>
      </c>
      <c r="AG136" s="68">
        <v>0</v>
      </c>
      <c r="AH136" s="68">
        <v>0</v>
      </c>
      <c r="AI136" s="68">
        <v>0</v>
      </c>
      <c r="AJ136" s="68">
        <v>0</v>
      </c>
      <c r="AK136" s="68">
        <v>0</v>
      </c>
      <c r="AL136" s="68">
        <v>0</v>
      </c>
      <c r="AM136" s="68">
        <v>0</v>
      </c>
      <c r="AN136" s="68">
        <v>0</v>
      </c>
      <c r="AO136" s="68">
        <v>0</v>
      </c>
      <c r="AP136" s="68">
        <v>0</v>
      </c>
      <c r="AQ136" s="68">
        <v>0</v>
      </c>
      <c r="AR136" s="68">
        <v>0</v>
      </c>
      <c r="AS136" s="68">
        <v>0</v>
      </c>
      <c r="AT136" s="68"/>
      <c r="AV136" s="18" t="s">
        <v>374</v>
      </c>
      <c r="AW136" s="71">
        <v>0</v>
      </c>
      <c r="AX136" s="71">
        <v>0</v>
      </c>
      <c r="AY136" s="71">
        <v>0</v>
      </c>
      <c r="AZ136" s="71">
        <v>0</v>
      </c>
      <c r="BA136" s="71">
        <v>0</v>
      </c>
      <c r="BB136" s="71">
        <v>0</v>
      </c>
      <c r="BC136" s="71">
        <v>0</v>
      </c>
      <c r="BD136" s="71">
        <v>0</v>
      </c>
      <c r="BE136" s="71">
        <v>0</v>
      </c>
      <c r="BF136" s="71">
        <v>0</v>
      </c>
      <c r="BG136" s="71">
        <v>0</v>
      </c>
      <c r="BH136" s="71">
        <v>0</v>
      </c>
      <c r="BI136" s="71">
        <v>0</v>
      </c>
      <c r="BJ136" s="71">
        <v>0</v>
      </c>
      <c r="BK136" s="71">
        <v>0</v>
      </c>
      <c r="BL136" s="71">
        <v>0</v>
      </c>
      <c r="BM136" s="71">
        <v>0</v>
      </c>
      <c r="BN136" s="71">
        <v>0</v>
      </c>
      <c r="BO136" s="71">
        <v>0</v>
      </c>
      <c r="BP136" s="71">
        <v>0</v>
      </c>
      <c r="BQ136" s="71">
        <v>0</v>
      </c>
    </row>
    <row r="137" spans="1:69" x14ac:dyDescent="0.2">
      <c r="A137" s="13"/>
      <c r="B137" s="63" t="s">
        <v>374</v>
      </c>
      <c r="C137" s="66">
        <v>0</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Y137" s="41" t="s">
        <v>374</v>
      </c>
      <c r="Z137" s="68">
        <v>0</v>
      </c>
      <c r="AA137" s="68">
        <v>0</v>
      </c>
      <c r="AB137" s="68">
        <v>0</v>
      </c>
      <c r="AC137" s="68">
        <v>0</v>
      </c>
      <c r="AD137" s="68">
        <v>0</v>
      </c>
      <c r="AE137" s="68">
        <v>0</v>
      </c>
      <c r="AF137" s="68">
        <v>0</v>
      </c>
      <c r="AG137" s="68">
        <v>0</v>
      </c>
      <c r="AH137" s="68">
        <v>0</v>
      </c>
      <c r="AI137" s="68">
        <v>0</v>
      </c>
      <c r="AJ137" s="68">
        <v>0</v>
      </c>
      <c r="AK137" s="68">
        <v>0</v>
      </c>
      <c r="AL137" s="68">
        <v>0</v>
      </c>
      <c r="AM137" s="68">
        <v>0</v>
      </c>
      <c r="AN137" s="68">
        <v>0</v>
      </c>
      <c r="AO137" s="68">
        <v>0</v>
      </c>
      <c r="AP137" s="68">
        <v>0</v>
      </c>
      <c r="AQ137" s="68">
        <v>0</v>
      </c>
      <c r="AR137" s="68">
        <v>0</v>
      </c>
      <c r="AS137" s="68">
        <v>0</v>
      </c>
      <c r="AT137" s="68"/>
      <c r="AV137" s="18" t="s">
        <v>374</v>
      </c>
      <c r="AW137" s="71">
        <v>0</v>
      </c>
      <c r="AX137" s="71">
        <v>0</v>
      </c>
      <c r="AY137" s="71">
        <v>0</v>
      </c>
      <c r="AZ137" s="71">
        <v>0</v>
      </c>
      <c r="BA137" s="71">
        <v>0</v>
      </c>
      <c r="BB137" s="71">
        <v>0</v>
      </c>
      <c r="BC137" s="71">
        <v>0</v>
      </c>
      <c r="BD137" s="71">
        <v>0</v>
      </c>
      <c r="BE137" s="71">
        <v>0</v>
      </c>
      <c r="BF137" s="71">
        <v>0</v>
      </c>
      <c r="BG137" s="71">
        <v>0</v>
      </c>
      <c r="BH137" s="71">
        <v>0</v>
      </c>
      <c r="BI137" s="71">
        <v>0</v>
      </c>
      <c r="BJ137" s="71">
        <v>0</v>
      </c>
      <c r="BK137" s="71">
        <v>0</v>
      </c>
      <c r="BL137" s="71">
        <v>0</v>
      </c>
      <c r="BM137" s="71">
        <v>0</v>
      </c>
      <c r="BN137" s="71">
        <v>0</v>
      </c>
      <c r="BO137" s="71">
        <v>0</v>
      </c>
      <c r="BP137" s="71">
        <v>0</v>
      </c>
      <c r="BQ137" s="71">
        <v>0</v>
      </c>
    </row>
    <row r="138" spans="1:69" x14ac:dyDescent="0.2">
      <c r="A138" s="13"/>
      <c r="B138" s="63" t="s">
        <v>374</v>
      </c>
      <c r="C138" s="66">
        <v>0</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Y138" s="41" t="s">
        <v>374</v>
      </c>
      <c r="Z138" s="68">
        <v>0</v>
      </c>
      <c r="AA138" s="68">
        <v>0</v>
      </c>
      <c r="AB138" s="68">
        <v>0</v>
      </c>
      <c r="AC138" s="68">
        <v>0</v>
      </c>
      <c r="AD138" s="68">
        <v>0</v>
      </c>
      <c r="AE138" s="68">
        <v>0</v>
      </c>
      <c r="AF138" s="68">
        <v>0</v>
      </c>
      <c r="AG138" s="68">
        <v>0</v>
      </c>
      <c r="AH138" s="68">
        <v>0</v>
      </c>
      <c r="AI138" s="68">
        <v>0</v>
      </c>
      <c r="AJ138" s="68">
        <v>0</v>
      </c>
      <c r="AK138" s="68">
        <v>0</v>
      </c>
      <c r="AL138" s="68">
        <v>0</v>
      </c>
      <c r="AM138" s="68">
        <v>0</v>
      </c>
      <c r="AN138" s="68">
        <v>0</v>
      </c>
      <c r="AO138" s="68">
        <v>0</v>
      </c>
      <c r="AP138" s="68">
        <v>0</v>
      </c>
      <c r="AQ138" s="68">
        <v>0</v>
      </c>
      <c r="AR138" s="68">
        <v>0</v>
      </c>
      <c r="AS138" s="68">
        <v>0</v>
      </c>
      <c r="AT138" s="68"/>
      <c r="AV138" s="18" t="s">
        <v>374</v>
      </c>
      <c r="AW138" s="71">
        <v>0</v>
      </c>
      <c r="AX138" s="71">
        <v>0</v>
      </c>
      <c r="AY138" s="71">
        <v>0</v>
      </c>
      <c r="AZ138" s="71">
        <v>0</v>
      </c>
      <c r="BA138" s="71">
        <v>0</v>
      </c>
      <c r="BB138" s="71">
        <v>0</v>
      </c>
      <c r="BC138" s="71">
        <v>0</v>
      </c>
      <c r="BD138" s="71">
        <v>0</v>
      </c>
      <c r="BE138" s="71">
        <v>0</v>
      </c>
      <c r="BF138" s="71">
        <v>0</v>
      </c>
      <c r="BG138" s="71">
        <v>0</v>
      </c>
      <c r="BH138" s="71">
        <v>0</v>
      </c>
      <c r="BI138" s="71">
        <v>0</v>
      </c>
      <c r="BJ138" s="71">
        <v>0</v>
      </c>
      <c r="BK138" s="71">
        <v>0</v>
      </c>
      <c r="BL138" s="71">
        <v>0</v>
      </c>
      <c r="BM138" s="71">
        <v>0</v>
      </c>
      <c r="BN138" s="71">
        <v>0</v>
      </c>
      <c r="BO138" s="71">
        <v>0</v>
      </c>
      <c r="BP138" s="71">
        <v>0</v>
      </c>
      <c r="BQ138" s="71">
        <v>0</v>
      </c>
    </row>
    <row r="139" spans="1:69" s="20" customFormat="1" x14ac:dyDescent="0.2">
      <c r="A139" s="19"/>
      <c r="B139" s="63" t="s">
        <v>374</v>
      </c>
      <c r="C139" s="66">
        <v>0</v>
      </c>
      <c r="D139" s="66">
        <v>0</v>
      </c>
      <c r="E139" s="66">
        <v>0</v>
      </c>
      <c r="F139" s="66">
        <v>0</v>
      </c>
      <c r="G139" s="66">
        <v>0</v>
      </c>
      <c r="H139" s="66">
        <v>0</v>
      </c>
      <c r="I139" s="66">
        <v>0</v>
      </c>
      <c r="J139" s="66">
        <v>0</v>
      </c>
      <c r="K139" s="66">
        <v>0</v>
      </c>
      <c r="L139" s="66">
        <v>0</v>
      </c>
      <c r="M139" s="66">
        <v>0</v>
      </c>
      <c r="N139" s="66">
        <v>0</v>
      </c>
      <c r="O139" s="66">
        <v>0</v>
      </c>
      <c r="P139" s="66">
        <v>0</v>
      </c>
      <c r="Q139" s="66">
        <v>0</v>
      </c>
      <c r="R139" s="66">
        <v>0</v>
      </c>
      <c r="S139" s="66">
        <v>0</v>
      </c>
      <c r="T139" s="66">
        <v>0</v>
      </c>
      <c r="U139" s="66">
        <v>0</v>
      </c>
      <c r="V139" s="66">
        <v>0</v>
      </c>
      <c r="W139" s="66">
        <v>0</v>
      </c>
      <c r="Y139" s="41" t="s">
        <v>374</v>
      </c>
      <c r="Z139" s="68">
        <v>0</v>
      </c>
      <c r="AA139" s="68">
        <v>0</v>
      </c>
      <c r="AB139" s="68">
        <v>0</v>
      </c>
      <c r="AC139" s="68">
        <v>0</v>
      </c>
      <c r="AD139" s="68">
        <v>0</v>
      </c>
      <c r="AE139" s="68">
        <v>0</v>
      </c>
      <c r="AF139" s="68">
        <v>0</v>
      </c>
      <c r="AG139" s="68">
        <v>0</v>
      </c>
      <c r="AH139" s="68">
        <v>0</v>
      </c>
      <c r="AI139" s="68">
        <v>0</v>
      </c>
      <c r="AJ139" s="68">
        <v>0</v>
      </c>
      <c r="AK139" s="68">
        <v>0</v>
      </c>
      <c r="AL139" s="68">
        <v>0</v>
      </c>
      <c r="AM139" s="68">
        <v>0</v>
      </c>
      <c r="AN139" s="68">
        <v>0</v>
      </c>
      <c r="AO139" s="68">
        <v>0</v>
      </c>
      <c r="AP139" s="68">
        <v>0</v>
      </c>
      <c r="AQ139" s="68">
        <v>0</v>
      </c>
      <c r="AR139" s="68">
        <v>0</v>
      </c>
      <c r="AS139" s="68">
        <v>0</v>
      </c>
      <c r="AT139" s="68"/>
      <c r="AV139" s="18" t="s">
        <v>374</v>
      </c>
      <c r="AW139" s="71">
        <v>0</v>
      </c>
      <c r="AX139" s="71">
        <v>0</v>
      </c>
      <c r="AY139" s="71">
        <v>0</v>
      </c>
      <c r="AZ139" s="71">
        <v>0</v>
      </c>
      <c r="BA139" s="71">
        <v>0</v>
      </c>
      <c r="BB139" s="71">
        <v>0</v>
      </c>
      <c r="BC139" s="71">
        <v>0</v>
      </c>
      <c r="BD139" s="71">
        <v>0</v>
      </c>
      <c r="BE139" s="71">
        <v>0</v>
      </c>
      <c r="BF139" s="71">
        <v>0</v>
      </c>
      <c r="BG139" s="71">
        <v>0</v>
      </c>
      <c r="BH139" s="71">
        <v>0</v>
      </c>
      <c r="BI139" s="71">
        <v>0</v>
      </c>
      <c r="BJ139" s="71">
        <v>0</v>
      </c>
      <c r="BK139" s="71">
        <v>0</v>
      </c>
      <c r="BL139" s="71">
        <v>0</v>
      </c>
      <c r="BM139" s="71">
        <v>0</v>
      </c>
      <c r="BN139" s="71">
        <v>0</v>
      </c>
      <c r="BO139" s="71">
        <v>0</v>
      </c>
      <c r="BP139" s="71">
        <v>0</v>
      </c>
      <c r="BQ139" s="71">
        <v>0</v>
      </c>
    </row>
    <row r="140" spans="1:69" x14ac:dyDescent="0.2">
      <c r="A140" s="13"/>
      <c r="B140" s="64" t="s">
        <v>374</v>
      </c>
      <c r="C140" s="66">
        <v>0</v>
      </c>
      <c r="D140" s="66">
        <v>0</v>
      </c>
      <c r="E140" s="66">
        <v>0</v>
      </c>
      <c r="F140" s="66">
        <v>0</v>
      </c>
      <c r="G140" s="66">
        <v>0</v>
      </c>
      <c r="H140" s="66">
        <v>0</v>
      </c>
      <c r="I140" s="66">
        <v>0</v>
      </c>
      <c r="J140" s="66">
        <v>0</v>
      </c>
      <c r="K140" s="66">
        <v>0</v>
      </c>
      <c r="L140" s="66">
        <v>0</v>
      </c>
      <c r="M140" s="66">
        <v>0</v>
      </c>
      <c r="N140" s="66">
        <v>0</v>
      </c>
      <c r="O140" s="66">
        <v>0</v>
      </c>
      <c r="P140" s="66">
        <v>0</v>
      </c>
      <c r="Q140" s="66">
        <v>0</v>
      </c>
      <c r="R140" s="66">
        <v>0</v>
      </c>
      <c r="S140" s="66">
        <v>0</v>
      </c>
      <c r="T140" s="66">
        <v>0</v>
      </c>
      <c r="U140" s="66">
        <v>0</v>
      </c>
      <c r="V140" s="66">
        <v>0</v>
      </c>
      <c r="W140" s="66">
        <v>0</v>
      </c>
      <c r="Y140" s="42" t="s">
        <v>374</v>
      </c>
      <c r="Z140" s="68">
        <v>0</v>
      </c>
      <c r="AA140" s="68">
        <v>0</v>
      </c>
      <c r="AB140" s="68">
        <v>0</v>
      </c>
      <c r="AC140" s="68">
        <v>0</v>
      </c>
      <c r="AD140" s="68">
        <v>0</v>
      </c>
      <c r="AE140" s="68">
        <v>0</v>
      </c>
      <c r="AF140" s="68">
        <v>0</v>
      </c>
      <c r="AG140" s="68">
        <v>0</v>
      </c>
      <c r="AH140" s="68">
        <v>0</v>
      </c>
      <c r="AI140" s="68">
        <v>0</v>
      </c>
      <c r="AJ140" s="68">
        <v>0</v>
      </c>
      <c r="AK140" s="68">
        <v>0</v>
      </c>
      <c r="AL140" s="68">
        <v>0</v>
      </c>
      <c r="AM140" s="68">
        <v>0</v>
      </c>
      <c r="AN140" s="68">
        <v>0</v>
      </c>
      <c r="AO140" s="68">
        <v>0</v>
      </c>
      <c r="AP140" s="68">
        <v>0</v>
      </c>
      <c r="AQ140" s="68">
        <v>0</v>
      </c>
      <c r="AR140" s="68">
        <v>0</v>
      </c>
      <c r="AS140" s="68">
        <v>0</v>
      </c>
      <c r="AT140" s="68"/>
      <c r="AV140" s="22" t="s">
        <v>374</v>
      </c>
      <c r="AW140" s="71">
        <v>0</v>
      </c>
      <c r="AX140" s="71">
        <v>0</v>
      </c>
      <c r="AY140" s="71">
        <v>0</v>
      </c>
      <c r="AZ140" s="71">
        <v>0</v>
      </c>
      <c r="BA140" s="71">
        <v>0</v>
      </c>
      <c r="BB140" s="71">
        <v>0</v>
      </c>
      <c r="BC140" s="71">
        <v>0</v>
      </c>
      <c r="BD140" s="71">
        <v>0</v>
      </c>
      <c r="BE140" s="71">
        <v>0</v>
      </c>
      <c r="BF140" s="71">
        <v>0</v>
      </c>
      <c r="BG140" s="71">
        <v>0</v>
      </c>
      <c r="BH140" s="71">
        <v>0</v>
      </c>
      <c r="BI140" s="71">
        <v>0</v>
      </c>
      <c r="BJ140" s="71">
        <v>0</v>
      </c>
      <c r="BK140" s="71">
        <v>0</v>
      </c>
      <c r="BL140" s="71">
        <v>0</v>
      </c>
      <c r="BM140" s="71">
        <v>0</v>
      </c>
      <c r="BN140" s="71">
        <v>0</v>
      </c>
      <c r="BO140" s="71">
        <v>0</v>
      </c>
      <c r="BP140" s="71">
        <v>0</v>
      </c>
      <c r="BQ140" s="71">
        <v>0</v>
      </c>
    </row>
    <row r="141" spans="1:69" x14ac:dyDescent="0.2">
      <c r="A141" s="13"/>
      <c r="B141" s="65" t="s">
        <v>194</v>
      </c>
      <c r="C141" s="66">
        <v>41237.068110839893</v>
      </c>
      <c r="D141" s="66">
        <v>16120.973344995899</v>
      </c>
      <c r="E141" s="66">
        <v>10595.671518472704</v>
      </c>
      <c r="F141" s="66">
        <v>22272.957612062601</v>
      </c>
      <c r="G141" s="66">
        <v>3252.6081983518998</v>
      </c>
      <c r="H141" s="66">
        <v>2272.2061916145003</v>
      </c>
      <c r="I141" s="66">
        <v>7099.5080683626993</v>
      </c>
      <c r="J141" s="66">
        <v>14652.225880608301</v>
      </c>
      <c r="K141" s="66">
        <v>0</v>
      </c>
      <c r="L141" s="66">
        <v>0</v>
      </c>
      <c r="M141" s="66">
        <v>0</v>
      </c>
      <c r="N141" s="66">
        <v>0</v>
      </c>
      <c r="O141" s="66">
        <v>0</v>
      </c>
      <c r="P141" s="66">
        <v>0</v>
      </c>
      <c r="Q141" s="66">
        <v>0</v>
      </c>
      <c r="R141" s="66">
        <v>0</v>
      </c>
      <c r="S141" s="66">
        <v>0</v>
      </c>
      <c r="T141" s="66">
        <v>0</v>
      </c>
      <c r="U141" s="66">
        <v>0</v>
      </c>
      <c r="V141" s="66">
        <v>0</v>
      </c>
      <c r="W141" s="66"/>
      <c r="Y141" s="43" t="s">
        <v>194</v>
      </c>
      <c r="Z141" s="69"/>
      <c r="AA141" s="69"/>
      <c r="AB141" s="69"/>
      <c r="AC141" s="69"/>
      <c r="AD141" s="69"/>
      <c r="AE141" s="69"/>
      <c r="AF141" s="69"/>
      <c r="AG141" s="69"/>
      <c r="AH141" s="69"/>
      <c r="AI141" s="69"/>
      <c r="AJ141" s="69"/>
      <c r="AK141" s="69"/>
      <c r="AL141" s="69"/>
      <c r="AM141" s="69"/>
      <c r="AN141" s="68"/>
      <c r="AO141" s="68"/>
      <c r="AP141" s="68"/>
      <c r="AQ141" s="68"/>
      <c r="AR141" s="68"/>
      <c r="AS141" s="68"/>
      <c r="AT141" s="69"/>
      <c r="AV141" s="24" t="s">
        <v>194</v>
      </c>
      <c r="AW141" s="71"/>
      <c r="AX141" s="71"/>
      <c r="AY141" s="71"/>
      <c r="AZ141" s="71"/>
      <c r="BA141" s="71"/>
      <c r="BB141" s="71"/>
      <c r="BC141" s="71"/>
      <c r="BD141" s="71"/>
      <c r="BE141" s="71"/>
      <c r="BF141" s="71"/>
      <c r="BG141" s="71"/>
      <c r="BH141" s="71"/>
      <c r="BI141" s="71"/>
      <c r="BJ141" s="71"/>
      <c r="BK141" s="71"/>
      <c r="BL141" s="71"/>
      <c r="BM141" s="71"/>
      <c r="BN141" s="71"/>
      <c r="BO141" s="71"/>
      <c r="BP141" s="71"/>
      <c r="BQ141" s="71"/>
    </row>
    <row r="144" spans="1:69" x14ac:dyDescent="0.2">
      <c r="A144" s="8" t="s">
        <v>138</v>
      </c>
      <c r="B144" s="14" t="s">
        <v>187</v>
      </c>
      <c r="C144" s="28" t="s">
        <v>8</v>
      </c>
      <c r="D144" s="28" t="s">
        <v>7</v>
      </c>
      <c r="E144" s="28" t="s">
        <v>6</v>
      </c>
      <c r="F144" s="28" t="s">
        <v>5</v>
      </c>
      <c r="G144" s="28" t="s">
        <v>4</v>
      </c>
      <c r="H144" s="28" t="s">
        <v>3</v>
      </c>
      <c r="I144" s="28" t="s">
        <v>2</v>
      </c>
      <c r="J144" s="28" t="s">
        <v>1</v>
      </c>
      <c r="K144" s="28" t="s">
        <v>0</v>
      </c>
      <c r="L144" s="28" t="s">
        <v>10</v>
      </c>
      <c r="M144" s="28" t="s">
        <v>38</v>
      </c>
      <c r="N144" s="28" t="s">
        <v>37</v>
      </c>
      <c r="O144" s="28" t="s">
        <v>36</v>
      </c>
      <c r="P144" s="28" t="s">
        <v>35</v>
      </c>
      <c r="Q144" s="28" t="s">
        <v>34</v>
      </c>
      <c r="R144" s="28" t="s">
        <v>33</v>
      </c>
      <c r="S144" s="28" t="s">
        <v>32</v>
      </c>
      <c r="T144" s="28" t="s">
        <v>31</v>
      </c>
      <c r="U144" s="28" t="s">
        <v>30</v>
      </c>
      <c r="V144" s="28" t="s">
        <v>29</v>
      </c>
      <c r="W144" s="28" t="s">
        <v>194</v>
      </c>
      <c r="Y144" s="40" t="s">
        <v>187</v>
      </c>
      <c r="Z144" s="67" t="s">
        <v>8</v>
      </c>
      <c r="AA144" s="67" t="s">
        <v>7</v>
      </c>
      <c r="AB144" s="67" t="s">
        <v>6</v>
      </c>
      <c r="AC144" s="67" t="s">
        <v>5</v>
      </c>
      <c r="AD144" s="67" t="s">
        <v>4</v>
      </c>
      <c r="AE144" s="67" t="s">
        <v>3</v>
      </c>
      <c r="AF144" s="67" t="s">
        <v>2</v>
      </c>
      <c r="AG144" s="67" t="s">
        <v>1</v>
      </c>
      <c r="AH144" s="67" t="s">
        <v>0</v>
      </c>
      <c r="AI144" s="67" t="s">
        <v>10</v>
      </c>
      <c r="AJ144" s="67" t="s">
        <v>38</v>
      </c>
      <c r="AK144" s="67" t="s">
        <v>37</v>
      </c>
      <c r="AL144" s="67" t="s">
        <v>36</v>
      </c>
      <c r="AM144" s="67" t="s">
        <v>35</v>
      </c>
      <c r="AN144" s="67" t="s">
        <v>34</v>
      </c>
      <c r="AO144" s="67" t="s">
        <v>33</v>
      </c>
      <c r="AP144" s="67" t="s">
        <v>32</v>
      </c>
      <c r="AQ144" s="67" t="s">
        <v>31</v>
      </c>
      <c r="AR144" s="67" t="s">
        <v>30</v>
      </c>
      <c r="AS144" s="67" t="s">
        <v>29</v>
      </c>
      <c r="AT144" s="67" t="s">
        <v>194</v>
      </c>
      <c r="AV144" s="16" t="s">
        <v>187</v>
      </c>
      <c r="AW144" s="70" t="s">
        <v>8</v>
      </c>
      <c r="AX144" s="70" t="s">
        <v>7</v>
      </c>
      <c r="AY144" s="70" t="s">
        <v>6</v>
      </c>
      <c r="AZ144" s="70" t="s">
        <v>5</v>
      </c>
      <c r="BA144" s="70" t="s">
        <v>4</v>
      </c>
      <c r="BB144" s="70" t="s">
        <v>3</v>
      </c>
      <c r="BC144" s="70" t="s">
        <v>2</v>
      </c>
      <c r="BD144" s="70" t="s">
        <v>1</v>
      </c>
      <c r="BE144" s="70" t="s">
        <v>0</v>
      </c>
      <c r="BF144" s="70" t="s">
        <v>10</v>
      </c>
      <c r="BG144" s="70" t="s">
        <v>38</v>
      </c>
      <c r="BH144" s="70" t="s">
        <v>37</v>
      </c>
      <c r="BI144" s="70" t="s">
        <v>36</v>
      </c>
      <c r="BJ144" s="70" t="s">
        <v>35</v>
      </c>
      <c r="BK144" s="70" t="s">
        <v>34</v>
      </c>
      <c r="BL144" s="70" t="s">
        <v>33</v>
      </c>
      <c r="BM144" s="70" t="s">
        <v>32</v>
      </c>
      <c r="BN144" s="70" t="s">
        <v>31</v>
      </c>
      <c r="BO144" s="70" t="s">
        <v>30</v>
      </c>
      <c r="BP144" s="70" t="s">
        <v>29</v>
      </c>
      <c r="BQ144" s="70" t="s">
        <v>194</v>
      </c>
    </row>
    <row r="145" spans="1:69" x14ac:dyDescent="0.2">
      <c r="A145" s="13"/>
      <c r="B145" s="63" t="s">
        <v>177</v>
      </c>
      <c r="C145" s="66">
        <v>1456.0946479972001</v>
      </c>
      <c r="D145" s="66">
        <v>392.00965502589992</v>
      </c>
      <c r="E145" s="66">
        <v>321.63819831310002</v>
      </c>
      <c r="F145" s="66">
        <v>292.054914306</v>
      </c>
      <c r="G145" s="66">
        <v>162.97242148000001</v>
      </c>
      <c r="H145" s="66">
        <v>22.567829570300002</v>
      </c>
      <c r="I145" s="66">
        <v>144.38372575780002</v>
      </c>
      <c r="J145" s="66">
        <v>888.37517073000004</v>
      </c>
      <c r="K145" s="66">
        <v>0</v>
      </c>
      <c r="L145" s="66">
        <v>0</v>
      </c>
      <c r="M145" s="66">
        <v>0</v>
      </c>
      <c r="N145" s="66">
        <v>0</v>
      </c>
      <c r="O145" s="66">
        <v>0</v>
      </c>
      <c r="P145" s="66">
        <v>0</v>
      </c>
      <c r="Q145" s="66">
        <v>0</v>
      </c>
      <c r="R145" s="66">
        <v>0</v>
      </c>
      <c r="S145" s="66">
        <v>0</v>
      </c>
      <c r="T145" s="66">
        <v>0</v>
      </c>
      <c r="U145" s="66">
        <v>0</v>
      </c>
      <c r="V145" s="66">
        <v>0</v>
      </c>
      <c r="W145" s="66">
        <v>3680.0965631802997</v>
      </c>
      <c r="Y145" s="41" t="s">
        <v>177</v>
      </c>
      <c r="Z145" s="68">
        <v>0.39566751116412524</v>
      </c>
      <c r="AA145" s="68">
        <v>0.10652156765341217</v>
      </c>
      <c r="AB145" s="68">
        <v>8.7399390964660928E-2</v>
      </c>
      <c r="AC145" s="68">
        <v>7.9360666029265628E-2</v>
      </c>
      <c r="AD145" s="68">
        <v>4.4284822064332194E-2</v>
      </c>
      <c r="AE145" s="68">
        <v>6.1324014690519769E-3</v>
      </c>
      <c r="AF145" s="68">
        <v>3.9233678594842405E-2</v>
      </c>
      <c r="AG145" s="68">
        <v>0.24139996206030959</v>
      </c>
      <c r="AH145" s="68">
        <v>0</v>
      </c>
      <c r="AI145" s="68">
        <v>0</v>
      </c>
      <c r="AJ145" s="68">
        <v>0</v>
      </c>
      <c r="AK145" s="68">
        <v>0</v>
      </c>
      <c r="AL145" s="68">
        <v>0</v>
      </c>
      <c r="AM145" s="68">
        <v>0</v>
      </c>
      <c r="AN145" s="68">
        <v>0</v>
      </c>
      <c r="AO145" s="68">
        <v>0</v>
      </c>
      <c r="AP145" s="68">
        <v>0</v>
      </c>
      <c r="AQ145" s="68">
        <v>0</v>
      </c>
      <c r="AR145" s="68">
        <v>0</v>
      </c>
      <c r="AS145" s="68">
        <v>0</v>
      </c>
      <c r="AT145" s="68"/>
      <c r="AV145" s="18" t="s">
        <v>177</v>
      </c>
      <c r="AW145" s="71">
        <v>20.777592358217838</v>
      </c>
      <c r="AX145" s="71">
        <v>35.570722856071761</v>
      </c>
      <c r="AY145" s="71">
        <v>45.61128272631565</v>
      </c>
      <c r="AZ145" s="71">
        <v>55.569974212130454</v>
      </c>
      <c r="BA145" s="71">
        <v>78.946170222980967</v>
      </c>
      <c r="BB145" s="71">
        <v>58.33532983076659</v>
      </c>
      <c r="BC145" s="71">
        <v>47.782322262884314</v>
      </c>
      <c r="BD145" s="71">
        <v>33.344405834860297</v>
      </c>
      <c r="BE145" s="71">
        <v>0</v>
      </c>
      <c r="BF145" s="71">
        <v>0</v>
      </c>
      <c r="BG145" s="71">
        <v>0</v>
      </c>
      <c r="BH145" s="71">
        <v>0</v>
      </c>
      <c r="BI145" s="71">
        <v>0</v>
      </c>
      <c r="BJ145" s="71">
        <v>0</v>
      </c>
      <c r="BK145" s="71">
        <v>0</v>
      </c>
      <c r="BL145" s="71">
        <v>0</v>
      </c>
      <c r="BM145" s="71">
        <v>0</v>
      </c>
      <c r="BN145" s="71">
        <v>0</v>
      </c>
      <c r="BO145" s="71">
        <v>0</v>
      </c>
      <c r="BP145" s="71">
        <v>0</v>
      </c>
      <c r="BQ145" s="71">
        <v>14.06908643359316</v>
      </c>
    </row>
    <row r="146" spans="1:69" x14ac:dyDescent="0.2">
      <c r="A146" s="13"/>
      <c r="B146" s="63" t="s">
        <v>371</v>
      </c>
      <c r="C146" s="66">
        <v>15221.592198530898</v>
      </c>
      <c r="D146" s="66">
        <v>5663.8101392028993</v>
      </c>
      <c r="E146" s="66">
        <v>6140.1477914140987</v>
      </c>
      <c r="F146" s="66">
        <v>7501.7559448960001</v>
      </c>
      <c r="G146" s="66">
        <v>2257.2127359269998</v>
      </c>
      <c r="H146" s="66">
        <v>2874.9091712746999</v>
      </c>
      <c r="I146" s="66">
        <v>6315.0542703599995</v>
      </c>
      <c r="J146" s="66">
        <v>13898.490256233001</v>
      </c>
      <c r="K146" s="66">
        <v>0</v>
      </c>
      <c r="L146" s="66">
        <v>0</v>
      </c>
      <c r="M146" s="66">
        <v>0</v>
      </c>
      <c r="N146" s="66">
        <v>0</v>
      </c>
      <c r="O146" s="66">
        <v>0</v>
      </c>
      <c r="P146" s="66">
        <v>0</v>
      </c>
      <c r="Q146" s="66">
        <v>0</v>
      </c>
      <c r="R146" s="66">
        <v>0</v>
      </c>
      <c r="S146" s="66">
        <v>0</v>
      </c>
      <c r="T146" s="66">
        <v>0</v>
      </c>
      <c r="U146" s="66">
        <v>0</v>
      </c>
      <c r="V146" s="66">
        <v>0</v>
      </c>
      <c r="W146" s="66">
        <v>59872.972507838618</v>
      </c>
      <c r="Y146" s="41" t="s">
        <v>371</v>
      </c>
      <c r="Z146" s="68">
        <v>0.25423144301943712</v>
      </c>
      <c r="AA146" s="68">
        <v>9.4597109546571925E-2</v>
      </c>
      <c r="AB146" s="68">
        <v>0.10255291384790066</v>
      </c>
      <c r="AC146" s="68">
        <v>0.12529452991354095</v>
      </c>
      <c r="AD146" s="68">
        <v>3.7700027932160603E-2</v>
      </c>
      <c r="AE146" s="68">
        <v>4.8016810438104011E-2</v>
      </c>
      <c r="AF146" s="68">
        <v>0.1054742065718088</v>
      </c>
      <c r="AG146" s="68">
        <v>0.23213295873047557</v>
      </c>
      <c r="AH146" s="68">
        <v>0</v>
      </c>
      <c r="AI146" s="68">
        <v>0</v>
      </c>
      <c r="AJ146" s="68">
        <v>0</v>
      </c>
      <c r="AK146" s="68">
        <v>0</v>
      </c>
      <c r="AL146" s="68">
        <v>0</v>
      </c>
      <c r="AM146" s="68">
        <v>0</v>
      </c>
      <c r="AN146" s="68">
        <v>0</v>
      </c>
      <c r="AO146" s="68">
        <v>0</v>
      </c>
      <c r="AP146" s="68">
        <v>0</v>
      </c>
      <c r="AQ146" s="68">
        <v>0</v>
      </c>
      <c r="AR146" s="68">
        <v>0</v>
      </c>
      <c r="AS146" s="68">
        <v>0</v>
      </c>
      <c r="AT146" s="68"/>
      <c r="AV146" s="18" t="s">
        <v>371</v>
      </c>
      <c r="AW146" s="71">
        <v>6.8714732511012997</v>
      </c>
      <c r="AX146" s="71">
        <v>11.535777733635946</v>
      </c>
      <c r="AY146" s="71">
        <v>11.291899754975598</v>
      </c>
      <c r="AZ146" s="71">
        <v>11.130282792576477</v>
      </c>
      <c r="BA146" s="71">
        <v>18.915721203089795</v>
      </c>
      <c r="BB146" s="71">
        <v>17.744215164702617</v>
      </c>
      <c r="BC146" s="71">
        <v>12.369243682770476</v>
      </c>
      <c r="BD146" s="71">
        <v>8.7435328038721458</v>
      </c>
      <c r="BE146" s="71">
        <v>0</v>
      </c>
      <c r="BF146" s="71">
        <v>0</v>
      </c>
      <c r="BG146" s="71">
        <v>0</v>
      </c>
      <c r="BH146" s="71">
        <v>0</v>
      </c>
      <c r="BI146" s="71">
        <v>0</v>
      </c>
      <c r="BJ146" s="71">
        <v>0</v>
      </c>
      <c r="BK146" s="71">
        <v>0</v>
      </c>
      <c r="BL146" s="71">
        <v>0</v>
      </c>
      <c r="BM146" s="71">
        <v>0</v>
      </c>
      <c r="BN146" s="71">
        <v>0</v>
      </c>
      <c r="BO146" s="71">
        <v>0</v>
      </c>
      <c r="BP146" s="71">
        <v>0</v>
      </c>
      <c r="BQ146" s="71">
        <v>3.818971550114787</v>
      </c>
    </row>
    <row r="147" spans="1:69" x14ac:dyDescent="0.2">
      <c r="A147" s="13"/>
      <c r="B147" s="63" t="s">
        <v>165</v>
      </c>
      <c r="C147" s="66">
        <v>0</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Y147" s="41" t="s">
        <v>165</v>
      </c>
      <c r="Z147" s="68">
        <v>0</v>
      </c>
      <c r="AA147" s="68">
        <v>0</v>
      </c>
      <c r="AB147" s="68">
        <v>0</v>
      </c>
      <c r="AC147" s="68">
        <v>0</v>
      </c>
      <c r="AD147" s="68">
        <v>0</v>
      </c>
      <c r="AE147" s="68">
        <v>0</v>
      </c>
      <c r="AF147" s="68">
        <v>0</v>
      </c>
      <c r="AG147" s="68">
        <v>0</v>
      </c>
      <c r="AH147" s="68">
        <v>0</v>
      </c>
      <c r="AI147" s="68">
        <v>0</v>
      </c>
      <c r="AJ147" s="68">
        <v>0</v>
      </c>
      <c r="AK147" s="68">
        <v>0</v>
      </c>
      <c r="AL147" s="68">
        <v>0</v>
      </c>
      <c r="AM147" s="68">
        <v>0</v>
      </c>
      <c r="AN147" s="68">
        <v>0</v>
      </c>
      <c r="AO147" s="68">
        <v>0</v>
      </c>
      <c r="AP147" s="68">
        <v>0</v>
      </c>
      <c r="AQ147" s="68">
        <v>0</v>
      </c>
      <c r="AR147" s="68">
        <v>0</v>
      </c>
      <c r="AS147" s="68">
        <v>0</v>
      </c>
      <c r="AT147" s="68"/>
      <c r="AV147" s="18" t="s">
        <v>165</v>
      </c>
      <c r="AW147" s="71">
        <v>0</v>
      </c>
      <c r="AX147" s="71">
        <v>0</v>
      </c>
      <c r="AY147" s="71">
        <v>0</v>
      </c>
      <c r="AZ147" s="71">
        <v>0</v>
      </c>
      <c r="BA147" s="71">
        <v>0</v>
      </c>
      <c r="BB147" s="71">
        <v>0</v>
      </c>
      <c r="BC147" s="71">
        <v>0</v>
      </c>
      <c r="BD147" s="71">
        <v>0</v>
      </c>
      <c r="BE147" s="71">
        <v>0</v>
      </c>
      <c r="BF147" s="71">
        <v>0</v>
      </c>
      <c r="BG147" s="71">
        <v>0</v>
      </c>
      <c r="BH147" s="71">
        <v>0</v>
      </c>
      <c r="BI147" s="71">
        <v>0</v>
      </c>
      <c r="BJ147" s="71">
        <v>0</v>
      </c>
      <c r="BK147" s="71">
        <v>0</v>
      </c>
      <c r="BL147" s="71">
        <v>0</v>
      </c>
      <c r="BM147" s="71">
        <v>0</v>
      </c>
      <c r="BN147" s="71">
        <v>0</v>
      </c>
      <c r="BO147" s="71">
        <v>0</v>
      </c>
      <c r="BP147" s="71">
        <v>0</v>
      </c>
      <c r="BQ147" s="71">
        <v>0</v>
      </c>
    </row>
    <row r="148" spans="1:69" x14ac:dyDescent="0.2">
      <c r="A148" s="13"/>
      <c r="B148" s="63" t="s">
        <v>424</v>
      </c>
      <c r="C148" s="66">
        <v>0</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Y148" s="41" t="s">
        <v>424</v>
      </c>
      <c r="Z148" s="68">
        <v>0</v>
      </c>
      <c r="AA148" s="68">
        <v>0</v>
      </c>
      <c r="AB148" s="68">
        <v>0</v>
      </c>
      <c r="AC148" s="68">
        <v>0</v>
      </c>
      <c r="AD148" s="68">
        <v>0</v>
      </c>
      <c r="AE148" s="68">
        <v>0</v>
      </c>
      <c r="AF148" s="68">
        <v>0</v>
      </c>
      <c r="AG148" s="68">
        <v>0</v>
      </c>
      <c r="AH148" s="68">
        <v>0</v>
      </c>
      <c r="AI148" s="68">
        <v>0</v>
      </c>
      <c r="AJ148" s="68">
        <v>0</v>
      </c>
      <c r="AK148" s="68">
        <v>0</v>
      </c>
      <c r="AL148" s="68">
        <v>0</v>
      </c>
      <c r="AM148" s="68">
        <v>0</v>
      </c>
      <c r="AN148" s="68">
        <v>0</v>
      </c>
      <c r="AO148" s="68">
        <v>0</v>
      </c>
      <c r="AP148" s="68">
        <v>0</v>
      </c>
      <c r="AQ148" s="68">
        <v>0</v>
      </c>
      <c r="AR148" s="68">
        <v>0</v>
      </c>
      <c r="AS148" s="68">
        <v>0</v>
      </c>
      <c r="AT148" s="68"/>
      <c r="AV148" s="18" t="s">
        <v>424</v>
      </c>
      <c r="AW148" s="71">
        <v>0</v>
      </c>
      <c r="AX148" s="71">
        <v>0</v>
      </c>
      <c r="AY148" s="71">
        <v>0</v>
      </c>
      <c r="AZ148" s="71">
        <v>0</v>
      </c>
      <c r="BA148" s="71">
        <v>0</v>
      </c>
      <c r="BB148" s="71">
        <v>0</v>
      </c>
      <c r="BC148" s="71">
        <v>0</v>
      </c>
      <c r="BD148" s="71">
        <v>0</v>
      </c>
      <c r="BE148" s="71">
        <v>0</v>
      </c>
      <c r="BF148" s="71">
        <v>0</v>
      </c>
      <c r="BG148" s="71">
        <v>0</v>
      </c>
      <c r="BH148" s="71">
        <v>0</v>
      </c>
      <c r="BI148" s="71">
        <v>0</v>
      </c>
      <c r="BJ148" s="71">
        <v>0</v>
      </c>
      <c r="BK148" s="71">
        <v>0</v>
      </c>
      <c r="BL148" s="71">
        <v>0</v>
      </c>
      <c r="BM148" s="71">
        <v>0</v>
      </c>
      <c r="BN148" s="71">
        <v>0</v>
      </c>
      <c r="BO148" s="71">
        <v>0</v>
      </c>
      <c r="BP148" s="71">
        <v>0</v>
      </c>
      <c r="BQ148" s="71">
        <v>0</v>
      </c>
    </row>
    <row r="149" spans="1:69" x14ac:dyDescent="0.2">
      <c r="A149" s="13"/>
      <c r="B149" s="63" t="s">
        <v>425</v>
      </c>
      <c r="C149" s="66">
        <v>448.38885484929995</v>
      </c>
      <c r="D149" s="66">
        <v>113.78244352600001</v>
      </c>
      <c r="E149" s="66">
        <v>500.35118190299994</v>
      </c>
      <c r="F149" s="66">
        <v>49.939220248699996</v>
      </c>
      <c r="G149" s="66">
        <v>0</v>
      </c>
      <c r="H149" s="66">
        <v>70.567507423999999</v>
      </c>
      <c r="I149" s="66">
        <v>89.264155902999988</v>
      </c>
      <c r="J149" s="66">
        <v>148.71462911699999</v>
      </c>
      <c r="K149" s="66">
        <v>0</v>
      </c>
      <c r="L149" s="66">
        <v>0</v>
      </c>
      <c r="M149" s="66">
        <v>0</v>
      </c>
      <c r="N149" s="66">
        <v>0</v>
      </c>
      <c r="O149" s="66">
        <v>0</v>
      </c>
      <c r="P149" s="66">
        <v>0</v>
      </c>
      <c r="Q149" s="66">
        <v>0</v>
      </c>
      <c r="R149" s="66">
        <v>0</v>
      </c>
      <c r="S149" s="66">
        <v>0</v>
      </c>
      <c r="T149" s="66">
        <v>0</v>
      </c>
      <c r="U149" s="66">
        <v>0</v>
      </c>
      <c r="V149" s="66">
        <v>0</v>
      </c>
      <c r="W149" s="66">
        <v>1421.0079929710002</v>
      </c>
      <c r="Y149" s="41" t="s">
        <v>425</v>
      </c>
      <c r="Z149" s="68">
        <v>0.31554280979927646</v>
      </c>
      <c r="AA149" s="68">
        <v>8.0071642164451964E-2</v>
      </c>
      <c r="AB149" s="68">
        <v>0.35211004046281325</v>
      </c>
      <c r="AC149" s="68">
        <v>3.5143518189710246E-2</v>
      </c>
      <c r="AD149" s="68">
        <v>0</v>
      </c>
      <c r="AE149" s="68">
        <v>4.9660176278431487E-2</v>
      </c>
      <c r="AF149" s="68">
        <v>6.2817490362154269E-2</v>
      </c>
      <c r="AG149" s="68">
        <v>0.10465432274316204</v>
      </c>
      <c r="AH149" s="68">
        <v>0</v>
      </c>
      <c r="AI149" s="68">
        <v>0</v>
      </c>
      <c r="AJ149" s="68">
        <v>0</v>
      </c>
      <c r="AK149" s="68">
        <v>0</v>
      </c>
      <c r="AL149" s="68">
        <v>0</v>
      </c>
      <c r="AM149" s="68">
        <v>0</v>
      </c>
      <c r="AN149" s="68">
        <v>0</v>
      </c>
      <c r="AO149" s="68">
        <v>0</v>
      </c>
      <c r="AP149" s="68">
        <v>0</v>
      </c>
      <c r="AQ149" s="68">
        <v>0</v>
      </c>
      <c r="AR149" s="68">
        <v>0</v>
      </c>
      <c r="AS149" s="68">
        <v>0</v>
      </c>
      <c r="AT149" s="68"/>
      <c r="AV149" s="18" t="s">
        <v>425</v>
      </c>
      <c r="AW149" s="71">
        <v>39.729089587190032</v>
      </c>
      <c r="AX149" s="71">
        <v>74.742070266167786</v>
      </c>
      <c r="AY149" s="71">
        <v>45.716684965952652</v>
      </c>
      <c r="AZ149" s="71">
        <v>65.834001714186684</v>
      </c>
      <c r="BA149" s="71">
        <v>0</v>
      </c>
      <c r="BB149" s="71">
        <v>96.106163679628054</v>
      </c>
      <c r="BC149" s="71">
        <v>89.908822722102343</v>
      </c>
      <c r="BD149" s="71">
        <v>84.427443275722709</v>
      </c>
      <c r="BE149" s="71">
        <v>0</v>
      </c>
      <c r="BF149" s="71">
        <v>0</v>
      </c>
      <c r="BG149" s="71">
        <v>0</v>
      </c>
      <c r="BH149" s="71">
        <v>0</v>
      </c>
      <c r="BI149" s="71">
        <v>0</v>
      </c>
      <c r="BJ149" s="71">
        <v>0</v>
      </c>
      <c r="BK149" s="71">
        <v>0</v>
      </c>
      <c r="BL149" s="71">
        <v>0</v>
      </c>
      <c r="BM149" s="71">
        <v>0</v>
      </c>
      <c r="BN149" s="71">
        <v>0</v>
      </c>
      <c r="BO149" s="71">
        <v>0</v>
      </c>
      <c r="BP149" s="71">
        <v>0</v>
      </c>
      <c r="BQ149" s="71">
        <v>24.293947919782489</v>
      </c>
    </row>
    <row r="150" spans="1:69" x14ac:dyDescent="0.2">
      <c r="A150" s="13"/>
      <c r="B150" s="63" t="s">
        <v>173</v>
      </c>
      <c r="C150" s="66">
        <v>907.09234111500018</v>
      </c>
      <c r="D150" s="66">
        <v>153.06528323649999</v>
      </c>
      <c r="E150" s="66">
        <v>409.15267831069997</v>
      </c>
      <c r="F150" s="66">
        <v>665.96235904599996</v>
      </c>
      <c r="G150" s="66">
        <v>14.211646786999999</v>
      </c>
      <c r="H150" s="66">
        <v>80.272312655999997</v>
      </c>
      <c r="I150" s="66">
        <v>128.50151840960001</v>
      </c>
      <c r="J150" s="66">
        <v>882.643771969</v>
      </c>
      <c r="K150" s="66">
        <v>0</v>
      </c>
      <c r="L150" s="66">
        <v>0</v>
      </c>
      <c r="M150" s="66">
        <v>0</v>
      </c>
      <c r="N150" s="66">
        <v>0</v>
      </c>
      <c r="O150" s="66">
        <v>0</v>
      </c>
      <c r="P150" s="66">
        <v>0</v>
      </c>
      <c r="Q150" s="66">
        <v>0</v>
      </c>
      <c r="R150" s="66">
        <v>0</v>
      </c>
      <c r="S150" s="66">
        <v>0</v>
      </c>
      <c r="T150" s="66">
        <v>0</v>
      </c>
      <c r="U150" s="66">
        <v>0</v>
      </c>
      <c r="V150" s="66">
        <v>0</v>
      </c>
      <c r="W150" s="66">
        <v>3240.9019115298001</v>
      </c>
      <c r="Y150" s="41" t="s">
        <v>173</v>
      </c>
      <c r="Z150" s="68">
        <v>0.27988885991517903</v>
      </c>
      <c r="AA150" s="68">
        <v>4.7229224276105514E-2</v>
      </c>
      <c r="AB150" s="68">
        <v>0.1262465478683889</v>
      </c>
      <c r="AC150" s="68">
        <v>0.20548673709524468</v>
      </c>
      <c r="AD150" s="68">
        <v>4.3850900690455292E-3</v>
      </c>
      <c r="AE150" s="68">
        <v>2.4768510386082351E-2</v>
      </c>
      <c r="AF150" s="68">
        <v>3.9649925211387702E-2</v>
      </c>
      <c r="AG150" s="68">
        <v>0.2723451051785663</v>
      </c>
      <c r="AH150" s="68">
        <v>0</v>
      </c>
      <c r="AI150" s="68">
        <v>0</v>
      </c>
      <c r="AJ150" s="68">
        <v>0</v>
      </c>
      <c r="AK150" s="68">
        <v>0</v>
      </c>
      <c r="AL150" s="68">
        <v>0</v>
      </c>
      <c r="AM150" s="68">
        <v>0</v>
      </c>
      <c r="AN150" s="68">
        <v>0</v>
      </c>
      <c r="AO150" s="68">
        <v>0</v>
      </c>
      <c r="AP150" s="68">
        <v>0</v>
      </c>
      <c r="AQ150" s="68">
        <v>0</v>
      </c>
      <c r="AR150" s="68">
        <v>0</v>
      </c>
      <c r="AS150" s="68">
        <v>0</v>
      </c>
      <c r="AT150" s="68"/>
      <c r="AV150" s="18" t="s">
        <v>173</v>
      </c>
      <c r="AW150" s="71">
        <v>29.246113693216454</v>
      </c>
      <c r="AX150" s="71">
        <v>42.614925671980444</v>
      </c>
      <c r="AY150" s="71">
        <v>44.770724050394143</v>
      </c>
      <c r="AZ150" s="71">
        <v>31.08221069596356</v>
      </c>
      <c r="BA150" s="71">
        <v>96.415293897459009</v>
      </c>
      <c r="BB150" s="71">
        <v>77.720728934381484</v>
      </c>
      <c r="BC150" s="71">
        <v>96.087050143052991</v>
      </c>
      <c r="BD150" s="71">
        <v>34.134868517265545</v>
      </c>
      <c r="BE150" s="71">
        <v>0</v>
      </c>
      <c r="BF150" s="71">
        <v>0</v>
      </c>
      <c r="BG150" s="71">
        <v>0</v>
      </c>
      <c r="BH150" s="71">
        <v>0</v>
      </c>
      <c r="BI150" s="71">
        <v>0</v>
      </c>
      <c r="BJ150" s="71">
        <v>0</v>
      </c>
      <c r="BK150" s="71">
        <v>0</v>
      </c>
      <c r="BL150" s="71">
        <v>0</v>
      </c>
      <c r="BM150" s="71">
        <v>0</v>
      </c>
      <c r="BN150" s="71">
        <v>0</v>
      </c>
      <c r="BO150" s="71">
        <v>0</v>
      </c>
      <c r="BP150" s="71">
        <v>0</v>
      </c>
      <c r="BQ150" s="71">
        <v>15.767684277873821</v>
      </c>
    </row>
    <row r="151" spans="1:69" x14ac:dyDescent="0.2">
      <c r="A151" s="13"/>
      <c r="B151" s="63" t="s">
        <v>181</v>
      </c>
      <c r="C151" s="66">
        <v>1448.3936805815001</v>
      </c>
      <c r="D151" s="66">
        <v>470.09821806400009</v>
      </c>
      <c r="E151" s="66">
        <v>623.35915434299989</v>
      </c>
      <c r="F151" s="66">
        <v>683.25911701999996</v>
      </c>
      <c r="G151" s="66">
        <v>92.348382032999993</v>
      </c>
      <c r="H151" s="66">
        <v>362.31444684249999</v>
      </c>
      <c r="I151" s="66">
        <v>844.55196166600001</v>
      </c>
      <c r="J151" s="66">
        <v>667.82556241230009</v>
      </c>
      <c r="K151" s="66">
        <v>0</v>
      </c>
      <c r="L151" s="66">
        <v>0</v>
      </c>
      <c r="M151" s="66">
        <v>0</v>
      </c>
      <c r="N151" s="66">
        <v>0</v>
      </c>
      <c r="O151" s="66">
        <v>0</v>
      </c>
      <c r="P151" s="66">
        <v>0</v>
      </c>
      <c r="Q151" s="66">
        <v>0</v>
      </c>
      <c r="R151" s="66">
        <v>0</v>
      </c>
      <c r="S151" s="66">
        <v>0</v>
      </c>
      <c r="T151" s="66">
        <v>0</v>
      </c>
      <c r="U151" s="66">
        <v>0</v>
      </c>
      <c r="V151" s="66">
        <v>0</v>
      </c>
      <c r="W151" s="66">
        <v>5192.150522962299</v>
      </c>
      <c r="Y151" s="41" t="s">
        <v>181</v>
      </c>
      <c r="Z151" s="68">
        <v>0.27895833800965042</v>
      </c>
      <c r="AA151" s="68">
        <v>9.0540175209672669E-2</v>
      </c>
      <c r="AB151" s="68">
        <v>0.12005798976477905</v>
      </c>
      <c r="AC151" s="68">
        <v>0.13159462808296576</v>
      </c>
      <c r="AD151" s="68">
        <v>1.7786152698114018E-2</v>
      </c>
      <c r="AE151" s="68">
        <v>6.9781190903492385E-2</v>
      </c>
      <c r="AF151" s="68">
        <v>0.1626593755190584</v>
      </c>
      <c r="AG151" s="68">
        <v>0.12862214981226755</v>
      </c>
      <c r="AH151" s="68">
        <v>0</v>
      </c>
      <c r="AI151" s="68">
        <v>0</v>
      </c>
      <c r="AJ151" s="68">
        <v>0</v>
      </c>
      <c r="AK151" s="68">
        <v>0</v>
      </c>
      <c r="AL151" s="68">
        <v>0</v>
      </c>
      <c r="AM151" s="68">
        <v>0</v>
      </c>
      <c r="AN151" s="68">
        <v>0</v>
      </c>
      <c r="AO151" s="68">
        <v>0</v>
      </c>
      <c r="AP151" s="68">
        <v>0</v>
      </c>
      <c r="AQ151" s="68">
        <v>0</v>
      </c>
      <c r="AR151" s="68">
        <v>0</v>
      </c>
      <c r="AS151" s="68">
        <v>0</v>
      </c>
      <c r="AT151" s="68"/>
      <c r="AV151" s="18" t="s">
        <v>181</v>
      </c>
      <c r="AW151" s="71">
        <v>25.118332185113076</v>
      </c>
      <c r="AX151" s="71">
        <v>40.967587500107129</v>
      </c>
      <c r="AY151" s="71">
        <v>36.690741141181739</v>
      </c>
      <c r="AZ151" s="71">
        <v>33.63644612548746</v>
      </c>
      <c r="BA151" s="71">
        <v>70.620721335997672</v>
      </c>
      <c r="BB151" s="71">
        <v>56.939110663716349</v>
      </c>
      <c r="BC151" s="71">
        <v>61.811753555272148</v>
      </c>
      <c r="BD151" s="71">
        <v>38.735403813217481</v>
      </c>
      <c r="BE151" s="71">
        <v>0</v>
      </c>
      <c r="BF151" s="71">
        <v>0</v>
      </c>
      <c r="BG151" s="71">
        <v>0</v>
      </c>
      <c r="BH151" s="71">
        <v>0</v>
      </c>
      <c r="BI151" s="71">
        <v>0</v>
      </c>
      <c r="BJ151" s="71">
        <v>0</v>
      </c>
      <c r="BK151" s="71">
        <v>0</v>
      </c>
      <c r="BL151" s="71">
        <v>0</v>
      </c>
      <c r="BM151" s="71">
        <v>0</v>
      </c>
      <c r="BN151" s="71">
        <v>0</v>
      </c>
      <c r="BO151" s="71">
        <v>0</v>
      </c>
      <c r="BP151" s="71">
        <v>0</v>
      </c>
      <c r="BQ151" s="71">
        <v>15.656573293278694</v>
      </c>
    </row>
    <row r="152" spans="1:69" x14ac:dyDescent="0.2">
      <c r="A152" s="13"/>
      <c r="B152" s="63" t="s">
        <v>169</v>
      </c>
      <c r="C152" s="66">
        <v>538.85326309970003</v>
      </c>
      <c r="D152" s="66">
        <v>823.82817272450006</v>
      </c>
      <c r="E152" s="66">
        <v>845.96237657340009</v>
      </c>
      <c r="F152" s="66">
        <v>1300.1997040205001</v>
      </c>
      <c r="G152" s="66">
        <v>125.96110308</v>
      </c>
      <c r="H152" s="66">
        <v>222.41240956029998</v>
      </c>
      <c r="I152" s="66">
        <v>431.29740735600001</v>
      </c>
      <c r="J152" s="66">
        <v>1415.7449351700002</v>
      </c>
      <c r="K152" s="66">
        <v>0</v>
      </c>
      <c r="L152" s="66">
        <v>0</v>
      </c>
      <c r="M152" s="66">
        <v>0</v>
      </c>
      <c r="N152" s="66">
        <v>0</v>
      </c>
      <c r="O152" s="66">
        <v>0</v>
      </c>
      <c r="P152" s="66">
        <v>0</v>
      </c>
      <c r="Q152" s="66">
        <v>0</v>
      </c>
      <c r="R152" s="66">
        <v>0</v>
      </c>
      <c r="S152" s="66">
        <v>0</v>
      </c>
      <c r="T152" s="66">
        <v>0</v>
      </c>
      <c r="U152" s="66">
        <v>0</v>
      </c>
      <c r="V152" s="66">
        <v>0</v>
      </c>
      <c r="W152" s="66">
        <v>5704.2593715844005</v>
      </c>
      <c r="Y152" s="41" t="s">
        <v>169</v>
      </c>
      <c r="Z152" s="68">
        <v>9.4465070397040787E-2</v>
      </c>
      <c r="AA152" s="68">
        <v>0.14442333685392633</v>
      </c>
      <c r="AB152" s="68">
        <v>0.14830363093016716</v>
      </c>
      <c r="AC152" s="68">
        <v>0.22793488502598716</v>
      </c>
      <c r="AD152" s="68">
        <v>2.2081938228032113E-2</v>
      </c>
      <c r="AE152" s="68">
        <v>3.8990584942234716E-2</v>
      </c>
      <c r="AF152" s="68">
        <v>7.5609711841732735E-2</v>
      </c>
      <c r="AG152" s="68">
        <v>0.248190841780879</v>
      </c>
      <c r="AH152" s="68">
        <v>0</v>
      </c>
      <c r="AI152" s="68">
        <v>0</v>
      </c>
      <c r="AJ152" s="68">
        <v>0</v>
      </c>
      <c r="AK152" s="68">
        <v>0</v>
      </c>
      <c r="AL152" s="68">
        <v>0</v>
      </c>
      <c r="AM152" s="68">
        <v>0</v>
      </c>
      <c r="AN152" s="68">
        <v>0</v>
      </c>
      <c r="AO152" s="68">
        <v>0</v>
      </c>
      <c r="AP152" s="68">
        <v>0</v>
      </c>
      <c r="AQ152" s="68">
        <v>0</v>
      </c>
      <c r="AR152" s="68">
        <v>0</v>
      </c>
      <c r="AS152" s="68">
        <v>0</v>
      </c>
      <c r="AT152" s="68"/>
      <c r="AV152" s="18" t="s">
        <v>169</v>
      </c>
      <c r="AW152" s="71">
        <v>34.147456381597642</v>
      </c>
      <c r="AX152" s="71">
        <v>30.101392941553446</v>
      </c>
      <c r="AY152" s="71">
        <v>27.357070746643252</v>
      </c>
      <c r="AZ152" s="71">
        <v>31.728188783873559</v>
      </c>
      <c r="BA152" s="71">
        <v>63.121814702621393</v>
      </c>
      <c r="BB152" s="71">
        <v>60.20185491001417</v>
      </c>
      <c r="BC152" s="71">
        <v>36.752341872460775</v>
      </c>
      <c r="BD152" s="71">
        <v>27.179428568477189</v>
      </c>
      <c r="BE152" s="71">
        <v>0</v>
      </c>
      <c r="BF152" s="71">
        <v>0</v>
      </c>
      <c r="BG152" s="71">
        <v>0</v>
      </c>
      <c r="BH152" s="71">
        <v>0</v>
      </c>
      <c r="BI152" s="71">
        <v>0</v>
      </c>
      <c r="BJ152" s="71">
        <v>0</v>
      </c>
      <c r="BK152" s="71">
        <v>0</v>
      </c>
      <c r="BL152" s="71">
        <v>0</v>
      </c>
      <c r="BM152" s="71">
        <v>0</v>
      </c>
      <c r="BN152" s="71">
        <v>0</v>
      </c>
      <c r="BO152" s="71">
        <v>0</v>
      </c>
      <c r="BP152" s="71">
        <v>0</v>
      </c>
      <c r="BQ152" s="71">
        <v>12.599421110710507</v>
      </c>
    </row>
    <row r="153" spans="1:69" x14ac:dyDescent="0.2">
      <c r="A153" s="13"/>
      <c r="B153" s="63" t="s">
        <v>372</v>
      </c>
      <c r="C153" s="66">
        <v>24.866887459099999</v>
      </c>
      <c r="D153" s="66">
        <v>0</v>
      </c>
      <c r="E153" s="66">
        <v>0</v>
      </c>
      <c r="F153" s="66">
        <v>103.27991517</v>
      </c>
      <c r="G153" s="66">
        <v>0</v>
      </c>
      <c r="H153" s="66">
        <v>0</v>
      </c>
      <c r="I153" s="66">
        <v>0</v>
      </c>
      <c r="J153" s="66">
        <v>151.50679503339998</v>
      </c>
      <c r="K153" s="66">
        <v>0</v>
      </c>
      <c r="L153" s="66">
        <v>0</v>
      </c>
      <c r="M153" s="66">
        <v>0</v>
      </c>
      <c r="N153" s="66">
        <v>0</v>
      </c>
      <c r="O153" s="66">
        <v>0</v>
      </c>
      <c r="P153" s="66">
        <v>0</v>
      </c>
      <c r="Q153" s="66">
        <v>0</v>
      </c>
      <c r="R153" s="66">
        <v>0</v>
      </c>
      <c r="S153" s="66">
        <v>0</v>
      </c>
      <c r="T153" s="66">
        <v>0</v>
      </c>
      <c r="U153" s="66">
        <v>0</v>
      </c>
      <c r="V153" s="66">
        <v>0</v>
      </c>
      <c r="W153" s="66">
        <v>279.65359766249998</v>
      </c>
      <c r="Y153" s="41" t="s">
        <v>372</v>
      </c>
      <c r="Z153" s="68">
        <v>8.8920320235288411E-2</v>
      </c>
      <c r="AA153" s="68">
        <v>0</v>
      </c>
      <c r="AB153" s="68">
        <v>0</v>
      </c>
      <c r="AC153" s="68">
        <v>0.36931373682752827</v>
      </c>
      <c r="AD153" s="68">
        <v>0</v>
      </c>
      <c r="AE153" s="68">
        <v>0</v>
      </c>
      <c r="AF153" s="68">
        <v>0</v>
      </c>
      <c r="AG153" s="68">
        <v>0.54176594293718328</v>
      </c>
      <c r="AH153" s="68">
        <v>0</v>
      </c>
      <c r="AI153" s="68">
        <v>0</v>
      </c>
      <c r="AJ153" s="68">
        <v>0</v>
      </c>
      <c r="AK153" s="68">
        <v>0</v>
      </c>
      <c r="AL153" s="68">
        <v>0</v>
      </c>
      <c r="AM153" s="68">
        <v>0</v>
      </c>
      <c r="AN153" s="68">
        <v>0</v>
      </c>
      <c r="AO153" s="68">
        <v>0</v>
      </c>
      <c r="AP153" s="68">
        <v>0</v>
      </c>
      <c r="AQ153" s="68">
        <v>0</v>
      </c>
      <c r="AR153" s="68">
        <v>0</v>
      </c>
      <c r="AS153" s="68">
        <v>0</v>
      </c>
      <c r="AT153" s="68"/>
      <c r="AV153" s="18" t="s">
        <v>372</v>
      </c>
      <c r="AW153" s="71">
        <v>101.84062383175393</v>
      </c>
      <c r="AX153" s="71">
        <v>0</v>
      </c>
      <c r="AY153" s="71">
        <v>0</v>
      </c>
      <c r="AZ153" s="71">
        <v>115.03440621345756</v>
      </c>
      <c r="BA153" s="71">
        <v>0</v>
      </c>
      <c r="BB153" s="71">
        <v>0</v>
      </c>
      <c r="BC153" s="71">
        <v>0</v>
      </c>
      <c r="BD153" s="71">
        <v>83.359989984738704</v>
      </c>
      <c r="BE153" s="71">
        <v>0</v>
      </c>
      <c r="BF153" s="71">
        <v>0</v>
      </c>
      <c r="BG153" s="71">
        <v>0</v>
      </c>
      <c r="BH153" s="71">
        <v>0</v>
      </c>
      <c r="BI153" s="71">
        <v>0</v>
      </c>
      <c r="BJ153" s="71">
        <v>0</v>
      </c>
      <c r="BK153" s="71">
        <v>0</v>
      </c>
      <c r="BL153" s="71">
        <v>0</v>
      </c>
      <c r="BM153" s="71">
        <v>0</v>
      </c>
      <c r="BN153" s="71">
        <v>0</v>
      </c>
      <c r="BO153" s="71">
        <v>0</v>
      </c>
      <c r="BP153" s="71">
        <v>0</v>
      </c>
      <c r="BQ153" s="71">
        <v>62.661377777408191</v>
      </c>
    </row>
    <row r="154" spans="1:69" x14ac:dyDescent="0.2">
      <c r="A154" s="13"/>
      <c r="B154" s="63" t="s">
        <v>397</v>
      </c>
      <c r="C154" s="66">
        <v>798.46137299140003</v>
      </c>
      <c r="D154" s="66">
        <v>808.84726555359998</v>
      </c>
      <c r="E154" s="66">
        <v>464.17698069579995</v>
      </c>
      <c r="F154" s="66">
        <v>581.41439430949993</v>
      </c>
      <c r="G154" s="66">
        <v>125.94176868229999</v>
      </c>
      <c r="H154" s="66">
        <v>221.58558821700001</v>
      </c>
      <c r="I154" s="66">
        <v>255.85903767100001</v>
      </c>
      <c r="J154" s="66">
        <v>590.95807453140003</v>
      </c>
      <c r="K154" s="66">
        <v>0</v>
      </c>
      <c r="L154" s="66">
        <v>0</v>
      </c>
      <c r="M154" s="66">
        <v>0</v>
      </c>
      <c r="N154" s="66">
        <v>0</v>
      </c>
      <c r="O154" s="66">
        <v>0</v>
      </c>
      <c r="P154" s="66">
        <v>0</v>
      </c>
      <c r="Q154" s="66">
        <v>0</v>
      </c>
      <c r="R154" s="66">
        <v>0</v>
      </c>
      <c r="S154" s="66">
        <v>0</v>
      </c>
      <c r="T154" s="66">
        <v>0</v>
      </c>
      <c r="U154" s="66">
        <v>0</v>
      </c>
      <c r="V154" s="66">
        <v>0</v>
      </c>
      <c r="W154" s="66">
        <v>3847.2444826519995</v>
      </c>
      <c r="Y154" s="41" t="s">
        <v>397</v>
      </c>
      <c r="Z154" s="68">
        <v>0.20754110548259233</v>
      </c>
      <c r="AA154" s="68">
        <v>0.21024067204485061</v>
      </c>
      <c r="AB154" s="68">
        <v>0.12065180229352916</v>
      </c>
      <c r="AC154" s="68">
        <v>0.15112488871742219</v>
      </c>
      <c r="AD154" s="68">
        <v>3.2735577177430968E-2</v>
      </c>
      <c r="AE154" s="68">
        <v>5.7595920720966413E-2</v>
      </c>
      <c r="AF154" s="68">
        <v>6.650449141579641E-2</v>
      </c>
      <c r="AG154" s="68">
        <v>0.15360554214741201</v>
      </c>
      <c r="AH154" s="68">
        <v>0</v>
      </c>
      <c r="AI154" s="68">
        <v>0</v>
      </c>
      <c r="AJ154" s="68">
        <v>0</v>
      </c>
      <c r="AK154" s="68">
        <v>0</v>
      </c>
      <c r="AL154" s="68">
        <v>0</v>
      </c>
      <c r="AM154" s="68">
        <v>0</v>
      </c>
      <c r="AN154" s="68">
        <v>0</v>
      </c>
      <c r="AO154" s="68">
        <v>0</v>
      </c>
      <c r="AP154" s="68">
        <v>0</v>
      </c>
      <c r="AQ154" s="68">
        <v>0</v>
      </c>
      <c r="AR154" s="68">
        <v>0</v>
      </c>
      <c r="AS154" s="68">
        <v>0</v>
      </c>
      <c r="AT154" s="68"/>
      <c r="AV154" s="18" t="s">
        <v>397</v>
      </c>
      <c r="AW154" s="71">
        <v>28.833969412917298</v>
      </c>
      <c r="AX154" s="71">
        <v>23.988276371867045</v>
      </c>
      <c r="AY154" s="71">
        <v>26.056976886449732</v>
      </c>
      <c r="AZ154" s="71">
        <v>33.911907762708829</v>
      </c>
      <c r="BA154" s="71">
        <v>58.549854552765048</v>
      </c>
      <c r="BB154" s="71">
        <v>61.045967120474216</v>
      </c>
      <c r="BC154" s="71">
        <v>55.178180095213719</v>
      </c>
      <c r="BD154" s="71">
        <v>40.965358047900544</v>
      </c>
      <c r="BE154" s="71">
        <v>0</v>
      </c>
      <c r="BF154" s="71">
        <v>0</v>
      </c>
      <c r="BG154" s="71">
        <v>0</v>
      </c>
      <c r="BH154" s="71">
        <v>0</v>
      </c>
      <c r="BI154" s="71">
        <v>0</v>
      </c>
      <c r="BJ154" s="71">
        <v>0</v>
      </c>
      <c r="BK154" s="71">
        <v>0</v>
      </c>
      <c r="BL154" s="71">
        <v>0</v>
      </c>
      <c r="BM154" s="71">
        <v>0</v>
      </c>
      <c r="BN154" s="71">
        <v>0</v>
      </c>
      <c r="BO154" s="71">
        <v>0</v>
      </c>
      <c r="BP154" s="71">
        <v>0</v>
      </c>
      <c r="BQ154" s="71">
        <v>12.90317849896555</v>
      </c>
    </row>
    <row r="155" spans="1:69" x14ac:dyDescent="0.2">
      <c r="A155" s="13"/>
      <c r="B155" s="63" t="s">
        <v>398</v>
      </c>
      <c r="C155" s="66">
        <v>18337.932746685699</v>
      </c>
      <c r="D155" s="66">
        <v>5381.7533284663996</v>
      </c>
      <c r="E155" s="66">
        <v>3845.6576574553001</v>
      </c>
      <c r="F155" s="66">
        <v>4019.2540059888006</v>
      </c>
      <c r="G155" s="66">
        <v>443.94637213499999</v>
      </c>
      <c r="H155" s="66">
        <v>667.71913450339991</v>
      </c>
      <c r="I155" s="66">
        <v>718.35260981099998</v>
      </c>
      <c r="J155" s="66">
        <v>2096.356454575</v>
      </c>
      <c r="K155" s="66">
        <v>0</v>
      </c>
      <c r="L155" s="66">
        <v>0</v>
      </c>
      <c r="M155" s="66">
        <v>0</v>
      </c>
      <c r="N155" s="66">
        <v>0</v>
      </c>
      <c r="O155" s="66">
        <v>0</v>
      </c>
      <c r="P155" s="66">
        <v>0</v>
      </c>
      <c r="Q155" s="66">
        <v>0</v>
      </c>
      <c r="R155" s="66">
        <v>0</v>
      </c>
      <c r="S155" s="66">
        <v>0</v>
      </c>
      <c r="T155" s="66">
        <v>0</v>
      </c>
      <c r="U155" s="66">
        <v>0</v>
      </c>
      <c r="V155" s="66">
        <v>0</v>
      </c>
      <c r="W155" s="66">
        <v>35510.972309620593</v>
      </c>
      <c r="Y155" s="41" t="s">
        <v>398</v>
      </c>
      <c r="Z155" s="68">
        <v>0.51640187677197469</v>
      </c>
      <c r="AA155" s="68">
        <v>0.15155184379472428</v>
      </c>
      <c r="AB155" s="68">
        <v>0.10829491301800934</v>
      </c>
      <c r="AC155" s="68">
        <v>0.1131834400631128</v>
      </c>
      <c r="AD155" s="68">
        <v>1.2501667604711757E-2</v>
      </c>
      <c r="AE155" s="68">
        <v>1.8803178034145301E-2</v>
      </c>
      <c r="AF155" s="68">
        <v>2.0229032411381895E-2</v>
      </c>
      <c r="AG155" s="68">
        <v>5.9034048301940117E-2</v>
      </c>
      <c r="AH155" s="68">
        <v>0</v>
      </c>
      <c r="AI155" s="68">
        <v>0</v>
      </c>
      <c r="AJ155" s="68">
        <v>0</v>
      </c>
      <c r="AK155" s="68">
        <v>0</v>
      </c>
      <c r="AL155" s="68">
        <v>0</v>
      </c>
      <c r="AM155" s="68">
        <v>0</v>
      </c>
      <c r="AN155" s="68">
        <v>0</v>
      </c>
      <c r="AO155" s="68">
        <v>0</v>
      </c>
      <c r="AP155" s="68">
        <v>0</v>
      </c>
      <c r="AQ155" s="68">
        <v>0</v>
      </c>
      <c r="AR155" s="68">
        <v>0</v>
      </c>
      <c r="AS155" s="68">
        <v>0</v>
      </c>
      <c r="AT155" s="68"/>
      <c r="AV155" s="18" t="s">
        <v>398</v>
      </c>
      <c r="AW155" s="71">
        <v>4.6790223862635481</v>
      </c>
      <c r="AX155" s="71">
        <v>10.083468626232923</v>
      </c>
      <c r="AY155" s="71">
        <v>11.777214190645907</v>
      </c>
      <c r="AZ155" s="71">
        <v>11.523262159926249</v>
      </c>
      <c r="BA155" s="71">
        <v>42.187455743176315</v>
      </c>
      <c r="BB155" s="71">
        <v>33.144327669278248</v>
      </c>
      <c r="BC155" s="71">
        <v>35.141947241313943</v>
      </c>
      <c r="BD155" s="71">
        <v>21.265252151551778</v>
      </c>
      <c r="BE155" s="71">
        <v>0</v>
      </c>
      <c r="BF155" s="71">
        <v>0</v>
      </c>
      <c r="BG155" s="71">
        <v>0</v>
      </c>
      <c r="BH155" s="71">
        <v>0</v>
      </c>
      <c r="BI155" s="71">
        <v>0</v>
      </c>
      <c r="BJ155" s="71">
        <v>0</v>
      </c>
      <c r="BK155" s="71">
        <v>0</v>
      </c>
      <c r="BL155" s="71">
        <v>0</v>
      </c>
      <c r="BM155" s="71">
        <v>0</v>
      </c>
      <c r="BN155" s="71">
        <v>0</v>
      </c>
      <c r="BO155" s="71">
        <v>0</v>
      </c>
      <c r="BP155" s="71">
        <v>0</v>
      </c>
      <c r="BQ155" s="71">
        <v>3.7748122582780801</v>
      </c>
    </row>
    <row r="156" spans="1:69" x14ac:dyDescent="0.2">
      <c r="A156" s="13"/>
      <c r="B156" s="63" t="s">
        <v>151</v>
      </c>
      <c r="C156" s="66">
        <v>413.57494311660002</v>
      </c>
      <c r="D156" s="66">
        <v>158.34627361109997</v>
      </c>
      <c r="E156" s="66">
        <v>63.392927650099992</v>
      </c>
      <c r="F156" s="66">
        <v>399.67633753630003</v>
      </c>
      <c r="G156" s="66">
        <v>0</v>
      </c>
      <c r="H156" s="66">
        <v>27.060012523800001</v>
      </c>
      <c r="I156" s="66">
        <v>137.38779925900002</v>
      </c>
      <c r="J156" s="66">
        <v>35.645678940899998</v>
      </c>
      <c r="K156" s="66">
        <v>0</v>
      </c>
      <c r="L156" s="66">
        <v>0</v>
      </c>
      <c r="M156" s="66">
        <v>0</v>
      </c>
      <c r="N156" s="66">
        <v>0</v>
      </c>
      <c r="O156" s="66">
        <v>0</v>
      </c>
      <c r="P156" s="66">
        <v>0</v>
      </c>
      <c r="Q156" s="66">
        <v>0</v>
      </c>
      <c r="R156" s="66">
        <v>0</v>
      </c>
      <c r="S156" s="66">
        <v>0</v>
      </c>
      <c r="T156" s="66">
        <v>0</v>
      </c>
      <c r="U156" s="66">
        <v>0</v>
      </c>
      <c r="V156" s="66">
        <v>0</v>
      </c>
      <c r="W156" s="66">
        <v>1235.0839726377999</v>
      </c>
      <c r="Y156" s="41" t="s">
        <v>151</v>
      </c>
      <c r="Z156" s="68">
        <v>0.33485572825734078</v>
      </c>
      <c r="AA156" s="68">
        <v>0.12820688885867076</v>
      </c>
      <c r="AB156" s="68">
        <v>5.1326815872049673E-2</v>
      </c>
      <c r="AC156" s="68">
        <v>0.3236025617616114</v>
      </c>
      <c r="AD156" s="68">
        <v>0</v>
      </c>
      <c r="AE156" s="68">
        <v>2.1909451602717549E-2</v>
      </c>
      <c r="AF156" s="68">
        <v>0.11123761809132494</v>
      </c>
      <c r="AG156" s="68">
        <v>2.8860935556284991E-2</v>
      </c>
      <c r="AH156" s="68">
        <v>0</v>
      </c>
      <c r="AI156" s="68">
        <v>0</v>
      </c>
      <c r="AJ156" s="68">
        <v>0</v>
      </c>
      <c r="AK156" s="68">
        <v>0</v>
      </c>
      <c r="AL156" s="68">
        <v>0</v>
      </c>
      <c r="AM156" s="68">
        <v>0</v>
      </c>
      <c r="AN156" s="68">
        <v>0</v>
      </c>
      <c r="AO156" s="68">
        <v>0</v>
      </c>
      <c r="AP156" s="68">
        <v>0</v>
      </c>
      <c r="AQ156" s="68">
        <v>0</v>
      </c>
      <c r="AR156" s="68">
        <v>0</v>
      </c>
      <c r="AS156" s="68">
        <v>0</v>
      </c>
      <c r="AT156" s="68"/>
      <c r="AV156" s="18" t="s">
        <v>151</v>
      </c>
      <c r="AW156" s="71">
        <v>34.465962497594752</v>
      </c>
      <c r="AX156" s="71">
        <v>31.006829949032529</v>
      </c>
      <c r="AY156" s="71">
        <v>69.89968810064866</v>
      </c>
      <c r="AZ156" s="71">
        <v>23.850382685483563</v>
      </c>
      <c r="BA156" s="71">
        <v>0</v>
      </c>
      <c r="BB156" s="71">
        <v>73.603234621444912</v>
      </c>
      <c r="BC156" s="71">
        <v>65.43806880360161</v>
      </c>
      <c r="BD156" s="71">
        <v>37.568752887835153</v>
      </c>
      <c r="BE156" s="71">
        <v>0</v>
      </c>
      <c r="BF156" s="71">
        <v>0</v>
      </c>
      <c r="BG156" s="71">
        <v>0</v>
      </c>
      <c r="BH156" s="71">
        <v>0</v>
      </c>
      <c r="BI156" s="71">
        <v>0</v>
      </c>
      <c r="BJ156" s="71">
        <v>0</v>
      </c>
      <c r="BK156" s="71">
        <v>0</v>
      </c>
      <c r="BL156" s="71">
        <v>0</v>
      </c>
      <c r="BM156" s="71">
        <v>0</v>
      </c>
      <c r="BN156" s="71">
        <v>0</v>
      </c>
      <c r="BO156" s="71">
        <v>0</v>
      </c>
      <c r="BP156" s="71">
        <v>0</v>
      </c>
      <c r="BQ156" s="71">
        <v>16.679419348678259</v>
      </c>
    </row>
    <row r="157" spans="1:69" x14ac:dyDescent="0.2">
      <c r="A157" s="13"/>
      <c r="B157" s="63" t="s">
        <v>373</v>
      </c>
      <c r="C157" s="66">
        <v>0</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162.09653838090003</v>
      </c>
      <c r="Y157" s="41" t="s">
        <v>373</v>
      </c>
      <c r="Z157" s="68">
        <v>0</v>
      </c>
      <c r="AA157" s="68">
        <v>0</v>
      </c>
      <c r="AB157" s="68">
        <v>0</v>
      </c>
      <c r="AC157" s="68">
        <v>0</v>
      </c>
      <c r="AD157" s="68">
        <v>0</v>
      </c>
      <c r="AE157" s="68">
        <v>0</v>
      </c>
      <c r="AF157" s="68">
        <v>0</v>
      </c>
      <c r="AG157" s="68">
        <v>0</v>
      </c>
      <c r="AH157" s="68">
        <v>0</v>
      </c>
      <c r="AI157" s="68">
        <v>0</v>
      </c>
      <c r="AJ157" s="68">
        <v>0</v>
      </c>
      <c r="AK157" s="68">
        <v>0</v>
      </c>
      <c r="AL157" s="68">
        <v>0</v>
      </c>
      <c r="AM157" s="68">
        <v>0</v>
      </c>
      <c r="AN157" s="68">
        <v>0</v>
      </c>
      <c r="AO157" s="68">
        <v>0</v>
      </c>
      <c r="AP157" s="68">
        <v>0</v>
      </c>
      <c r="AQ157" s="68">
        <v>0</v>
      </c>
      <c r="AR157" s="68">
        <v>0</v>
      </c>
      <c r="AS157" s="68">
        <v>0</v>
      </c>
      <c r="AT157" s="68"/>
      <c r="AV157" s="18" t="s">
        <v>373</v>
      </c>
      <c r="AW157" s="71">
        <v>0</v>
      </c>
      <c r="AX157" s="71">
        <v>0</v>
      </c>
      <c r="AY157" s="71">
        <v>0</v>
      </c>
      <c r="AZ157" s="71">
        <v>0</v>
      </c>
      <c r="BA157" s="71">
        <v>0</v>
      </c>
      <c r="BB157" s="71">
        <v>0</v>
      </c>
      <c r="BC157" s="71">
        <v>0</v>
      </c>
      <c r="BD157" s="71">
        <v>0</v>
      </c>
      <c r="BE157" s="71">
        <v>0</v>
      </c>
      <c r="BF157" s="71">
        <v>0</v>
      </c>
      <c r="BG157" s="71">
        <v>0</v>
      </c>
      <c r="BH157" s="71">
        <v>0</v>
      </c>
      <c r="BI157" s="71">
        <v>0</v>
      </c>
      <c r="BJ157" s="71">
        <v>0</v>
      </c>
      <c r="BK157" s="71">
        <v>0</v>
      </c>
      <c r="BL157" s="71">
        <v>0</v>
      </c>
      <c r="BM157" s="71">
        <v>0</v>
      </c>
      <c r="BN157" s="71">
        <v>0</v>
      </c>
      <c r="BO157" s="71">
        <v>0</v>
      </c>
      <c r="BP157" s="71">
        <v>0</v>
      </c>
      <c r="BQ157" s="71">
        <v>39.849761901701363</v>
      </c>
    </row>
    <row r="158" spans="1:69" x14ac:dyDescent="0.2">
      <c r="A158" s="13"/>
      <c r="B158" s="63" t="s">
        <v>374</v>
      </c>
      <c r="C158" s="66">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Y158" s="41" t="s">
        <v>374</v>
      </c>
      <c r="Z158" s="68">
        <v>0</v>
      </c>
      <c r="AA158" s="68">
        <v>0</v>
      </c>
      <c r="AB158" s="68">
        <v>0</v>
      </c>
      <c r="AC158" s="68">
        <v>0</v>
      </c>
      <c r="AD158" s="68">
        <v>0</v>
      </c>
      <c r="AE158" s="68">
        <v>0</v>
      </c>
      <c r="AF158" s="68">
        <v>0</v>
      </c>
      <c r="AG158" s="68">
        <v>0</v>
      </c>
      <c r="AH158" s="68">
        <v>0</v>
      </c>
      <c r="AI158" s="68">
        <v>0</v>
      </c>
      <c r="AJ158" s="68">
        <v>0</v>
      </c>
      <c r="AK158" s="68">
        <v>0</v>
      </c>
      <c r="AL158" s="68">
        <v>0</v>
      </c>
      <c r="AM158" s="68">
        <v>0</v>
      </c>
      <c r="AN158" s="68">
        <v>0</v>
      </c>
      <c r="AO158" s="68">
        <v>0</v>
      </c>
      <c r="AP158" s="68">
        <v>0</v>
      </c>
      <c r="AQ158" s="68">
        <v>0</v>
      </c>
      <c r="AR158" s="68">
        <v>0</v>
      </c>
      <c r="AS158" s="68">
        <v>0</v>
      </c>
      <c r="AT158" s="68"/>
      <c r="AV158" s="18" t="s">
        <v>374</v>
      </c>
      <c r="AW158" s="71">
        <v>0</v>
      </c>
      <c r="AX158" s="71">
        <v>0</v>
      </c>
      <c r="AY158" s="71">
        <v>0</v>
      </c>
      <c r="AZ158" s="71">
        <v>0</v>
      </c>
      <c r="BA158" s="71">
        <v>0</v>
      </c>
      <c r="BB158" s="71">
        <v>0</v>
      </c>
      <c r="BC158" s="71">
        <v>0</v>
      </c>
      <c r="BD158" s="71">
        <v>0</v>
      </c>
      <c r="BE158" s="71">
        <v>0</v>
      </c>
      <c r="BF158" s="71">
        <v>0</v>
      </c>
      <c r="BG158" s="71">
        <v>0</v>
      </c>
      <c r="BH158" s="71">
        <v>0</v>
      </c>
      <c r="BI158" s="71">
        <v>0</v>
      </c>
      <c r="BJ158" s="71">
        <v>0</v>
      </c>
      <c r="BK158" s="71">
        <v>0</v>
      </c>
      <c r="BL158" s="71">
        <v>0</v>
      </c>
      <c r="BM158" s="71">
        <v>0</v>
      </c>
      <c r="BN158" s="71">
        <v>0</v>
      </c>
      <c r="BO158" s="71">
        <v>0</v>
      </c>
      <c r="BP158" s="71">
        <v>0</v>
      </c>
      <c r="BQ158" s="71">
        <v>0</v>
      </c>
    </row>
    <row r="159" spans="1:69" x14ac:dyDescent="0.2">
      <c r="A159" s="13"/>
      <c r="B159" s="63" t="s">
        <v>374</v>
      </c>
      <c r="C159" s="66">
        <v>0</v>
      </c>
      <c r="D159" s="66">
        <v>0</v>
      </c>
      <c r="E159" s="66">
        <v>0</v>
      </c>
      <c r="F159" s="66">
        <v>0</v>
      </c>
      <c r="G159" s="66">
        <v>0</v>
      </c>
      <c r="H159" s="66">
        <v>0</v>
      </c>
      <c r="I159" s="66">
        <v>0</v>
      </c>
      <c r="J159" s="66">
        <v>0</v>
      </c>
      <c r="K159" s="66">
        <v>0</v>
      </c>
      <c r="L159" s="66">
        <v>0</v>
      </c>
      <c r="M159" s="66">
        <v>0</v>
      </c>
      <c r="N159" s="66">
        <v>0</v>
      </c>
      <c r="O159" s="66">
        <v>0</v>
      </c>
      <c r="P159" s="66">
        <v>0</v>
      </c>
      <c r="Q159" s="66">
        <v>0</v>
      </c>
      <c r="R159" s="66">
        <v>0</v>
      </c>
      <c r="S159" s="66">
        <v>0</v>
      </c>
      <c r="T159" s="66">
        <v>0</v>
      </c>
      <c r="U159" s="66">
        <v>0</v>
      </c>
      <c r="V159" s="66">
        <v>0</v>
      </c>
      <c r="W159" s="66">
        <v>0</v>
      </c>
      <c r="Y159" s="41" t="s">
        <v>374</v>
      </c>
      <c r="Z159" s="68">
        <v>0</v>
      </c>
      <c r="AA159" s="68">
        <v>0</v>
      </c>
      <c r="AB159" s="68">
        <v>0</v>
      </c>
      <c r="AC159" s="68">
        <v>0</v>
      </c>
      <c r="AD159" s="68">
        <v>0</v>
      </c>
      <c r="AE159" s="68">
        <v>0</v>
      </c>
      <c r="AF159" s="68">
        <v>0</v>
      </c>
      <c r="AG159" s="68">
        <v>0</v>
      </c>
      <c r="AH159" s="68">
        <v>0</v>
      </c>
      <c r="AI159" s="68">
        <v>0</v>
      </c>
      <c r="AJ159" s="68">
        <v>0</v>
      </c>
      <c r="AK159" s="68">
        <v>0</v>
      </c>
      <c r="AL159" s="68">
        <v>0</v>
      </c>
      <c r="AM159" s="68">
        <v>0</v>
      </c>
      <c r="AN159" s="68">
        <v>0</v>
      </c>
      <c r="AO159" s="68">
        <v>0</v>
      </c>
      <c r="AP159" s="68">
        <v>0</v>
      </c>
      <c r="AQ159" s="68">
        <v>0</v>
      </c>
      <c r="AR159" s="68">
        <v>0</v>
      </c>
      <c r="AS159" s="68">
        <v>0</v>
      </c>
      <c r="AT159" s="68"/>
      <c r="AV159" s="18" t="s">
        <v>374</v>
      </c>
      <c r="AW159" s="71">
        <v>0</v>
      </c>
      <c r="AX159" s="71">
        <v>0</v>
      </c>
      <c r="AY159" s="71">
        <v>0</v>
      </c>
      <c r="AZ159" s="71">
        <v>0</v>
      </c>
      <c r="BA159" s="71">
        <v>0</v>
      </c>
      <c r="BB159" s="71">
        <v>0</v>
      </c>
      <c r="BC159" s="71">
        <v>0</v>
      </c>
      <c r="BD159" s="71">
        <v>0</v>
      </c>
      <c r="BE159" s="71">
        <v>0</v>
      </c>
      <c r="BF159" s="71">
        <v>0</v>
      </c>
      <c r="BG159" s="71">
        <v>0</v>
      </c>
      <c r="BH159" s="71">
        <v>0</v>
      </c>
      <c r="BI159" s="71">
        <v>0</v>
      </c>
      <c r="BJ159" s="71">
        <v>0</v>
      </c>
      <c r="BK159" s="71">
        <v>0</v>
      </c>
      <c r="BL159" s="71">
        <v>0</v>
      </c>
      <c r="BM159" s="71">
        <v>0</v>
      </c>
      <c r="BN159" s="71">
        <v>0</v>
      </c>
      <c r="BO159" s="71">
        <v>0</v>
      </c>
      <c r="BP159" s="71">
        <v>0</v>
      </c>
      <c r="BQ159" s="71">
        <v>0</v>
      </c>
    </row>
    <row r="160" spans="1:69" x14ac:dyDescent="0.2">
      <c r="A160" s="13"/>
      <c r="B160" s="63" t="s">
        <v>374</v>
      </c>
      <c r="C160" s="66">
        <v>0</v>
      </c>
      <c r="D160" s="66">
        <v>0</v>
      </c>
      <c r="E160" s="66">
        <v>0</v>
      </c>
      <c r="F160" s="66">
        <v>0</v>
      </c>
      <c r="G160" s="66">
        <v>0</v>
      </c>
      <c r="H160" s="66">
        <v>0</v>
      </c>
      <c r="I160" s="66">
        <v>0</v>
      </c>
      <c r="J160" s="66">
        <v>0</v>
      </c>
      <c r="K160" s="66">
        <v>0</v>
      </c>
      <c r="L160" s="66">
        <v>0</v>
      </c>
      <c r="M160" s="66">
        <v>0</v>
      </c>
      <c r="N160" s="66">
        <v>0</v>
      </c>
      <c r="O160" s="66">
        <v>0</v>
      </c>
      <c r="P160" s="66">
        <v>0</v>
      </c>
      <c r="Q160" s="66">
        <v>0</v>
      </c>
      <c r="R160" s="66">
        <v>0</v>
      </c>
      <c r="S160" s="66">
        <v>0</v>
      </c>
      <c r="T160" s="66">
        <v>0</v>
      </c>
      <c r="U160" s="66">
        <v>0</v>
      </c>
      <c r="V160" s="66">
        <v>0</v>
      </c>
      <c r="W160" s="66">
        <v>0</v>
      </c>
      <c r="Y160" s="41" t="s">
        <v>374</v>
      </c>
      <c r="Z160" s="68">
        <v>0</v>
      </c>
      <c r="AA160" s="68">
        <v>0</v>
      </c>
      <c r="AB160" s="68">
        <v>0</v>
      </c>
      <c r="AC160" s="68">
        <v>0</v>
      </c>
      <c r="AD160" s="68">
        <v>0</v>
      </c>
      <c r="AE160" s="68">
        <v>0</v>
      </c>
      <c r="AF160" s="68">
        <v>0</v>
      </c>
      <c r="AG160" s="68">
        <v>0</v>
      </c>
      <c r="AH160" s="68">
        <v>0</v>
      </c>
      <c r="AI160" s="68">
        <v>0</v>
      </c>
      <c r="AJ160" s="68">
        <v>0</v>
      </c>
      <c r="AK160" s="68">
        <v>0</v>
      </c>
      <c r="AL160" s="68">
        <v>0</v>
      </c>
      <c r="AM160" s="68">
        <v>0</v>
      </c>
      <c r="AN160" s="68">
        <v>0</v>
      </c>
      <c r="AO160" s="68">
        <v>0</v>
      </c>
      <c r="AP160" s="68">
        <v>0</v>
      </c>
      <c r="AQ160" s="68">
        <v>0</v>
      </c>
      <c r="AR160" s="68">
        <v>0</v>
      </c>
      <c r="AS160" s="68">
        <v>0</v>
      </c>
      <c r="AT160" s="68"/>
      <c r="AV160" s="18" t="s">
        <v>374</v>
      </c>
      <c r="AW160" s="71">
        <v>0</v>
      </c>
      <c r="AX160" s="71">
        <v>0</v>
      </c>
      <c r="AY160" s="71">
        <v>0</v>
      </c>
      <c r="AZ160" s="71">
        <v>0</v>
      </c>
      <c r="BA160" s="71">
        <v>0</v>
      </c>
      <c r="BB160" s="71">
        <v>0</v>
      </c>
      <c r="BC160" s="71">
        <v>0</v>
      </c>
      <c r="BD160" s="71">
        <v>0</v>
      </c>
      <c r="BE160" s="71">
        <v>0</v>
      </c>
      <c r="BF160" s="71">
        <v>0</v>
      </c>
      <c r="BG160" s="71">
        <v>0</v>
      </c>
      <c r="BH160" s="71">
        <v>0</v>
      </c>
      <c r="BI160" s="71">
        <v>0</v>
      </c>
      <c r="BJ160" s="71">
        <v>0</v>
      </c>
      <c r="BK160" s="71">
        <v>0</v>
      </c>
      <c r="BL160" s="71">
        <v>0</v>
      </c>
      <c r="BM160" s="71">
        <v>0</v>
      </c>
      <c r="BN160" s="71">
        <v>0</v>
      </c>
      <c r="BO160" s="71">
        <v>0</v>
      </c>
      <c r="BP160" s="71">
        <v>0</v>
      </c>
      <c r="BQ160" s="71">
        <v>0</v>
      </c>
    </row>
    <row r="161" spans="1:69" x14ac:dyDescent="0.2">
      <c r="A161" s="13"/>
      <c r="B161" s="63" t="s">
        <v>374</v>
      </c>
      <c r="C161" s="66">
        <v>0</v>
      </c>
      <c r="D161" s="66">
        <v>0</v>
      </c>
      <c r="E161" s="66">
        <v>0</v>
      </c>
      <c r="F161" s="66">
        <v>0</v>
      </c>
      <c r="G161" s="66">
        <v>0</v>
      </c>
      <c r="H161" s="66">
        <v>0</v>
      </c>
      <c r="I161" s="66">
        <v>0</v>
      </c>
      <c r="J161" s="66">
        <v>0</v>
      </c>
      <c r="K161" s="66">
        <v>0</v>
      </c>
      <c r="L161" s="66">
        <v>0</v>
      </c>
      <c r="M161" s="66">
        <v>0</v>
      </c>
      <c r="N161" s="66">
        <v>0</v>
      </c>
      <c r="O161" s="66">
        <v>0</v>
      </c>
      <c r="P161" s="66">
        <v>0</v>
      </c>
      <c r="Q161" s="66">
        <v>0</v>
      </c>
      <c r="R161" s="66">
        <v>0</v>
      </c>
      <c r="S161" s="66">
        <v>0</v>
      </c>
      <c r="T161" s="66">
        <v>0</v>
      </c>
      <c r="U161" s="66">
        <v>0</v>
      </c>
      <c r="V161" s="66">
        <v>0</v>
      </c>
      <c r="W161" s="66">
        <v>0</v>
      </c>
      <c r="Y161" s="41" t="s">
        <v>374</v>
      </c>
      <c r="Z161" s="68">
        <v>0</v>
      </c>
      <c r="AA161" s="68">
        <v>0</v>
      </c>
      <c r="AB161" s="68">
        <v>0</v>
      </c>
      <c r="AC161" s="68">
        <v>0</v>
      </c>
      <c r="AD161" s="68">
        <v>0</v>
      </c>
      <c r="AE161" s="68">
        <v>0</v>
      </c>
      <c r="AF161" s="68">
        <v>0</v>
      </c>
      <c r="AG161" s="68">
        <v>0</v>
      </c>
      <c r="AH161" s="68">
        <v>0</v>
      </c>
      <c r="AI161" s="68">
        <v>0</v>
      </c>
      <c r="AJ161" s="68">
        <v>0</v>
      </c>
      <c r="AK161" s="68">
        <v>0</v>
      </c>
      <c r="AL161" s="68">
        <v>0</v>
      </c>
      <c r="AM161" s="68">
        <v>0</v>
      </c>
      <c r="AN161" s="68">
        <v>0</v>
      </c>
      <c r="AO161" s="68">
        <v>0</v>
      </c>
      <c r="AP161" s="68">
        <v>0</v>
      </c>
      <c r="AQ161" s="68">
        <v>0</v>
      </c>
      <c r="AR161" s="68">
        <v>0</v>
      </c>
      <c r="AS161" s="68">
        <v>0</v>
      </c>
      <c r="AT161" s="68"/>
      <c r="AV161" s="18" t="s">
        <v>374</v>
      </c>
      <c r="AW161" s="71">
        <v>0</v>
      </c>
      <c r="AX161" s="71">
        <v>0</v>
      </c>
      <c r="AY161" s="71">
        <v>0</v>
      </c>
      <c r="AZ161" s="71">
        <v>0</v>
      </c>
      <c r="BA161" s="71">
        <v>0</v>
      </c>
      <c r="BB161" s="71">
        <v>0</v>
      </c>
      <c r="BC161" s="71">
        <v>0</v>
      </c>
      <c r="BD161" s="71">
        <v>0</v>
      </c>
      <c r="BE161" s="71">
        <v>0</v>
      </c>
      <c r="BF161" s="71">
        <v>0</v>
      </c>
      <c r="BG161" s="71">
        <v>0</v>
      </c>
      <c r="BH161" s="71">
        <v>0</v>
      </c>
      <c r="BI161" s="71">
        <v>0</v>
      </c>
      <c r="BJ161" s="71">
        <v>0</v>
      </c>
      <c r="BK161" s="71">
        <v>0</v>
      </c>
      <c r="BL161" s="71">
        <v>0</v>
      </c>
      <c r="BM161" s="71">
        <v>0</v>
      </c>
      <c r="BN161" s="71">
        <v>0</v>
      </c>
      <c r="BO161" s="71">
        <v>0</v>
      </c>
      <c r="BP161" s="71">
        <v>0</v>
      </c>
      <c r="BQ161" s="71">
        <v>0</v>
      </c>
    </row>
    <row r="162" spans="1:69" s="20" customFormat="1" x14ac:dyDescent="0.2">
      <c r="A162" s="19"/>
      <c r="B162" s="63" t="s">
        <v>374</v>
      </c>
      <c r="C162" s="66">
        <v>0</v>
      </c>
      <c r="D162" s="66">
        <v>0</v>
      </c>
      <c r="E162" s="66">
        <v>0</v>
      </c>
      <c r="F162" s="66">
        <v>0</v>
      </c>
      <c r="G162" s="66">
        <v>0</v>
      </c>
      <c r="H162" s="66">
        <v>0</v>
      </c>
      <c r="I162" s="66">
        <v>0</v>
      </c>
      <c r="J162" s="66">
        <v>0</v>
      </c>
      <c r="K162" s="66">
        <v>0</v>
      </c>
      <c r="L162" s="66">
        <v>0</v>
      </c>
      <c r="M162" s="66">
        <v>0</v>
      </c>
      <c r="N162" s="66">
        <v>0</v>
      </c>
      <c r="O162" s="66">
        <v>0</v>
      </c>
      <c r="P162" s="66">
        <v>0</v>
      </c>
      <c r="Q162" s="66">
        <v>0</v>
      </c>
      <c r="R162" s="66">
        <v>0</v>
      </c>
      <c r="S162" s="66">
        <v>0</v>
      </c>
      <c r="T162" s="66">
        <v>0</v>
      </c>
      <c r="U162" s="66">
        <v>0</v>
      </c>
      <c r="V162" s="66">
        <v>0</v>
      </c>
      <c r="W162" s="66">
        <v>0</v>
      </c>
      <c r="Y162" s="41" t="s">
        <v>374</v>
      </c>
      <c r="Z162" s="68">
        <v>0</v>
      </c>
      <c r="AA162" s="68">
        <v>0</v>
      </c>
      <c r="AB162" s="68">
        <v>0</v>
      </c>
      <c r="AC162" s="68">
        <v>0</v>
      </c>
      <c r="AD162" s="68">
        <v>0</v>
      </c>
      <c r="AE162" s="68">
        <v>0</v>
      </c>
      <c r="AF162" s="68">
        <v>0</v>
      </c>
      <c r="AG162" s="68">
        <v>0</v>
      </c>
      <c r="AH162" s="68">
        <v>0</v>
      </c>
      <c r="AI162" s="68">
        <v>0</v>
      </c>
      <c r="AJ162" s="68">
        <v>0</v>
      </c>
      <c r="AK162" s="68">
        <v>0</v>
      </c>
      <c r="AL162" s="68">
        <v>0</v>
      </c>
      <c r="AM162" s="68">
        <v>0</v>
      </c>
      <c r="AN162" s="68">
        <v>0</v>
      </c>
      <c r="AO162" s="68">
        <v>0</v>
      </c>
      <c r="AP162" s="68">
        <v>0</v>
      </c>
      <c r="AQ162" s="68">
        <v>0</v>
      </c>
      <c r="AR162" s="68">
        <v>0</v>
      </c>
      <c r="AS162" s="68">
        <v>0</v>
      </c>
      <c r="AT162" s="68"/>
      <c r="AV162" s="18" t="s">
        <v>374</v>
      </c>
      <c r="AW162" s="71">
        <v>0</v>
      </c>
      <c r="AX162" s="71">
        <v>0</v>
      </c>
      <c r="AY162" s="71">
        <v>0</v>
      </c>
      <c r="AZ162" s="71">
        <v>0</v>
      </c>
      <c r="BA162" s="71">
        <v>0</v>
      </c>
      <c r="BB162" s="71">
        <v>0</v>
      </c>
      <c r="BC162" s="71">
        <v>0</v>
      </c>
      <c r="BD162" s="71">
        <v>0</v>
      </c>
      <c r="BE162" s="71">
        <v>0</v>
      </c>
      <c r="BF162" s="71">
        <v>0</v>
      </c>
      <c r="BG162" s="71">
        <v>0</v>
      </c>
      <c r="BH162" s="71">
        <v>0</v>
      </c>
      <c r="BI162" s="71">
        <v>0</v>
      </c>
      <c r="BJ162" s="71">
        <v>0</v>
      </c>
      <c r="BK162" s="71">
        <v>0</v>
      </c>
      <c r="BL162" s="71">
        <v>0</v>
      </c>
      <c r="BM162" s="71">
        <v>0</v>
      </c>
      <c r="BN162" s="71">
        <v>0</v>
      </c>
      <c r="BO162" s="71">
        <v>0</v>
      </c>
      <c r="BP162" s="71">
        <v>0</v>
      </c>
      <c r="BQ162" s="71">
        <v>0</v>
      </c>
    </row>
    <row r="163" spans="1:69" x14ac:dyDescent="0.2">
      <c r="A163" s="13"/>
      <c r="B163" s="64" t="s">
        <v>374</v>
      </c>
      <c r="C163" s="66">
        <v>0</v>
      </c>
      <c r="D163" s="66">
        <v>0</v>
      </c>
      <c r="E163" s="66">
        <v>0</v>
      </c>
      <c r="F163" s="66">
        <v>0</v>
      </c>
      <c r="G163" s="66">
        <v>0</v>
      </c>
      <c r="H163" s="66">
        <v>0</v>
      </c>
      <c r="I163" s="66">
        <v>0</v>
      </c>
      <c r="J163" s="66">
        <v>0</v>
      </c>
      <c r="K163" s="66">
        <v>0</v>
      </c>
      <c r="L163" s="66">
        <v>0</v>
      </c>
      <c r="M163" s="66">
        <v>0</v>
      </c>
      <c r="N163" s="66">
        <v>0</v>
      </c>
      <c r="O163" s="66">
        <v>0</v>
      </c>
      <c r="P163" s="66">
        <v>0</v>
      </c>
      <c r="Q163" s="66">
        <v>0</v>
      </c>
      <c r="R163" s="66">
        <v>0</v>
      </c>
      <c r="S163" s="66">
        <v>0</v>
      </c>
      <c r="T163" s="66">
        <v>0</v>
      </c>
      <c r="U163" s="66">
        <v>0</v>
      </c>
      <c r="V163" s="66">
        <v>0</v>
      </c>
      <c r="W163" s="66">
        <v>0</v>
      </c>
      <c r="Y163" s="42" t="s">
        <v>374</v>
      </c>
      <c r="Z163" s="68">
        <v>0</v>
      </c>
      <c r="AA163" s="68">
        <v>0</v>
      </c>
      <c r="AB163" s="68">
        <v>0</v>
      </c>
      <c r="AC163" s="68">
        <v>0</v>
      </c>
      <c r="AD163" s="68">
        <v>0</v>
      </c>
      <c r="AE163" s="68">
        <v>0</v>
      </c>
      <c r="AF163" s="68">
        <v>0</v>
      </c>
      <c r="AG163" s="68">
        <v>0</v>
      </c>
      <c r="AH163" s="68">
        <v>0</v>
      </c>
      <c r="AI163" s="68">
        <v>0</v>
      </c>
      <c r="AJ163" s="68">
        <v>0</v>
      </c>
      <c r="AK163" s="68">
        <v>0</v>
      </c>
      <c r="AL163" s="68">
        <v>0</v>
      </c>
      <c r="AM163" s="68">
        <v>0</v>
      </c>
      <c r="AN163" s="68">
        <v>0</v>
      </c>
      <c r="AO163" s="68">
        <v>0</v>
      </c>
      <c r="AP163" s="68">
        <v>0</v>
      </c>
      <c r="AQ163" s="68">
        <v>0</v>
      </c>
      <c r="AR163" s="68">
        <v>0</v>
      </c>
      <c r="AS163" s="68">
        <v>0</v>
      </c>
      <c r="AT163" s="68"/>
      <c r="AV163" s="22" t="s">
        <v>374</v>
      </c>
      <c r="AW163" s="71">
        <v>0</v>
      </c>
      <c r="AX163" s="71">
        <v>0</v>
      </c>
      <c r="AY163" s="71">
        <v>0</v>
      </c>
      <c r="AZ163" s="71">
        <v>0</v>
      </c>
      <c r="BA163" s="71">
        <v>0</v>
      </c>
      <c r="BB163" s="71">
        <v>0</v>
      </c>
      <c r="BC163" s="71">
        <v>0</v>
      </c>
      <c r="BD163" s="71">
        <v>0</v>
      </c>
      <c r="BE163" s="71">
        <v>0</v>
      </c>
      <c r="BF163" s="71">
        <v>0</v>
      </c>
      <c r="BG163" s="71">
        <v>0</v>
      </c>
      <c r="BH163" s="71">
        <v>0</v>
      </c>
      <c r="BI163" s="71">
        <v>0</v>
      </c>
      <c r="BJ163" s="71">
        <v>0</v>
      </c>
      <c r="BK163" s="71">
        <v>0</v>
      </c>
      <c r="BL163" s="71">
        <v>0</v>
      </c>
      <c r="BM163" s="71">
        <v>0</v>
      </c>
      <c r="BN163" s="71">
        <v>0</v>
      </c>
      <c r="BO163" s="71">
        <v>0</v>
      </c>
      <c r="BP163" s="71">
        <v>0</v>
      </c>
      <c r="BQ163" s="71">
        <v>0</v>
      </c>
    </row>
    <row r="164" spans="1:69" x14ac:dyDescent="0.2">
      <c r="A164" s="13"/>
      <c r="B164" s="65" t="s">
        <v>194</v>
      </c>
      <c r="C164" s="66">
        <v>39595.250936426404</v>
      </c>
      <c r="D164" s="66">
        <v>13965.540779410907</v>
      </c>
      <c r="E164" s="66">
        <v>13213.838946658498</v>
      </c>
      <c r="F164" s="66">
        <v>15596.795912541796</v>
      </c>
      <c r="G164" s="66">
        <v>3222.5944301242998</v>
      </c>
      <c r="H164" s="66">
        <v>4549.4084125719992</v>
      </c>
      <c r="I164" s="66">
        <v>9064.6524861933976</v>
      </c>
      <c r="J164" s="66">
        <v>20776.261328712</v>
      </c>
      <c r="K164" s="66">
        <v>0</v>
      </c>
      <c r="L164" s="66">
        <v>0</v>
      </c>
      <c r="M164" s="66">
        <v>0</v>
      </c>
      <c r="N164" s="66">
        <v>0</v>
      </c>
      <c r="O164" s="66">
        <v>0</v>
      </c>
      <c r="P164" s="66">
        <v>0</v>
      </c>
      <c r="Q164" s="66">
        <v>0</v>
      </c>
      <c r="R164" s="66">
        <v>0</v>
      </c>
      <c r="S164" s="66">
        <v>0</v>
      </c>
      <c r="T164" s="66">
        <v>0</v>
      </c>
      <c r="U164" s="66">
        <v>0</v>
      </c>
      <c r="V164" s="66">
        <v>0</v>
      </c>
      <c r="W164" s="66"/>
      <c r="Y164" s="43" t="s">
        <v>194</v>
      </c>
      <c r="Z164" s="69"/>
      <c r="AA164" s="69"/>
      <c r="AB164" s="69"/>
      <c r="AC164" s="69"/>
      <c r="AD164" s="69"/>
      <c r="AE164" s="69"/>
      <c r="AF164" s="69"/>
      <c r="AG164" s="69"/>
      <c r="AH164" s="69"/>
      <c r="AI164" s="69"/>
      <c r="AJ164" s="69"/>
      <c r="AK164" s="69"/>
      <c r="AL164" s="69"/>
      <c r="AM164" s="69"/>
      <c r="AN164" s="68"/>
      <c r="AO164" s="68"/>
      <c r="AP164" s="68"/>
      <c r="AQ164" s="68"/>
      <c r="AR164" s="68"/>
      <c r="AS164" s="68"/>
      <c r="AT164" s="69"/>
      <c r="AV164" s="24" t="s">
        <v>194</v>
      </c>
      <c r="AW164" s="71"/>
      <c r="AX164" s="71"/>
      <c r="AY164" s="71"/>
      <c r="AZ164" s="71"/>
      <c r="BA164" s="71"/>
      <c r="BB164" s="71"/>
      <c r="BC164" s="71"/>
      <c r="BD164" s="71"/>
      <c r="BE164" s="71"/>
      <c r="BF164" s="71"/>
      <c r="BG164" s="71"/>
      <c r="BH164" s="71"/>
      <c r="BI164" s="71"/>
      <c r="BJ164" s="71"/>
      <c r="BK164" s="71"/>
      <c r="BL164" s="71"/>
      <c r="BM164" s="71"/>
      <c r="BN164" s="71"/>
      <c r="BO164" s="71"/>
      <c r="BP164" s="71"/>
      <c r="BQ164" s="71"/>
    </row>
    <row r="167" spans="1:69" x14ac:dyDescent="0.2">
      <c r="A167" s="8" t="s">
        <v>136</v>
      </c>
      <c r="B167" s="14" t="s">
        <v>187</v>
      </c>
      <c r="C167" s="28" t="s">
        <v>8</v>
      </c>
      <c r="D167" s="28" t="s">
        <v>7</v>
      </c>
      <c r="E167" s="28" t="s">
        <v>6</v>
      </c>
      <c r="F167" s="28" t="s">
        <v>5</v>
      </c>
      <c r="G167" s="28" t="s">
        <v>4</v>
      </c>
      <c r="H167" s="28" t="s">
        <v>3</v>
      </c>
      <c r="I167" s="28" t="s">
        <v>2</v>
      </c>
      <c r="J167" s="28" t="s">
        <v>1</v>
      </c>
      <c r="K167" s="28" t="s">
        <v>0</v>
      </c>
      <c r="L167" s="28" t="s">
        <v>10</v>
      </c>
      <c r="M167" s="28" t="s">
        <v>38</v>
      </c>
      <c r="N167" s="28" t="s">
        <v>37</v>
      </c>
      <c r="O167" s="28" t="s">
        <v>36</v>
      </c>
      <c r="P167" s="28" t="s">
        <v>35</v>
      </c>
      <c r="Q167" s="28" t="s">
        <v>34</v>
      </c>
      <c r="R167" s="28" t="s">
        <v>33</v>
      </c>
      <c r="S167" s="28" t="s">
        <v>32</v>
      </c>
      <c r="T167" s="28" t="s">
        <v>31</v>
      </c>
      <c r="U167" s="28" t="s">
        <v>30</v>
      </c>
      <c r="V167" s="28" t="s">
        <v>29</v>
      </c>
      <c r="W167" s="28" t="s">
        <v>194</v>
      </c>
      <c r="Y167" s="40" t="s">
        <v>187</v>
      </c>
      <c r="Z167" s="67" t="s">
        <v>8</v>
      </c>
      <c r="AA167" s="67" t="s">
        <v>7</v>
      </c>
      <c r="AB167" s="67" t="s">
        <v>6</v>
      </c>
      <c r="AC167" s="67" t="s">
        <v>5</v>
      </c>
      <c r="AD167" s="67" t="s">
        <v>4</v>
      </c>
      <c r="AE167" s="67" t="s">
        <v>3</v>
      </c>
      <c r="AF167" s="67" t="s">
        <v>2</v>
      </c>
      <c r="AG167" s="67" t="s">
        <v>1</v>
      </c>
      <c r="AH167" s="67" t="s">
        <v>0</v>
      </c>
      <c r="AI167" s="67" t="s">
        <v>10</v>
      </c>
      <c r="AJ167" s="67" t="s">
        <v>38</v>
      </c>
      <c r="AK167" s="67" t="s">
        <v>37</v>
      </c>
      <c r="AL167" s="67" t="s">
        <v>36</v>
      </c>
      <c r="AM167" s="67" t="s">
        <v>35</v>
      </c>
      <c r="AN167" s="67" t="s">
        <v>34</v>
      </c>
      <c r="AO167" s="67" t="s">
        <v>33</v>
      </c>
      <c r="AP167" s="67" t="s">
        <v>32</v>
      </c>
      <c r="AQ167" s="67" t="s">
        <v>31</v>
      </c>
      <c r="AR167" s="67" t="s">
        <v>30</v>
      </c>
      <c r="AS167" s="67" t="s">
        <v>29</v>
      </c>
      <c r="AT167" s="67" t="s">
        <v>194</v>
      </c>
      <c r="AV167" s="16" t="s">
        <v>187</v>
      </c>
      <c r="AW167" s="70" t="s">
        <v>8</v>
      </c>
      <c r="AX167" s="70" t="s">
        <v>7</v>
      </c>
      <c r="AY167" s="70" t="s">
        <v>6</v>
      </c>
      <c r="AZ167" s="70" t="s">
        <v>5</v>
      </c>
      <c r="BA167" s="70" t="s">
        <v>4</v>
      </c>
      <c r="BB167" s="70" t="s">
        <v>3</v>
      </c>
      <c r="BC167" s="70" t="s">
        <v>2</v>
      </c>
      <c r="BD167" s="70" t="s">
        <v>1</v>
      </c>
      <c r="BE167" s="70" t="s">
        <v>0</v>
      </c>
      <c r="BF167" s="70" t="s">
        <v>10</v>
      </c>
      <c r="BG167" s="70" t="s">
        <v>38</v>
      </c>
      <c r="BH167" s="70" t="s">
        <v>37</v>
      </c>
      <c r="BI167" s="70" t="s">
        <v>36</v>
      </c>
      <c r="BJ167" s="70" t="s">
        <v>35</v>
      </c>
      <c r="BK167" s="70" t="s">
        <v>34</v>
      </c>
      <c r="BL167" s="70" t="s">
        <v>33</v>
      </c>
      <c r="BM167" s="70" t="s">
        <v>32</v>
      </c>
      <c r="BN167" s="70" t="s">
        <v>31</v>
      </c>
      <c r="BO167" s="70" t="s">
        <v>30</v>
      </c>
      <c r="BP167" s="70" t="s">
        <v>29</v>
      </c>
      <c r="BQ167" s="70" t="s">
        <v>194</v>
      </c>
    </row>
    <row r="168" spans="1:69" x14ac:dyDescent="0.2">
      <c r="A168" s="13"/>
      <c r="B168" s="63" t="s">
        <v>177</v>
      </c>
      <c r="C168" s="66">
        <v>78.348016802999993</v>
      </c>
      <c r="D168" s="66">
        <v>0</v>
      </c>
      <c r="E168" s="66">
        <v>215.34376420000001</v>
      </c>
      <c r="F168" s="66">
        <v>0</v>
      </c>
      <c r="G168" s="66">
        <v>0</v>
      </c>
      <c r="H168" s="66">
        <v>0</v>
      </c>
      <c r="I168" s="66">
        <v>0</v>
      </c>
      <c r="J168" s="66">
        <v>430.68713631999998</v>
      </c>
      <c r="K168" s="66">
        <v>0</v>
      </c>
      <c r="L168" s="66">
        <v>0</v>
      </c>
      <c r="M168" s="66">
        <v>0</v>
      </c>
      <c r="N168" s="66">
        <v>0</v>
      </c>
      <c r="O168" s="66">
        <v>0</v>
      </c>
      <c r="P168" s="66">
        <v>0</v>
      </c>
      <c r="Q168" s="66">
        <v>0</v>
      </c>
      <c r="R168" s="66">
        <v>0</v>
      </c>
      <c r="S168" s="66">
        <v>0</v>
      </c>
      <c r="T168" s="66">
        <v>0</v>
      </c>
      <c r="U168" s="66">
        <v>0</v>
      </c>
      <c r="V168" s="66">
        <v>0</v>
      </c>
      <c r="W168" s="66">
        <v>724.378917323</v>
      </c>
      <c r="Y168" s="41" t="s">
        <v>177</v>
      </c>
      <c r="Z168" s="68">
        <v>0.10815888608760361</v>
      </c>
      <c r="AA168" s="68">
        <v>0</v>
      </c>
      <c r="AB168" s="68">
        <v>0.2972805517253595</v>
      </c>
      <c r="AC168" s="68">
        <v>0</v>
      </c>
      <c r="AD168" s="68">
        <v>0</v>
      </c>
      <c r="AE168" s="68">
        <v>0</v>
      </c>
      <c r="AF168" s="68">
        <v>0</v>
      </c>
      <c r="AG168" s="68">
        <v>0.5945605621870369</v>
      </c>
      <c r="AH168" s="68">
        <v>0</v>
      </c>
      <c r="AI168" s="68">
        <v>0</v>
      </c>
      <c r="AJ168" s="68">
        <v>0</v>
      </c>
      <c r="AK168" s="68">
        <v>0</v>
      </c>
      <c r="AL168" s="68">
        <v>0</v>
      </c>
      <c r="AM168" s="68">
        <v>0</v>
      </c>
      <c r="AN168" s="68">
        <v>0</v>
      </c>
      <c r="AO168" s="68">
        <v>0</v>
      </c>
      <c r="AP168" s="68">
        <v>0</v>
      </c>
      <c r="AQ168" s="68">
        <v>0</v>
      </c>
      <c r="AR168" s="68">
        <v>0</v>
      </c>
      <c r="AS168" s="68">
        <v>0</v>
      </c>
      <c r="AT168" s="68"/>
      <c r="AV168" s="18" t="s">
        <v>177</v>
      </c>
      <c r="AW168" s="71">
        <v>72.426135352360774</v>
      </c>
      <c r="AX168" s="71">
        <v>0</v>
      </c>
      <c r="AY168" s="71">
        <v>96.094897562444871</v>
      </c>
      <c r="AZ168" s="71">
        <v>0</v>
      </c>
      <c r="BA168" s="71">
        <v>0</v>
      </c>
      <c r="BB168" s="71">
        <v>0</v>
      </c>
      <c r="BC168" s="71">
        <v>0</v>
      </c>
      <c r="BD168" s="71">
        <v>67.824222710453668</v>
      </c>
      <c r="BE168" s="71">
        <v>0</v>
      </c>
      <c r="BF168" s="71">
        <v>0</v>
      </c>
      <c r="BG168" s="71">
        <v>0</v>
      </c>
      <c r="BH168" s="71">
        <v>0</v>
      </c>
      <c r="BI168" s="71">
        <v>0</v>
      </c>
      <c r="BJ168" s="71">
        <v>0</v>
      </c>
      <c r="BK168" s="71">
        <v>0</v>
      </c>
      <c r="BL168" s="71">
        <v>0</v>
      </c>
      <c r="BM168" s="71">
        <v>0</v>
      </c>
      <c r="BN168" s="71">
        <v>0</v>
      </c>
      <c r="BO168" s="71">
        <v>0</v>
      </c>
      <c r="BP168" s="71">
        <v>0</v>
      </c>
      <c r="BQ168" s="71">
        <v>50.035992838028548</v>
      </c>
    </row>
    <row r="169" spans="1:69" x14ac:dyDescent="0.2">
      <c r="A169" s="13"/>
      <c r="B169" s="63" t="s">
        <v>371</v>
      </c>
      <c r="C169" s="66">
        <v>23625.987368672904</v>
      </c>
      <c r="D169" s="66">
        <v>7326.1673101166998</v>
      </c>
      <c r="E169" s="66">
        <v>7254.9907528878002</v>
      </c>
      <c r="F169" s="66">
        <v>6293.1711814879</v>
      </c>
      <c r="G169" s="66">
        <v>2647.2887970324996</v>
      </c>
      <c r="H169" s="66">
        <v>2581.9167388070005</v>
      </c>
      <c r="I169" s="66">
        <v>6662.60503763</v>
      </c>
      <c r="J169" s="66">
        <v>13755.659583700002</v>
      </c>
      <c r="K169" s="66">
        <v>0</v>
      </c>
      <c r="L169" s="66">
        <v>0</v>
      </c>
      <c r="M169" s="66">
        <v>0</v>
      </c>
      <c r="N169" s="66">
        <v>0</v>
      </c>
      <c r="O169" s="66">
        <v>0</v>
      </c>
      <c r="P169" s="66">
        <v>0</v>
      </c>
      <c r="Q169" s="66">
        <v>0</v>
      </c>
      <c r="R169" s="66">
        <v>0</v>
      </c>
      <c r="S169" s="66">
        <v>0</v>
      </c>
      <c r="T169" s="66">
        <v>0</v>
      </c>
      <c r="U169" s="66">
        <v>0</v>
      </c>
      <c r="V169" s="66">
        <v>0</v>
      </c>
      <c r="W169" s="66">
        <v>70147.786770334787</v>
      </c>
      <c r="Y169" s="41" t="s">
        <v>371</v>
      </c>
      <c r="Z169" s="68">
        <v>0.33680303337331002</v>
      </c>
      <c r="AA169" s="68">
        <v>0.10443903717308592</v>
      </c>
      <c r="AB169" s="68">
        <v>0.1034243714151778</v>
      </c>
      <c r="AC169" s="68">
        <v>8.9713039729847274E-2</v>
      </c>
      <c r="AD169" s="68">
        <v>3.7738735873446359E-2</v>
      </c>
      <c r="AE169" s="68">
        <v>3.6806816831730496E-2</v>
      </c>
      <c r="AF169" s="68">
        <v>9.4979547386769281E-2</v>
      </c>
      <c r="AG169" s="68">
        <v>0.19609541821663309</v>
      </c>
      <c r="AH169" s="68">
        <v>0</v>
      </c>
      <c r="AI169" s="68">
        <v>0</v>
      </c>
      <c r="AJ169" s="68">
        <v>0</v>
      </c>
      <c r="AK169" s="68">
        <v>0</v>
      </c>
      <c r="AL169" s="68">
        <v>0</v>
      </c>
      <c r="AM169" s="68">
        <v>0</v>
      </c>
      <c r="AN169" s="68">
        <v>0</v>
      </c>
      <c r="AO169" s="68">
        <v>0</v>
      </c>
      <c r="AP169" s="68">
        <v>0</v>
      </c>
      <c r="AQ169" s="68">
        <v>0</v>
      </c>
      <c r="AR169" s="68">
        <v>0</v>
      </c>
      <c r="AS169" s="68">
        <v>0</v>
      </c>
      <c r="AT169" s="68"/>
      <c r="AV169" s="18" t="s">
        <v>371</v>
      </c>
      <c r="AW169" s="71">
        <v>6.788535297812925</v>
      </c>
      <c r="AX169" s="71">
        <v>12.089354983710876</v>
      </c>
      <c r="AY169" s="71">
        <v>14.268899284777163</v>
      </c>
      <c r="AZ169" s="71">
        <v>15.404569021038599</v>
      </c>
      <c r="BA169" s="71">
        <v>23.37296456198548</v>
      </c>
      <c r="BB169" s="71">
        <v>25.577997766871992</v>
      </c>
      <c r="BC169" s="71">
        <v>15.238858002750963</v>
      </c>
      <c r="BD169" s="71">
        <v>10.789290591257867</v>
      </c>
      <c r="BE169" s="71">
        <v>0</v>
      </c>
      <c r="BF169" s="71">
        <v>0</v>
      </c>
      <c r="BG169" s="71">
        <v>0</v>
      </c>
      <c r="BH169" s="71">
        <v>0</v>
      </c>
      <c r="BI169" s="71">
        <v>0</v>
      </c>
      <c r="BJ169" s="71">
        <v>0</v>
      </c>
      <c r="BK169" s="71">
        <v>0</v>
      </c>
      <c r="BL169" s="71">
        <v>0</v>
      </c>
      <c r="BM169" s="71">
        <v>0</v>
      </c>
      <c r="BN169" s="71">
        <v>0</v>
      </c>
      <c r="BO169" s="71">
        <v>0</v>
      </c>
      <c r="BP169" s="71">
        <v>0</v>
      </c>
      <c r="BQ169" s="71">
        <v>4.3755121446730501</v>
      </c>
    </row>
    <row r="170" spans="1:69" x14ac:dyDescent="0.2">
      <c r="A170" s="13"/>
      <c r="B170" s="63" t="s">
        <v>165</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Y170" s="41" t="s">
        <v>165</v>
      </c>
      <c r="Z170" s="68">
        <v>0</v>
      </c>
      <c r="AA170" s="68">
        <v>0</v>
      </c>
      <c r="AB170" s="68">
        <v>0</v>
      </c>
      <c r="AC170" s="68">
        <v>0</v>
      </c>
      <c r="AD170" s="68">
        <v>0</v>
      </c>
      <c r="AE170" s="68">
        <v>0</v>
      </c>
      <c r="AF170" s="68">
        <v>0</v>
      </c>
      <c r="AG170" s="68">
        <v>0</v>
      </c>
      <c r="AH170" s="68">
        <v>0</v>
      </c>
      <c r="AI170" s="68">
        <v>0</v>
      </c>
      <c r="AJ170" s="68">
        <v>0</v>
      </c>
      <c r="AK170" s="68">
        <v>0</v>
      </c>
      <c r="AL170" s="68">
        <v>0</v>
      </c>
      <c r="AM170" s="68">
        <v>0</v>
      </c>
      <c r="AN170" s="68">
        <v>0</v>
      </c>
      <c r="AO170" s="68">
        <v>0</v>
      </c>
      <c r="AP170" s="68">
        <v>0</v>
      </c>
      <c r="AQ170" s="68">
        <v>0</v>
      </c>
      <c r="AR170" s="68">
        <v>0</v>
      </c>
      <c r="AS170" s="68">
        <v>0</v>
      </c>
      <c r="AT170" s="68"/>
      <c r="AV170" s="18" t="s">
        <v>165</v>
      </c>
      <c r="AW170" s="71">
        <v>0</v>
      </c>
      <c r="AX170" s="71">
        <v>0</v>
      </c>
      <c r="AY170" s="71">
        <v>0</v>
      </c>
      <c r="AZ170" s="71">
        <v>0</v>
      </c>
      <c r="BA170" s="71">
        <v>0</v>
      </c>
      <c r="BB170" s="71">
        <v>0</v>
      </c>
      <c r="BC170" s="71">
        <v>0</v>
      </c>
      <c r="BD170" s="71">
        <v>0</v>
      </c>
      <c r="BE170" s="71">
        <v>0</v>
      </c>
      <c r="BF170" s="71">
        <v>0</v>
      </c>
      <c r="BG170" s="71">
        <v>0</v>
      </c>
      <c r="BH170" s="71">
        <v>0</v>
      </c>
      <c r="BI170" s="71">
        <v>0</v>
      </c>
      <c r="BJ170" s="71">
        <v>0</v>
      </c>
      <c r="BK170" s="71">
        <v>0</v>
      </c>
      <c r="BL170" s="71">
        <v>0</v>
      </c>
      <c r="BM170" s="71">
        <v>0</v>
      </c>
      <c r="BN170" s="71">
        <v>0</v>
      </c>
      <c r="BO170" s="71">
        <v>0</v>
      </c>
      <c r="BP170" s="71">
        <v>0</v>
      </c>
      <c r="BQ170" s="71">
        <v>0</v>
      </c>
    </row>
    <row r="171" spans="1:69" x14ac:dyDescent="0.2">
      <c r="A171" s="13"/>
      <c r="B171" s="63" t="s">
        <v>424</v>
      </c>
      <c r="C171" s="66">
        <v>0</v>
      </c>
      <c r="D171" s="66">
        <v>0</v>
      </c>
      <c r="E171" s="66">
        <v>0</v>
      </c>
      <c r="F171" s="66">
        <v>0</v>
      </c>
      <c r="G171" s="66">
        <v>0</v>
      </c>
      <c r="H171" s="66">
        <v>0</v>
      </c>
      <c r="I171" s="66">
        <v>0</v>
      </c>
      <c r="J171" s="66">
        <v>0</v>
      </c>
      <c r="K171" s="66">
        <v>0</v>
      </c>
      <c r="L171" s="66">
        <v>0</v>
      </c>
      <c r="M171" s="66">
        <v>0</v>
      </c>
      <c r="N171" s="66">
        <v>0</v>
      </c>
      <c r="O171" s="66">
        <v>0</v>
      </c>
      <c r="P171" s="66">
        <v>0</v>
      </c>
      <c r="Q171" s="66">
        <v>0</v>
      </c>
      <c r="R171" s="66">
        <v>0</v>
      </c>
      <c r="S171" s="66">
        <v>0</v>
      </c>
      <c r="T171" s="66">
        <v>0</v>
      </c>
      <c r="U171" s="66">
        <v>0</v>
      </c>
      <c r="V171" s="66">
        <v>0</v>
      </c>
      <c r="W171" s="66">
        <v>0</v>
      </c>
      <c r="Y171" s="41" t="s">
        <v>424</v>
      </c>
      <c r="Z171" s="68">
        <v>0</v>
      </c>
      <c r="AA171" s="68">
        <v>0</v>
      </c>
      <c r="AB171" s="68">
        <v>0</v>
      </c>
      <c r="AC171" s="68">
        <v>0</v>
      </c>
      <c r="AD171" s="68">
        <v>0</v>
      </c>
      <c r="AE171" s="68">
        <v>0</v>
      </c>
      <c r="AF171" s="68">
        <v>0</v>
      </c>
      <c r="AG171" s="68">
        <v>0</v>
      </c>
      <c r="AH171" s="68">
        <v>0</v>
      </c>
      <c r="AI171" s="68">
        <v>0</v>
      </c>
      <c r="AJ171" s="68">
        <v>0</v>
      </c>
      <c r="AK171" s="68">
        <v>0</v>
      </c>
      <c r="AL171" s="68">
        <v>0</v>
      </c>
      <c r="AM171" s="68">
        <v>0</v>
      </c>
      <c r="AN171" s="68">
        <v>0</v>
      </c>
      <c r="AO171" s="68">
        <v>0</v>
      </c>
      <c r="AP171" s="68">
        <v>0</v>
      </c>
      <c r="AQ171" s="68">
        <v>0</v>
      </c>
      <c r="AR171" s="68">
        <v>0</v>
      </c>
      <c r="AS171" s="68">
        <v>0</v>
      </c>
      <c r="AT171" s="68"/>
      <c r="AV171" s="18" t="s">
        <v>424</v>
      </c>
      <c r="AW171" s="71">
        <v>0</v>
      </c>
      <c r="AX171" s="71">
        <v>0</v>
      </c>
      <c r="AY171" s="71">
        <v>0</v>
      </c>
      <c r="AZ171" s="71">
        <v>0</v>
      </c>
      <c r="BA171" s="71">
        <v>0</v>
      </c>
      <c r="BB171" s="71">
        <v>0</v>
      </c>
      <c r="BC171" s="71">
        <v>0</v>
      </c>
      <c r="BD171" s="71">
        <v>0</v>
      </c>
      <c r="BE171" s="71">
        <v>0</v>
      </c>
      <c r="BF171" s="71">
        <v>0</v>
      </c>
      <c r="BG171" s="71">
        <v>0</v>
      </c>
      <c r="BH171" s="71">
        <v>0</v>
      </c>
      <c r="BI171" s="71">
        <v>0</v>
      </c>
      <c r="BJ171" s="71">
        <v>0</v>
      </c>
      <c r="BK171" s="71">
        <v>0</v>
      </c>
      <c r="BL171" s="71">
        <v>0</v>
      </c>
      <c r="BM171" s="71">
        <v>0</v>
      </c>
      <c r="BN171" s="71">
        <v>0</v>
      </c>
      <c r="BO171" s="71">
        <v>0</v>
      </c>
      <c r="BP171" s="71">
        <v>0</v>
      </c>
      <c r="BQ171" s="71">
        <v>0</v>
      </c>
    </row>
    <row r="172" spans="1:69" x14ac:dyDescent="0.2">
      <c r="A172" s="13"/>
      <c r="B172" s="63" t="s">
        <v>425</v>
      </c>
      <c r="C172" s="66">
        <v>215.34357707000001</v>
      </c>
      <c r="D172" s="66">
        <v>0</v>
      </c>
      <c r="E172" s="66">
        <v>0</v>
      </c>
      <c r="F172" s="66">
        <v>0</v>
      </c>
      <c r="G172" s="66">
        <v>0</v>
      </c>
      <c r="H172" s="66">
        <v>0</v>
      </c>
      <c r="I172" s="66">
        <v>0</v>
      </c>
      <c r="J172" s="66">
        <v>215.34356265</v>
      </c>
      <c r="K172" s="66">
        <v>0</v>
      </c>
      <c r="L172" s="66">
        <v>0</v>
      </c>
      <c r="M172" s="66">
        <v>0</v>
      </c>
      <c r="N172" s="66">
        <v>0</v>
      </c>
      <c r="O172" s="66">
        <v>0</v>
      </c>
      <c r="P172" s="66">
        <v>0</v>
      </c>
      <c r="Q172" s="66">
        <v>0</v>
      </c>
      <c r="R172" s="66">
        <v>0</v>
      </c>
      <c r="S172" s="66">
        <v>0</v>
      </c>
      <c r="T172" s="66">
        <v>0</v>
      </c>
      <c r="U172" s="66">
        <v>0</v>
      </c>
      <c r="V172" s="66">
        <v>0</v>
      </c>
      <c r="W172" s="66">
        <v>430.68713972</v>
      </c>
      <c r="Y172" s="41" t="s">
        <v>425</v>
      </c>
      <c r="Z172" s="68">
        <v>0.50000001674069028</v>
      </c>
      <c r="AA172" s="68">
        <v>0</v>
      </c>
      <c r="AB172" s="68">
        <v>0</v>
      </c>
      <c r="AC172" s="68">
        <v>0</v>
      </c>
      <c r="AD172" s="68">
        <v>0</v>
      </c>
      <c r="AE172" s="68">
        <v>0</v>
      </c>
      <c r="AF172" s="68">
        <v>0</v>
      </c>
      <c r="AG172" s="68">
        <v>0.49999998325930972</v>
      </c>
      <c r="AH172" s="68">
        <v>0</v>
      </c>
      <c r="AI172" s="68">
        <v>0</v>
      </c>
      <c r="AJ172" s="68">
        <v>0</v>
      </c>
      <c r="AK172" s="68">
        <v>0</v>
      </c>
      <c r="AL172" s="68">
        <v>0</v>
      </c>
      <c r="AM172" s="68">
        <v>0</v>
      </c>
      <c r="AN172" s="68">
        <v>0</v>
      </c>
      <c r="AO172" s="68">
        <v>0</v>
      </c>
      <c r="AP172" s="68">
        <v>0</v>
      </c>
      <c r="AQ172" s="68">
        <v>0</v>
      </c>
      <c r="AR172" s="68">
        <v>0</v>
      </c>
      <c r="AS172" s="68">
        <v>0</v>
      </c>
      <c r="AT172" s="68"/>
      <c r="AV172" s="18" t="s">
        <v>425</v>
      </c>
      <c r="AW172" s="71">
        <v>96.09489786856939</v>
      </c>
      <c r="AX172" s="71">
        <v>0</v>
      </c>
      <c r="AY172" s="71">
        <v>0</v>
      </c>
      <c r="AZ172" s="71">
        <v>0</v>
      </c>
      <c r="BA172" s="71">
        <v>0</v>
      </c>
      <c r="BB172" s="71">
        <v>0</v>
      </c>
      <c r="BC172" s="71">
        <v>0</v>
      </c>
      <c r="BD172" s="71">
        <v>96.09489786287628</v>
      </c>
      <c r="BE172" s="71">
        <v>0</v>
      </c>
      <c r="BF172" s="71">
        <v>0</v>
      </c>
      <c r="BG172" s="71">
        <v>0</v>
      </c>
      <c r="BH172" s="71">
        <v>0</v>
      </c>
      <c r="BI172" s="71">
        <v>0</v>
      </c>
      <c r="BJ172" s="71">
        <v>0</v>
      </c>
      <c r="BK172" s="71">
        <v>0</v>
      </c>
      <c r="BL172" s="71">
        <v>0</v>
      </c>
      <c r="BM172" s="71">
        <v>0</v>
      </c>
      <c r="BN172" s="71">
        <v>0</v>
      </c>
      <c r="BO172" s="71">
        <v>0</v>
      </c>
      <c r="BP172" s="71">
        <v>0</v>
      </c>
      <c r="BQ172" s="71">
        <v>67.949353918281346</v>
      </c>
    </row>
    <row r="173" spans="1:69" x14ac:dyDescent="0.2">
      <c r="A173" s="13"/>
      <c r="B173" s="63" t="s">
        <v>173</v>
      </c>
      <c r="C173" s="66">
        <v>700.65565919250002</v>
      </c>
      <c r="D173" s="66">
        <v>314.50648378609998</v>
      </c>
      <c r="E173" s="66">
        <v>74.126435138099993</v>
      </c>
      <c r="F173" s="66">
        <v>170.60878062149999</v>
      </c>
      <c r="G173" s="66">
        <v>194.66187412880001</v>
      </c>
      <c r="H173" s="66">
        <v>215.34356210999999</v>
      </c>
      <c r="I173" s="66">
        <v>216.71250254910001</v>
      </c>
      <c r="J173" s="66">
        <v>503.81504053000003</v>
      </c>
      <c r="K173" s="66">
        <v>0</v>
      </c>
      <c r="L173" s="66">
        <v>0</v>
      </c>
      <c r="M173" s="66">
        <v>0</v>
      </c>
      <c r="N173" s="66">
        <v>0</v>
      </c>
      <c r="O173" s="66">
        <v>0</v>
      </c>
      <c r="P173" s="66">
        <v>0</v>
      </c>
      <c r="Q173" s="66">
        <v>0</v>
      </c>
      <c r="R173" s="66">
        <v>0</v>
      </c>
      <c r="S173" s="66">
        <v>0</v>
      </c>
      <c r="T173" s="66">
        <v>0</v>
      </c>
      <c r="U173" s="66">
        <v>0</v>
      </c>
      <c r="V173" s="66">
        <v>0</v>
      </c>
      <c r="W173" s="66">
        <v>2390.4303380561</v>
      </c>
      <c r="Y173" s="41" t="s">
        <v>173</v>
      </c>
      <c r="Z173" s="68">
        <v>0.29310858720203231</v>
      </c>
      <c r="AA173" s="68">
        <v>0.1315689810236666</v>
      </c>
      <c r="AB173" s="68">
        <v>3.100966129737948E-2</v>
      </c>
      <c r="AC173" s="68">
        <v>7.1371576031886874E-2</v>
      </c>
      <c r="AD173" s="68">
        <v>8.1433820107512198E-2</v>
      </c>
      <c r="AE173" s="68">
        <v>9.0085688205044104E-2</v>
      </c>
      <c r="AF173" s="68">
        <v>9.0658363516809615E-2</v>
      </c>
      <c r="AG173" s="68">
        <v>0.2107633226156688</v>
      </c>
      <c r="AH173" s="68">
        <v>0</v>
      </c>
      <c r="AI173" s="68">
        <v>0</v>
      </c>
      <c r="AJ173" s="68">
        <v>0</v>
      </c>
      <c r="AK173" s="68">
        <v>0</v>
      </c>
      <c r="AL173" s="68">
        <v>0</v>
      </c>
      <c r="AM173" s="68">
        <v>0</v>
      </c>
      <c r="AN173" s="68">
        <v>0</v>
      </c>
      <c r="AO173" s="68">
        <v>0</v>
      </c>
      <c r="AP173" s="68">
        <v>0</v>
      </c>
      <c r="AQ173" s="68">
        <v>0</v>
      </c>
      <c r="AR173" s="68">
        <v>0</v>
      </c>
      <c r="AS173" s="68">
        <v>0</v>
      </c>
      <c r="AT173" s="68"/>
      <c r="AV173" s="18" t="s">
        <v>173</v>
      </c>
      <c r="AW173" s="71">
        <v>51.167683172153147</v>
      </c>
      <c r="AX173" s="71">
        <v>71.523781101234988</v>
      </c>
      <c r="AY173" s="71">
        <v>94.974751359325865</v>
      </c>
      <c r="AZ173" s="71">
        <v>64.40552063966004</v>
      </c>
      <c r="BA173" s="71">
        <v>62.568595193683535</v>
      </c>
      <c r="BB173" s="71">
        <v>96.094897891781486</v>
      </c>
      <c r="BC173" s="71">
        <v>95.034744338920476</v>
      </c>
      <c r="BD173" s="71">
        <v>54.901345959622354</v>
      </c>
      <c r="BE173" s="71">
        <v>0</v>
      </c>
      <c r="BF173" s="71">
        <v>0</v>
      </c>
      <c r="BG173" s="71">
        <v>0</v>
      </c>
      <c r="BH173" s="71">
        <v>0</v>
      </c>
      <c r="BI173" s="71">
        <v>0</v>
      </c>
      <c r="BJ173" s="71">
        <v>0</v>
      </c>
      <c r="BK173" s="71">
        <v>0</v>
      </c>
      <c r="BL173" s="71">
        <v>0</v>
      </c>
      <c r="BM173" s="71">
        <v>0</v>
      </c>
      <c r="BN173" s="71">
        <v>0</v>
      </c>
      <c r="BO173" s="71">
        <v>0</v>
      </c>
      <c r="BP173" s="71">
        <v>0</v>
      </c>
      <c r="BQ173" s="71">
        <v>25.540393664735067</v>
      </c>
    </row>
    <row r="174" spans="1:69" x14ac:dyDescent="0.2">
      <c r="A174" s="13"/>
      <c r="B174" s="63" t="s">
        <v>181</v>
      </c>
      <c r="C174" s="66">
        <v>2460.3183717685001</v>
      </c>
      <c r="D174" s="66">
        <v>601.34965154650001</v>
      </c>
      <c r="E174" s="66">
        <v>538.33144768500006</v>
      </c>
      <c r="F174" s="66">
        <v>550.04211547590012</v>
      </c>
      <c r="G174" s="66">
        <v>0</v>
      </c>
      <c r="H174" s="66">
        <v>340.81266584600002</v>
      </c>
      <c r="I174" s="66">
        <v>727.74725867390009</v>
      </c>
      <c r="J174" s="66">
        <v>0</v>
      </c>
      <c r="K174" s="66">
        <v>0</v>
      </c>
      <c r="L174" s="66">
        <v>0</v>
      </c>
      <c r="M174" s="66">
        <v>0</v>
      </c>
      <c r="N174" s="66">
        <v>0</v>
      </c>
      <c r="O174" s="66">
        <v>0</v>
      </c>
      <c r="P174" s="66">
        <v>0</v>
      </c>
      <c r="Q174" s="66">
        <v>0</v>
      </c>
      <c r="R174" s="66">
        <v>0</v>
      </c>
      <c r="S174" s="66">
        <v>0</v>
      </c>
      <c r="T174" s="66">
        <v>0</v>
      </c>
      <c r="U174" s="66">
        <v>0</v>
      </c>
      <c r="V174" s="66">
        <v>0</v>
      </c>
      <c r="W174" s="66">
        <v>5218.6015109958025</v>
      </c>
      <c r="Y174" s="41" t="s">
        <v>181</v>
      </c>
      <c r="Z174" s="68">
        <v>0.47145166508393305</v>
      </c>
      <c r="AA174" s="68">
        <v>0.11523195443825941</v>
      </c>
      <c r="AB174" s="68">
        <v>0.10315626639641179</v>
      </c>
      <c r="AC174" s="68">
        <v>0.10540029054085455</v>
      </c>
      <c r="AD174" s="68">
        <v>0</v>
      </c>
      <c r="AE174" s="68">
        <v>6.5307279187325207E-2</v>
      </c>
      <c r="AF174" s="68">
        <v>0.13945254435321561</v>
      </c>
      <c r="AG174" s="68">
        <v>0</v>
      </c>
      <c r="AH174" s="68">
        <v>0</v>
      </c>
      <c r="AI174" s="68">
        <v>0</v>
      </c>
      <c r="AJ174" s="68">
        <v>0</v>
      </c>
      <c r="AK174" s="68">
        <v>0</v>
      </c>
      <c r="AL174" s="68">
        <v>0</v>
      </c>
      <c r="AM174" s="68">
        <v>0</v>
      </c>
      <c r="AN174" s="68">
        <v>0</v>
      </c>
      <c r="AO174" s="68">
        <v>0</v>
      </c>
      <c r="AP174" s="68">
        <v>0</v>
      </c>
      <c r="AQ174" s="68">
        <v>0</v>
      </c>
      <c r="AR174" s="68">
        <v>0</v>
      </c>
      <c r="AS174" s="68">
        <v>0</v>
      </c>
      <c r="AT174" s="68"/>
      <c r="AV174" s="18" t="s">
        <v>181</v>
      </c>
      <c r="AW174" s="71">
        <v>24.807320057147756</v>
      </c>
      <c r="AX174" s="71">
        <v>51.972680973000024</v>
      </c>
      <c r="AY174" s="71">
        <v>48.875310271244736</v>
      </c>
      <c r="AZ174" s="71">
        <v>53.737606377318073</v>
      </c>
      <c r="BA174" s="71">
        <v>0</v>
      </c>
      <c r="BB174" s="71">
        <v>66.40211576191534</v>
      </c>
      <c r="BC174" s="71">
        <v>49.880899318255217</v>
      </c>
      <c r="BD174" s="71">
        <v>0</v>
      </c>
      <c r="BE174" s="71">
        <v>0</v>
      </c>
      <c r="BF174" s="71">
        <v>0</v>
      </c>
      <c r="BG174" s="71">
        <v>0</v>
      </c>
      <c r="BH174" s="71">
        <v>0</v>
      </c>
      <c r="BI174" s="71">
        <v>0</v>
      </c>
      <c r="BJ174" s="71">
        <v>0</v>
      </c>
      <c r="BK174" s="71">
        <v>0</v>
      </c>
      <c r="BL174" s="71">
        <v>0</v>
      </c>
      <c r="BM174" s="71">
        <v>0</v>
      </c>
      <c r="BN174" s="71">
        <v>0</v>
      </c>
      <c r="BO174" s="71">
        <v>0</v>
      </c>
      <c r="BP174" s="71">
        <v>0</v>
      </c>
      <c r="BQ174" s="71">
        <v>17.243624975412533</v>
      </c>
    </row>
    <row r="175" spans="1:69" x14ac:dyDescent="0.2">
      <c r="A175" s="13"/>
      <c r="B175" s="63" t="s">
        <v>169</v>
      </c>
      <c r="C175" s="66">
        <v>845.75305299039996</v>
      </c>
      <c r="D175" s="66">
        <v>112.83016661549999</v>
      </c>
      <c r="E175" s="66">
        <v>150.22286811399999</v>
      </c>
      <c r="F175" s="66">
        <v>1037.9954988300001</v>
      </c>
      <c r="G175" s="66">
        <v>1346.2034950099999</v>
      </c>
      <c r="H175" s="66">
        <v>187.68444764109998</v>
      </c>
      <c r="I175" s="66">
        <v>428.3211670563</v>
      </c>
      <c r="J175" s="66">
        <v>1509.7772619549999</v>
      </c>
      <c r="K175" s="66">
        <v>0</v>
      </c>
      <c r="L175" s="66">
        <v>0</v>
      </c>
      <c r="M175" s="66">
        <v>0</v>
      </c>
      <c r="N175" s="66">
        <v>0</v>
      </c>
      <c r="O175" s="66">
        <v>0</v>
      </c>
      <c r="P175" s="66">
        <v>0</v>
      </c>
      <c r="Q175" s="66">
        <v>0</v>
      </c>
      <c r="R175" s="66">
        <v>0</v>
      </c>
      <c r="S175" s="66">
        <v>0</v>
      </c>
      <c r="T175" s="66">
        <v>0</v>
      </c>
      <c r="U175" s="66">
        <v>0</v>
      </c>
      <c r="V175" s="66">
        <v>0</v>
      </c>
      <c r="W175" s="66">
        <v>5618.7879582122996</v>
      </c>
      <c r="Y175" s="41" t="s">
        <v>169</v>
      </c>
      <c r="Z175" s="68">
        <v>0.15052232959855077</v>
      </c>
      <c r="AA175" s="68">
        <v>2.0080872859882502E-2</v>
      </c>
      <c r="AB175" s="68">
        <v>2.6735813707729882E-2</v>
      </c>
      <c r="AC175" s="68">
        <v>0.18473654933229652</v>
      </c>
      <c r="AD175" s="68">
        <v>0.23958965973122687</v>
      </c>
      <c r="AE175" s="68">
        <v>3.3403013076296006E-2</v>
      </c>
      <c r="AF175" s="68">
        <v>7.6230171033643476E-2</v>
      </c>
      <c r="AG175" s="68">
        <v>0.26870159066037397</v>
      </c>
      <c r="AH175" s="68">
        <v>0</v>
      </c>
      <c r="AI175" s="68">
        <v>0</v>
      </c>
      <c r="AJ175" s="68">
        <v>0</v>
      </c>
      <c r="AK175" s="68">
        <v>0</v>
      </c>
      <c r="AL175" s="68">
        <v>0</v>
      </c>
      <c r="AM175" s="68">
        <v>0</v>
      </c>
      <c r="AN175" s="68">
        <v>0</v>
      </c>
      <c r="AO175" s="68">
        <v>0</v>
      </c>
      <c r="AP175" s="68">
        <v>0</v>
      </c>
      <c r="AQ175" s="68">
        <v>0</v>
      </c>
      <c r="AR175" s="68">
        <v>0</v>
      </c>
      <c r="AS175" s="68">
        <v>0</v>
      </c>
      <c r="AT175" s="68"/>
      <c r="AV175" s="18" t="s">
        <v>169</v>
      </c>
      <c r="AW175" s="71">
        <v>40.681333189895874</v>
      </c>
      <c r="AX175" s="71">
        <v>49.242397898974637</v>
      </c>
      <c r="AY175" s="71">
        <v>70.006876306096444</v>
      </c>
      <c r="AZ175" s="71">
        <v>46.705962740130289</v>
      </c>
      <c r="BA175" s="71">
        <v>53.551465154251105</v>
      </c>
      <c r="BB175" s="71">
        <v>94.632163345388861</v>
      </c>
      <c r="BC175" s="71">
        <v>67.664600584765211</v>
      </c>
      <c r="BD175" s="71">
        <v>31.139117407665619</v>
      </c>
      <c r="BE175" s="71">
        <v>0</v>
      </c>
      <c r="BF175" s="71">
        <v>0</v>
      </c>
      <c r="BG175" s="71">
        <v>0</v>
      </c>
      <c r="BH175" s="71">
        <v>0</v>
      </c>
      <c r="BI175" s="71">
        <v>0</v>
      </c>
      <c r="BJ175" s="71">
        <v>0</v>
      </c>
      <c r="BK175" s="71">
        <v>0</v>
      </c>
      <c r="BL175" s="71">
        <v>0</v>
      </c>
      <c r="BM175" s="71">
        <v>0</v>
      </c>
      <c r="BN175" s="71">
        <v>0</v>
      </c>
      <c r="BO175" s="71">
        <v>0</v>
      </c>
      <c r="BP175" s="71">
        <v>0</v>
      </c>
      <c r="BQ175" s="71">
        <v>19.688838829575882</v>
      </c>
    </row>
    <row r="176" spans="1:69" x14ac:dyDescent="0.2">
      <c r="A176" s="13"/>
      <c r="B176" s="63" t="s">
        <v>372</v>
      </c>
      <c r="C176" s="66">
        <v>0</v>
      </c>
      <c r="D176" s="66">
        <v>0</v>
      </c>
      <c r="E176" s="66">
        <v>215.34364539000001</v>
      </c>
      <c r="F176" s="66">
        <v>0</v>
      </c>
      <c r="G176" s="66">
        <v>0</v>
      </c>
      <c r="H176" s="66">
        <v>0</v>
      </c>
      <c r="I176" s="66">
        <v>0</v>
      </c>
      <c r="J176" s="66">
        <v>582.66543974000001</v>
      </c>
      <c r="K176" s="66">
        <v>0</v>
      </c>
      <c r="L176" s="66">
        <v>0</v>
      </c>
      <c r="M176" s="66">
        <v>0</v>
      </c>
      <c r="N176" s="66">
        <v>0</v>
      </c>
      <c r="O176" s="66">
        <v>0</v>
      </c>
      <c r="P176" s="66">
        <v>0</v>
      </c>
      <c r="Q176" s="66">
        <v>0</v>
      </c>
      <c r="R176" s="66">
        <v>0</v>
      </c>
      <c r="S176" s="66">
        <v>0</v>
      </c>
      <c r="T176" s="66">
        <v>0</v>
      </c>
      <c r="U176" s="66">
        <v>0</v>
      </c>
      <c r="V176" s="66">
        <v>0</v>
      </c>
      <c r="W176" s="66">
        <v>798.00908513000002</v>
      </c>
      <c r="Y176" s="41" t="s">
        <v>372</v>
      </c>
      <c r="Z176" s="68">
        <v>0</v>
      </c>
      <c r="AA176" s="68">
        <v>0</v>
      </c>
      <c r="AB176" s="68">
        <v>0.2698511199968599</v>
      </c>
      <c r="AC176" s="68">
        <v>0</v>
      </c>
      <c r="AD176" s="68">
        <v>0</v>
      </c>
      <c r="AE176" s="68">
        <v>0</v>
      </c>
      <c r="AF176" s="68">
        <v>0</v>
      </c>
      <c r="AG176" s="68">
        <v>0.73014888000314015</v>
      </c>
      <c r="AH176" s="68">
        <v>0</v>
      </c>
      <c r="AI176" s="68">
        <v>0</v>
      </c>
      <c r="AJ176" s="68">
        <v>0</v>
      </c>
      <c r="AK176" s="68">
        <v>0</v>
      </c>
      <c r="AL176" s="68">
        <v>0</v>
      </c>
      <c r="AM176" s="68">
        <v>0</v>
      </c>
      <c r="AN176" s="68">
        <v>0</v>
      </c>
      <c r="AO176" s="68">
        <v>0</v>
      </c>
      <c r="AP176" s="68">
        <v>0</v>
      </c>
      <c r="AQ176" s="68">
        <v>0</v>
      </c>
      <c r="AR176" s="68">
        <v>0</v>
      </c>
      <c r="AS176" s="68">
        <v>0</v>
      </c>
      <c r="AT176" s="68"/>
      <c r="AV176" s="18" t="s">
        <v>372</v>
      </c>
      <c r="AW176" s="71">
        <v>0</v>
      </c>
      <c r="AX176" s="71">
        <v>0</v>
      </c>
      <c r="AY176" s="71">
        <v>96.094897756023414</v>
      </c>
      <c r="AZ176" s="71">
        <v>0</v>
      </c>
      <c r="BA176" s="71">
        <v>0</v>
      </c>
      <c r="BB176" s="71">
        <v>0</v>
      </c>
      <c r="BC176" s="71">
        <v>0</v>
      </c>
      <c r="BD176" s="71">
        <v>50.070745813251307</v>
      </c>
      <c r="BE176" s="71">
        <v>0</v>
      </c>
      <c r="BF176" s="71">
        <v>0</v>
      </c>
      <c r="BG176" s="71">
        <v>0</v>
      </c>
      <c r="BH176" s="71">
        <v>0</v>
      </c>
      <c r="BI176" s="71">
        <v>0</v>
      </c>
      <c r="BJ176" s="71">
        <v>0</v>
      </c>
      <c r="BK176" s="71">
        <v>0</v>
      </c>
      <c r="BL176" s="71">
        <v>0</v>
      </c>
      <c r="BM176" s="71">
        <v>0</v>
      </c>
      <c r="BN176" s="71">
        <v>0</v>
      </c>
      <c r="BO176" s="71">
        <v>0</v>
      </c>
      <c r="BP176" s="71">
        <v>0</v>
      </c>
      <c r="BQ176" s="71">
        <v>44.821879214683662</v>
      </c>
    </row>
    <row r="177" spans="1:69" x14ac:dyDescent="0.2">
      <c r="A177" s="13"/>
      <c r="B177" s="63" t="s">
        <v>397</v>
      </c>
      <c r="C177" s="66">
        <v>547.82480943550001</v>
      </c>
      <c r="D177" s="66">
        <v>78.528226871000001</v>
      </c>
      <c r="E177" s="66">
        <v>159.92122210810001</v>
      </c>
      <c r="F177" s="66">
        <v>0</v>
      </c>
      <c r="G177" s="66">
        <v>0</v>
      </c>
      <c r="H177" s="66">
        <v>0</v>
      </c>
      <c r="I177" s="66">
        <v>0</v>
      </c>
      <c r="J177" s="66">
        <v>230.24010294000001</v>
      </c>
      <c r="K177" s="66">
        <v>0</v>
      </c>
      <c r="L177" s="66">
        <v>0</v>
      </c>
      <c r="M177" s="66">
        <v>0</v>
      </c>
      <c r="N177" s="66">
        <v>0</v>
      </c>
      <c r="O177" s="66">
        <v>0</v>
      </c>
      <c r="P177" s="66">
        <v>0</v>
      </c>
      <c r="Q177" s="66">
        <v>0</v>
      </c>
      <c r="R177" s="66">
        <v>0</v>
      </c>
      <c r="S177" s="66">
        <v>0</v>
      </c>
      <c r="T177" s="66">
        <v>0</v>
      </c>
      <c r="U177" s="66">
        <v>0</v>
      </c>
      <c r="V177" s="66">
        <v>0</v>
      </c>
      <c r="W177" s="66">
        <v>1016.5143613546001</v>
      </c>
      <c r="Y177" s="41" t="s">
        <v>397</v>
      </c>
      <c r="Z177" s="68">
        <v>0.53892481037402407</v>
      </c>
      <c r="AA177" s="68">
        <v>7.7252451963741892E-2</v>
      </c>
      <c r="AB177" s="68">
        <v>0.15732313107213763</v>
      </c>
      <c r="AC177" s="68">
        <v>0</v>
      </c>
      <c r="AD177" s="68">
        <v>0</v>
      </c>
      <c r="AE177" s="68">
        <v>0</v>
      </c>
      <c r="AF177" s="68">
        <v>0</v>
      </c>
      <c r="AG177" s="68">
        <v>0.22649960659009641</v>
      </c>
      <c r="AH177" s="68">
        <v>0</v>
      </c>
      <c r="AI177" s="68">
        <v>0</v>
      </c>
      <c r="AJ177" s="68">
        <v>0</v>
      </c>
      <c r="AK177" s="68">
        <v>0</v>
      </c>
      <c r="AL177" s="68">
        <v>0</v>
      </c>
      <c r="AM177" s="68">
        <v>0</v>
      </c>
      <c r="AN177" s="68">
        <v>0</v>
      </c>
      <c r="AO177" s="68">
        <v>0</v>
      </c>
      <c r="AP177" s="68">
        <v>0</v>
      </c>
      <c r="AQ177" s="68">
        <v>0</v>
      </c>
      <c r="AR177" s="68">
        <v>0</v>
      </c>
      <c r="AS177" s="68">
        <v>0</v>
      </c>
      <c r="AT177" s="68"/>
      <c r="AV177" s="18" t="s">
        <v>397</v>
      </c>
      <c r="AW177" s="71">
        <v>54.14448256794774</v>
      </c>
      <c r="AX177" s="71">
        <v>102.1295404082408</v>
      </c>
      <c r="AY177" s="71">
        <v>61.867333225213713</v>
      </c>
      <c r="AZ177" s="71">
        <v>0</v>
      </c>
      <c r="BA177" s="71">
        <v>0</v>
      </c>
      <c r="BB177" s="71">
        <v>0</v>
      </c>
      <c r="BC177" s="71">
        <v>0</v>
      </c>
      <c r="BD177" s="71">
        <v>89.983200992722757</v>
      </c>
      <c r="BE177" s="71">
        <v>0</v>
      </c>
      <c r="BF177" s="71">
        <v>0</v>
      </c>
      <c r="BG177" s="71">
        <v>0</v>
      </c>
      <c r="BH177" s="71">
        <v>0</v>
      </c>
      <c r="BI177" s="71">
        <v>0</v>
      </c>
      <c r="BJ177" s="71">
        <v>0</v>
      </c>
      <c r="BK177" s="71">
        <v>0</v>
      </c>
      <c r="BL177" s="71">
        <v>0</v>
      </c>
      <c r="BM177" s="71">
        <v>0</v>
      </c>
      <c r="BN177" s="71">
        <v>0</v>
      </c>
      <c r="BO177" s="71">
        <v>0</v>
      </c>
      <c r="BP177" s="71">
        <v>0</v>
      </c>
      <c r="BQ177" s="71">
        <v>37.733743695468867</v>
      </c>
    </row>
    <row r="178" spans="1:69" x14ac:dyDescent="0.2">
      <c r="A178" s="13"/>
      <c r="B178" s="63" t="s">
        <v>398</v>
      </c>
      <c r="C178" s="66">
        <v>9558.4929406383999</v>
      </c>
      <c r="D178" s="66">
        <v>1700.7042594897998</v>
      </c>
      <c r="E178" s="66">
        <v>862.91565113730007</v>
      </c>
      <c r="F178" s="66">
        <v>526.6140938469</v>
      </c>
      <c r="G178" s="66">
        <v>281.18936513099999</v>
      </c>
      <c r="H178" s="66">
        <v>201.07983711899999</v>
      </c>
      <c r="I178" s="66">
        <v>657.15207867100003</v>
      </c>
      <c r="J178" s="66">
        <v>969.63895431000003</v>
      </c>
      <c r="K178" s="66">
        <v>0</v>
      </c>
      <c r="L178" s="66">
        <v>0</v>
      </c>
      <c r="M178" s="66">
        <v>0</v>
      </c>
      <c r="N178" s="66">
        <v>0</v>
      </c>
      <c r="O178" s="66">
        <v>0</v>
      </c>
      <c r="P178" s="66">
        <v>0</v>
      </c>
      <c r="Q178" s="66">
        <v>0</v>
      </c>
      <c r="R178" s="66">
        <v>0</v>
      </c>
      <c r="S178" s="66">
        <v>0</v>
      </c>
      <c r="T178" s="66">
        <v>0</v>
      </c>
      <c r="U178" s="66">
        <v>0</v>
      </c>
      <c r="V178" s="66">
        <v>0</v>
      </c>
      <c r="W178" s="66">
        <v>14757.787180343397</v>
      </c>
      <c r="Y178" s="41" t="s">
        <v>398</v>
      </c>
      <c r="Z178" s="68">
        <v>0.64769147459788645</v>
      </c>
      <c r="AA178" s="68">
        <v>0.11524114277478192</v>
      </c>
      <c r="AB178" s="68">
        <v>5.8471886102725391E-2</v>
      </c>
      <c r="AC178" s="68">
        <v>3.5683811360847008E-2</v>
      </c>
      <c r="AD178" s="68">
        <v>1.9053626515601847E-2</v>
      </c>
      <c r="AE178" s="68">
        <v>1.3625337908845023E-2</v>
      </c>
      <c r="AF178" s="68">
        <v>4.4529174370144892E-2</v>
      </c>
      <c r="AG178" s="68">
        <v>6.5703546369167629E-2</v>
      </c>
      <c r="AH178" s="68">
        <v>0</v>
      </c>
      <c r="AI178" s="68">
        <v>0</v>
      </c>
      <c r="AJ178" s="68">
        <v>0</v>
      </c>
      <c r="AK178" s="68">
        <v>0</v>
      </c>
      <c r="AL178" s="68">
        <v>0</v>
      </c>
      <c r="AM178" s="68">
        <v>0</v>
      </c>
      <c r="AN178" s="68">
        <v>0</v>
      </c>
      <c r="AO178" s="68">
        <v>0</v>
      </c>
      <c r="AP178" s="68">
        <v>0</v>
      </c>
      <c r="AQ178" s="68">
        <v>0</v>
      </c>
      <c r="AR178" s="68">
        <v>0</v>
      </c>
      <c r="AS178" s="68">
        <v>0</v>
      </c>
      <c r="AT178" s="68"/>
      <c r="AV178" s="18" t="s">
        <v>398</v>
      </c>
      <c r="AW178" s="71">
        <v>9.7527371657701103</v>
      </c>
      <c r="AX178" s="71">
        <v>25.884330468122496</v>
      </c>
      <c r="AY178" s="71">
        <v>35.378332987647326</v>
      </c>
      <c r="AZ178" s="71">
        <v>40.035666000781951</v>
      </c>
      <c r="BA178" s="71">
        <v>62.877117860797625</v>
      </c>
      <c r="BB178" s="71">
        <v>63.626234880446951</v>
      </c>
      <c r="BC178" s="71">
        <v>42.488503545361588</v>
      </c>
      <c r="BD178" s="71">
        <v>34.658030682673605</v>
      </c>
      <c r="BE178" s="71">
        <v>0</v>
      </c>
      <c r="BF178" s="71">
        <v>0</v>
      </c>
      <c r="BG178" s="71">
        <v>0</v>
      </c>
      <c r="BH178" s="71">
        <v>0</v>
      </c>
      <c r="BI178" s="71">
        <v>0</v>
      </c>
      <c r="BJ178" s="71">
        <v>0</v>
      </c>
      <c r="BK178" s="71">
        <v>0</v>
      </c>
      <c r="BL178" s="71">
        <v>0</v>
      </c>
      <c r="BM178" s="71">
        <v>0</v>
      </c>
      <c r="BN178" s="71">
        <v>0</v>
      </c>
      <c r="BO178" s="71">
        <v>0</v>
      </c>
      <c r="BP178" s="71">
        <v>0</v>
      </c>
      <c r="BQ178" s="71">
        <v>8.1284411546508437</v>
      </c>
    </row>
    <row r="179" spans="1:69" x14ac:dyDescent="0.2">
      <c r="A179" s="13"/>
      <c r="B179" s="63" t="s">
        <v>151</v>
      </c>
      <c r="C179" s="66">
        <v>12.4692541178</v>
      </c>
      <c r="D179" s="66">
        <v>86.237512109700006</v>
      </c>
      <c r="E179" s="66">
        <v>17.688677159000001</v>
      </c>
      <c r="F179" s="66">
        <v>256.41685979299996</v>
      </c>
      <c r="G179" s="66">
        <v>0</v>
      </c>
      <c r="H179" s="66">
        <v>824.72621943000001</v>
      </c>
      <c r="I179" s="66">
        <v>21.534368227000002</v>
      </c>
      <c r="J179" s="66">
        <v>255.24124143980001</v>
      </c>
      <c r="K179" s="66">
        <v>0</v>
      </c>
      <c r="L179" s="66">
        <v>0</v>
      </c>
      <c r="M179" s="66">
        <v>0</v>
      </c>
      <c r="N179" s="66">
        <v>0</v>
      </c>
      <c r="O179" s="66">
        <v>0</v>
      </c>
      <c r="P179" s="66">
        <v>0</v>
      </c>
      <c r="Q179" s="66">
        <v>0</v>
      </c>
      <c r="R179" s="66">
        <v>0</v>
      </c>
      <c r="S179" s="66">
        <v>0</v>
      </c>
      <c r="T179" s="66">
        <v>0</v>
      </c>
      <c r="U179" s="66">
        <v>0</v>
      </c>
      <c r="V179" s="66">
        <v>0</v>
      </c>
      <c r="W179" s="66">
        <v>1474.3141322763004</v>
      </c>
      <c r="Y179" s="41" t="s">
        <v>151</v>
      </c>
      <c r="Z179" s="68">
        <v>8.457664377501296E-3</v>
      </c>
      <c r="AA179" s="68">
        <v>5.8493309005016231E-2</v>
      </c>
      <c r="AB179" s="68">
        <v>1.1997902463085781E-2</v>
      </c>
      <c r="AC179" s="68">
        <v>0.17392281209235877</v>
      </c>
      <c r="AD179" s="68">
        <v>0</v>
      </c>
      <c r="AE179" s="68">
        <v>0.55939653658250255</v>
      </c>
      <c r="AF179" s="68">
        <v>1.4606363566325943E-2</v>
      </c>
      <c r="AG179" s="68">
        <v>0.17312541191320913</v>
      </c>
      <c r="AH179" s="68">
        <v>0</v>
      </c>
      <c r="AI179" s="68">
        <v>0</v>
      </c>
      <c r="AJ179" s="68">
        <v>0</v>
      </c>
      <c r="AK179" s="68">
        <v>0</v>
      </c>
      <c r="AL179" s="68">
        <v>0</v>
      </c>
      <c r="AM179" s="68">
        <v>0</v>
      </c>
      <c r="AN179" s="68">
        <v>0</v>
      </c>
      <c r="AO179" s="68">
        <v>0</v>
      </c>
      <c r="AP179" s="68">
        <v>0</v>
      </c>
      <c r="AQ179" s="68">
        <v>0</v>
      </c>
      <c r="AR179" s="68">
        <v>0</v>
      </c>
      <c r="AS179" s="68">
        <v>0</v>
      </c>
      <c r="AT179" s="68"/>
      <c r="AV179" s="18" t="s">
        <v>151</v>
      </c>
      <c r="AW179" s="71">
        <v>45.252802417163991</v>
      </c>
      <c r="AX179" s="71">
        <v>90.682079643031713</v>
      </c>
      <c r="AY179" s="71">
        <v>71.801422188521457</v>
      </c>
      <c r="AZ179" s="71">
        <v>75.190717058812311</v>
      </c>
      <c r="BA179" s="71">
        <v>0</v>
      </c>
      <c r="BB179" s="71">
        <v>60.758566384891616</v>
      </c>
      <c r="BC179" s="71">
        <v>96.094897672524198</v>
      </c>
      <c r="BD179" s="71">
        <v>80.107067470657654</v>
      </c>
      <c r="BE179" s="71">
        <v>0</v>
      </c>
      <c r="BF179" s="71">
        <v>0</v>
      </c>
      <c r="BG179" s="71">
        <v>0</v>
      </c>
      <c r="BH179" s="71">
        <v>0</v>
      </c>
      <c r="BI179" s="71">
        <v>0</v>
      </c>
      <c r="BJ179" s="71">
        <v>0</v>
      </c>
      <c r="BK179" s="71">
        <v>0</v>
      </c>
      <c r="BL179" s="71">
        <v>0</v>
      </c>
      <c r="BM179" s="71">
        <v>0</v>
      </c>
      <c r="BN179" s="71">
        <v>0</v>
      </c>
      <c r="BO179" s="71">
        <v>0</v>
      </c>
      <c r="BP179" s="71">
        <v>0</v>
      </c>
      <c r="BQ179" s="71">
        <v>39.364227772586169</v>
      </c>
    </row>
    <row r="180" spans="1:69" x14ac:dyDescent="0.2">
      <c r="A180" s="13"/>
      <c r="B180" s="63" t="s">
        <v>373</v>
      </c>
      <c r="C180" s="66">
        <v>0</v>
      </c>
      <c r="D180" s="66">
        <v>0</v>
      </c>
      <c r="E180" s="66">
        <v>0</v>
      </c>
      <c r="F180" s="66">
        <v>0</v>
      </c>
      <c r="G180" s="66">
        <v>0</v>
      </c>
      <c r="H180" s="66">
        <v>0</v>
      </c>
      <c r="I180" s="66">
        <v>0</v>
      </c>
      <c r="J180" s="66">
        <v>0</v>
      </c>
      <c r="K180" s="66">
        <v>0</v>
      </c>
      <c r="L180" s="66">
        <v>0</v>
      </c>
      <c r="M180" s="66">
        <v>0</v>
      </c>
      <c r="N180" s="66">
        <v>0</v>
      </c>
      <c r="O180" s="66">
        <v>0</v>
      </c>
      <c r="P180" s="66">
        <v>0</v>
      </c>
      <c r="Q180" s="66">
        <v>0</v>
      </c>
      <c r="R180" s="66">
        <v>0</v>
      </c>
      <c r="S180" s="66">
        <v>0</v>
      </c>
      <c r="T180" s="66">
        <v>0</v>
      </c>
      <c r="U180" s="66">
        <v>0</v>
      </c>
      <c r="V180" s="66">
        <v>0</v>
      </c>
      <c r="W180" s="66">
        <v>138.01837437487791</v>
      </c>
      <c r="Y180" s="41" t="s">
        <v>373</v>
      </c>
      <c r="Z180" s="68">
        <v>0</v>
      </c>
      <c r="AA180" s="68">
        <v>0</v>
      </c>
      <c r="AB180" s="68">
        <v>0</v>
      </c>
      <c r="AC180" s="68">
        <v>0</v>
      </c>
      <c r="AD180" s="68">
        <v>0</v>
      </c>
      <c r="AE180" s="68">
        <v>0</v>
      </c>
      <c r="AF180" s="68">
        <v>0</v>
      </c>
      <c r="AG180" s="68">
        <v>0</v>
      </c>
      <c r="AH180" s="68">
        <v>0</v>
      </c>
      <c r="AI180" s="68">
        <v>0</v>
      </c>
      <c r="AJ180" s="68">
        <v>0</v>
      </c>
      <c r="AK180" s="68">
        <v>0</v>
      </c>
      <c r="AL180" s="68">
        <v>0</v>
      </c>
      <c r="AM180" s="68">
        <v>0</v>
      </c>
      <c r="AN180" s="68">
        <v>0</v>
      </c>
      <c r="AO180" s="68">
        <v>0</v>
      </c>
      <c r="AP180" s="68">
        <v>0</v>
      </c>
      <c r="AQ180" s="68">
        <v>0</v>
      </c>
      <c r="AR180" s="68">
        <v>0</v>
      </c>
      <c r="AS180" s="68">
        <v>0</v>
      </c>
      <c r="AT180" s="68"/>
      <c r="AV180" s="18" t="s">
        <v>373</v>
      </c>
      <c r="AW180" s="71">
        <v>0</v>
      </c>
      <c r="AX180" s="71">
        <v>0</v>
      </c>
      <c r="AY180" s="71">
        <v>0</v>
      </c>
      <c r="AZ180" s="71">
        <v>0</v>
      </c>
      <c r="BA180" s="71">
        <v>0</v>
      </c>
      <c r="BB180" s="71">
        <v>0</v>
      </c>
      <c r="BC180" s="71">
        <v>0</v>
      </c>
      <c r="BD180" s="71">
        <v>0</v>
      </c>
      <c r="BE180" s="71">
        <v>0</v>
      </c>
      <c r="BF180" s="71">
        <v>0</v>
      </c>
      <c r="BG180" s="71">
        <v>0</v>
      </c>
      <c r="BH180" s="71">
        <v>0</v>
      </c>
      <c r="BI180" s="71">
        <v>0</v>
      </c>
      <c r="BJ180" s="71">
        <v>0</v>
      </c>
      <c r="BK180" s="71">
        <v>0</v>
      </c>
      <c r="BL180" s="71">
        <v>0</v>
      </c>
      <c r="BM180" s="71">
        <v>0</v>
      </c>
      <c r="BN180" s="71">
        <v>0</v>
      </c>
      <c r="BO180" s="71">
        <v>0</v>
      </c>
      <c r="BP180" s="71">
        <v>0</v>
      </c>
      <c r="BQ180" s="71">
        <v>54.440789937778035</v>
      </c>
    </row>
    <row r="181" spans="1:69" x14ac:dyDescent="0.2">
      <c r="A181" s="13"/>
      <c r="B181" s="63" t="s">
        <v>374</v>
      </c>
      <c r="C181" s="66">
        <v>0</v>
      </c>
      <c r="D181" s="66">
        <v>0</v>
      </c>
      <c r="E181" s="66">
        <v>0</v>
      </c>
      <c r="F181" s="66">
        <v>0</v>
      </c>
      <c r="G181" s="66">
        <v>0</v>
      </c>
      <c r="H181" s="66">
        <v>0</v>
      </c>
      <c r="I181" s="66">
        <v>0</v>
      </c>
      <c r="J181" s="66">
        <v>0</v>
      </c>
      <c r="K181" s="66">
        <v>0</v>
      </c>
      <c r="L181" s="66">
        <v>0</v>
      </c>
      <c r="M181" s="66">
        <v>0</v>
      </c>
      <c r="N181" s="66">
        <v>0</v>
      </c>
      <c r="O181" s="66">
        <v>0</v>
      </c>
      <c r="P181" s="66">
        <v>0</v>
      </c>
      <c r="Q181" s="66">
        <v>0</v>
      </c>
      <c r="R181" s="66">
        <v>0</v>
      </c>
      <c r="S181" s="66">
        <v>0</v>
      </c>
      <c r="T181" s="66">
        <v>0</v>
      </c>
      <c r="U181" s="66">
        <v>0</v>
      </c>
      <c r="V181" s="66">
        <v>0</v>
      </c>
      <c r="W181" s="66">
        <v>0</v>
      </c>
      <c r="Y181" s="41" t="s">
        <v>374</v>
      </c>
      <c r="Z181" s="68">
        <v>0</v>
      </c>
      <c r="AA181" s="68">
        <v>0</v>
      </c>
      <c r="AB181" s="68">
        <v>0</v>
      </c>
      <c r="AC181" s="68">
        <v>0</v>
      </c>
      <c r="AD181" s="68">
        <v>0</v>
      </c>
      <c r="AE181" s="68">
        <v>0</v>
      </c>
      <c r="AF181" s="68">
        <v>0</v>
      </c>
      <c r="AG181" s="68">
        <v>0</v>
      </c>
      <c r="AH181" s="68">
        <v>0</v>
      </c>
      <c r="AI181" s="68">
        <v>0</v>
      </c>
      <c r="AJ181" s="68">
        <v>0</v>
      </c>
      <c r="AK181" s="68">
        <v>0</v>
      </c>
      <c r="AL181" s="68">
        <v>0</v>
      </c>
      <c r="AM181" s="68">
        <v>0</v>
      </c>
      <c r="AN181" s="68">
        <v>0</v>
      </c>
      <c r="AO181" s="68">
        <v>0</v>
      </c>
      <c r="AP181" s="68">
        <v>0</v>
      </c>
      <c r="AQ181" s="68">
        <v>0</v>
      </c>
      <c r="AR181" s="68">
        <v>0</v>
      </c>
      <c r="AS181" s="68">
        <v>0</v>
      </c>
      <c r="AT181" s="68"/>
      <c r="AV181" s="18" t="s">
        <v>374</v>
      </c>
      <c r="AW181" s="71">
        <v>0</v>
      </c>
      <c r="AX181" s="71">
        <v>0</v>
      </c>
      <c r="AY181" s="71">
        <v>0</v>
      </c>
      <c r="AZ181" s="71">
        <v>0</v>
      </c>
      <c r="BA181" s="71">
        <v>0</v>
      </c>
      <c r="BB181" s="71">
        <v>0</v>
      </c>
      <c r="BC181" s="71">
        <v>0</v>
      </c>
      <c r="BD181" s="71">
        <v>0</v>
      </c>
      <c r="BE181" s="71">
        <v>0</v>
      </c>
      <c r="BF181" s="71">
        <v>0</v>
      </c>
      <c r="BG181" s="71">
        <v>0</v>
      </c>
      <c r="BH181" s="71">
        <v>0</v>
      </c>
      <c r="BI181" s="71">
        <v>0</v>
      </c>
      <c r="BJ181" s="71">
        <v>0</v>
      </c>
      <c r="BK181" s="71">
        <v>0</v>
      </c>
      <c r="BL181" s="71">
        <v>0</v>
      </c>
      <c r="BM181" s="71">
        <v>0</v>
      </c>
      <c r="BN181" s="71">
        <v>0</v>
      </c>
      <c r="BO181" s="71">
        <v>0</v>
      </c>
      <c r="BP181" s="71">
        <v>0</v>
      </c>
      <c r="BQ181" s="71">
        <v>0</v>
      </c>
    </row>
    <row r="182" spans="1:69" x14ac:dyDescent="0.2">
      <c r="A182" s="13"/>
      <c r="B182" s="63" t="s">
        <v>374</v>
      </c>
      <c r="C182" s="66">
        <v>0</v>
      </c>
      <c r="D182" s="66">
        <v>0</v>
      </c>
      <c r="E182" s="66">
        <v>0</v>
      </c>
      <c r="F182" s="66">
        <v>0</v>
      </c>
      <c r="G182" s="66">
        <v>0</v>
      </c>
      <c r="H182" s="66">
        <v>0</v>
      </c>
      <c r="I182" s="66">
        <v>0</v>
      </c>
      <c r="J182" s="66">
        <v>0</v>
      </c>
      <c r="K182" s="66">
        <v>0</v>
      </c>
      <c r="L182" s="66">
        <v>0</v>
      </c>
      <c r="M182" s="66">
        <v>0</v>
      </c>
      <c r="N182" s="66">
        <v>0</v>
      </c>
      <c r="O182" s="66">
        <v>0</v>
      </c>
      <c r="P182" s="66">
        <v>0</v>
      </c>
      <c r="Q182" s="66">
        <v>0</v>
      </c>
      <c r="R182" s="66">
        <v>0</v>
      </c>
      <c r="S182" s="66">
        <v>0</v>
      </c>
      <c r="T182" s="66">
        <v>0</v>
      </c>
      <c r="U182" s="66">
        <v>0</v>
      </c>
      <c r="V182" s="66">
        <v>0</v>
      </c>
      <c r="W182" s="66">
        <v>0</v>
      </c>
      <c r="Y182" s="41" t="s">
        <v>374</v>
      </c>
      <c r="Z182" s="68">
        <v>0</v>
      </c>
      <c r="AA182" s="68">
        <v>0</v>
      </c>
      <c r="AB182" s="68">
        <v>0</v>
      </c>
      <c r="AC182" s="68">
        <v>0</v>
      </c>
      <c r="AD182" s="68">
        <v>0</v>
      </c>
      <c r="AE182" s="68">
        <v>0</v>
      </c>
      <c r="AF182" s="68">
        <v>0</v>
      </c>
      <c r="AG182" s="68">
        <v>0</v>
      </c>
      <c r="AH182" s="68">
        <v>0</v>
      </c>
      <c r="AI182" s="68">
        <v>0</v>
      </c>
      <c r="AJ182" s="68">
        <v>0</v>
      </c>
      <c r="AK182" s="68">
        <v>0</v>
      </c>
      <c r="AL182" s="68">
        <v>0</v>
      </c>
      <c r="AM182" s="68">
        <v>0</v>
      </c>
      <c r="AN182" s="68">
        <v>0</v>
      </c>
      <c r="AO182" s="68">
        <v>0</v>
      </c>
      <c r="AP182" s="68">
        <v>0</v>
      </c>
      <c r="AQ182" s="68">
        <v>0</v>
      </c>
      <c r="AR182" s="68">
        <v>0</v>
      </c>
      <c r="AS182" s="68">
        <v>0</v>
      </c>
      <c r="AT182" s="68"/>
      <c r="AV182" s="18" t="s">
        <v>374</v>
      </c>
      <c r="AW182" s="71">
        <v>0</v>
      </c>
      <c r="AX182" s="71">
        <v>0</v>
      </c>
      <c r="AY182" s="71">
        <v>0</v>
      </c>
      <c r="AZ182" s="71">
        <v>0</v>
      </c>
      <c r="BA182" s="71">
        <v>0</v>
      </c>
      <c r="BB182" s="71">
        <v>0</v>
      </c>
      <c r="BC182" s="71">
        <v>0</v>
      </c>
      <c r="BD182" s="71">
        <v>0</v>
      </c>
      <c r="BE182" s="71">
        <v>0</v>
      </c>
      <c r="BF182" s="71">
        <v>0</v>
      </c>
      <c r="BG182" s="71">
        <v>0</v>
      </c>
      <c r="BH182" s="71">
        <v>0</v>
      </c>
      <c r="BI182" s="71">
        <v>0</v>
      </c>
      <c r="BJ182" s="71">
        <v>0</v>
      </c>
      <c r="BK182" s="71">
        <v>0</v>
      </c>
      <c r="BL182" s="71">
        <v>0</v>
      </c>
      <c r="BM182" s="71">
        <v>0</v>
      </c>
      <c r="BN182" s="71">
        <v>0</v>
      </c>
      <c r="BO182" s="71">
        <v>0</v>
      </c>
      <c r="BP182" s="71">
        <v>0</v>
      </c>
      <c r="BQ182" s="71">
        <v>0</v>
      </c>
    </row>
    <row r="183" spans="1:69" x14ac:dyDescent="0.2">
      <c r="A183" s="13"/>
      <c r="B183" s="63" t="s">
        <v>374</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Y183" s="41" t="s">
        <v>374</v>
      </c>
      <c r="Z183" s="68">
        <v>0</v>
      </c>
      <c r="AA183" s="68">
        <v>0</v>
      </c>
      <c r="AB183" s="68">
        <v>0</v>
      </c>
      <c r="AC183" s="68">
        <v>0</v>
      </c>
      <c r="AD183" s="68">
        <v>0</v>
      </c>
      <c r="AE183" s="68">
        <v>0</v>
      </c>
      <c r="AF183" s="68">
        <v>0</v>
      </c>
      <c r="AG183" s="68">
        <v>0</v>
      </c>
      <c r="AH183" s="68">
        <v>0</v>
      </c>
      <c r="AI183" s="68">
        <v>0</v>
      </c>
      <c r="AJ183" s="68">
        <v>0</v>
      </c>
      <c r="AK183" s="68">
        <v>0</v>
      </c>
      <c r="AL183" s="68">
        <v>0</v>
      </c>
      <c r="AM183" s="68">
        <v>0</v>
      </c>
      <c r="AN183" s="68">
        <v>0</v>
      </c>
      <c r="AO183" s="68">
        <v>0</v>
      </c>
      <c r="AP183" s="68">
        <v>0</v>
      </c>
      <c r="AQ183" s="68">
        <v>0</v>
      </c>
      <c r="AR183" s="68">
        <v>0</v>
      </c>
      <c r="AS183" s="68">
        <v>0</v>
      </c>
      <c r="AT183" s="68"/>
      <c r="AV183" s="18" t="s">
        <v>374</v>
      </c>
      <c r="AW183" s="71">
        <v>0</v>
      </c>
      <c r="AX183" s="71">
        <v>0</v>
      </c>
      <c r="AY183" s="71">
        <v>0</v>
      </c>
      <c r="AZ183" s="71">
        <v>0</v>
      </c>
      <c r="BA183" s="71">
        <v>0</v>
      </c>
      <c r="BB183" s="71">
        <v>0</v>
      </c>
      <c r="BC183" s="71">
        <v>0</v>
      </c>
      <c r="BD183" s="71">
        <v>0</v>
      </c>
      <c r="BE183" s="71">
        <v>0</v>
      </c>
      <c r="BF183" s="71">
        <v>0</v>
      </c>
      <c r="BG183" s="71">
        <v>0</v>
      </c>
      <c r="BH183" s="71">
        <v>0</v>
      </c>
      <c r="BI183" s="71">
        <v>0</v>
      </c>
      <c r="BJ183" s="71">
        <v>0</v>
      </c>
      <c r="BK183" s="71">
        <v>0</v>
      </c>
      <c r="BL183" s="71">
        <v>0</v>
      </c>
      <c r="BM183" s="71">
        <v>0</v>
      </c>
      <c r="BN183" s="71">
        <v>0</v>
      </c>
      <c r="BO183" s="71">
        <v>0</v>
      </c>
      <c r="BP183" s="71">
        <v>0</v>
      </c>
      <c r="BQ183" s="71">
        <v>0</v>
      </c>
    </row>
    <row r="184" spans="1:69" x14ac:dyDescent="0.2">
      <c r="A184" s="13"/>
      <c r="B184" s="63" t="s">
        <v>374</v>
      </c>
      <c r="C184" s="66">
        <v>0</v>
      </c>
      <c r="D184" s="66">
        <v>0</v>
      </c>
      <c r="E184" s="66">
        <v>0</v>
      </c>
      <c r="F184" s="66">
        <v>0</v>
      </c>
      <c r="G184" s="66">
        <v>0</v>
      </c>
      <c r="H184" s="66">
        <v>0</v>
      </c>
      <c r="I184" s="66">
        <v>0</v>
      </c>
      <c r="J184" s="66">
        <v>0</v>
      </c>
      <c r="K184" s="66">
        <v>0</v>
      </c>
      <c r="L184" s="66">
        <v>0</v>
      </c>
      <c r="M184" s="66">
        <v>0</v>
      </c>
      <c r="N184" s="66">
        <v>0</v>
      </c>
      <c r="O184" s="66">
        <v>0</v>
      </c>
      <c r="P184" s="66">
        <v>0</v>
      </c>
      <c r="Q184" s="66">
        <v>0</v>
      </c>
      <c r="R184" s="66">
        <v>0</v>
      </c>
      <c r="S184" s="66">
        <v>0</v>
      </c>
      <c r="T184" s="66">
        <v>0</v>
      </c>
      <c r="U184" s="66">
        <v>0</v>
      </c>
      <c r="V184" s="66">
        <v>0</v>
      </c>
      <c r="W184" s="66">
        <v>0</v>
      </c>
      <c r="Y184" s="41" t="s">
        <v>374</v>
      </c>
      <c r="Z184" s="68">
        <v>0</v>
      </c>
      <c r="AA184" s="68">
        <v>0</v>
      </c>
      <c r="AB184" s="68">
        <v>0</v>
      </c>
      <c r="AC184" s="68">
        <v>0</v>
      </c>
      <c r="AD184" s="68">
        <v>0</v>
      </c>
      <c r="AE184" s="68">
        <v>0</v>
      </c>
      <c r="AF184" s="68">
        <v>0</v>
      </c>
      <c r="AG184" s="68">
        <v>0</v>
      </c>
      <c r="AH184" s="68">
        <v>0</v>
      </c>
      <c r="AI184" s="68">
        <v>0</v>
      </c>
      <c r="AJ184" s="68">
        <v>0</v>
      </c>
      <c r="AK184" s="68">
        <v>0</v>
      </c>
      <c r="AL184" s="68">
        <v>0</v>
      </c>
      <c r="AM184" s="68">
        <v>0</v>
      </c>
      <c r="AN184" s="68">
        <v>0</v>
      </c>
      <c r="AO184" s="68">
        <v>0</v>
      </c>
      <c r="AP184" s="68">
        <v>0</v>
      </c>
      <c r="AQ184" s="68">
        <v>0</v>
      </c>
      <c r="AR184" s="68">
        <v>0</v>
      </c>
      <c r="AS184" s="68">
        <v>0</v>
      </c>
      <c r="AT184" s="68"/>
      <c r="AV184" s="18" t="s">
        <v>374</v>
      </c>
      <c r="AW184" s="71">
        <v>0</v>
      </c>
      <c r="AX184" s="71">
        <v>0</v>
      </c>
      <c r="AY184" s="71">
        <v>0</v>
      </c>
      <c r="AZ184" s="71">
        <v>0</v>
      </c>
      <c r="BA184" s="71">
        <v>0</v>
      </c>
      <c r="BB184" s="71">
        <v>0</v>
      </c>
      <c r="BC184" s="71">
        <v>0</v>
      </c>
      <c r="BD184" s="71">
        <v>0</v>
      </c>
      <c r="BE184" s="71">
        <v>0</v>
      </c>
      <c r="BF184" s="71">
        <v>0</v>
      </c>
      <c r="BG184" s="71">
        <v>0</v>
      </c>
      <c r="BH184" s="71">
        <v>0</v>
      </c>
      <c r="BI184" s="71">
        <v>0</v>
      </c>
      <c r="BJ184" s="71">
        <v>0</v>
      </c>
      <c r="BK184" s="71">
        <v>0</v>
      </c>
      <c r="BL184" s="71">
        <v>0</v>
      </c>
      <c r="BM184" s="71">
        <v>0</v>
      </c>
      <c r="BN184" s="71">
        <v>0</v>
      </c>
      <c r="BO184" s="71">
        <v>0</v>
      </c>
      <c r="BP184" s="71">
        <v>0</v>
      </c>
      <c r="BQ184" s="71">
        <v>0</v>
      </c>
    </row>
    <row r="185" spans="1:69" s="20" customFormat="1" x14ac:dyDescent="0.2">
      <c r="A185" s="19"/>
      <c r="B185" s="63" t="s">
        <v>374</v>
      </c>
      <c r="C185" s="66">
        <v>0</v>
      </c>
      <c r="D185" s="66">
        <v>0</v>
      </c>
      <c r="E185" s="66">
        <v>0</v>
      </c>
      <c r="F185" s="66">
        <v>0</v>
      </c>
      <c r="G185" s="66">
        <v>0</v>
      </c>
      <c r="H185" s="66">
        <v>0</v>
      </c>
      <c r="I185" s="66">
        <v>0</v>
      </c>
      <c r="J185" s="66">
        <v>0</v>
      </c>
      <c r="K185" s="66">
        <v>0</v>
      </c>
      <c r="L185" s="66">
        <v>0</v>
      </c>
      <c r="M185" s="66">
        <v>0</v>
      </c>
      <c r="N185" s="66">
        <v>0</v>
      </c>
      <c r="O185" s="66">
        <v>0</v>
      </c>
      <c r="P185" s="66">
        <v>0</v>
      </c>
      <c r="Q185" s="66">
        <v>0</v>
      </c>
      <c r="R185" s="66">
        <v>0</v>
      </c>
      <c r="S185" s="66">
        <v>0</v>
      </c>
      <c r="T185" s="66">
        <v>0</v>
      </c>
      <c r="U185" s="66">
        <v>0</v>
      </c>
      <c r="V185" s="66">
        <v>0</v>
      </c>
      <c r="W185" s="66">
        <v>0</v>
      </c>
      <c r="Y185" s="41" t="s">
        <v>374</v>
      </c>
      <c r="Z185" s="68">
        <v>0</v>
      </c>
      <c r="AA185" s="68">
        <v>0</v>
      </c>
      <c r="AB185" s="68">
        <v>0</v>
      </c>
      <c r="AC185" s="68">
        <v>0</v>
      </c>
      <c r="AD185" s="68">
        <v>0</v>
      </c>
      <c r="AE185" s="68">
        <v>0</v>
      </c>
      <c r="AF185" s="68">
        <v>0</v>
      </c>
      <c r="AG185" s="68">
        <v>0</v>
      </c>
      <c r="AH185" s="68">
        <v>0</v>
      </c>
      <c r="AI185" s="68">
        <v>0</v>
      </c>
      <c r="AJ185" s="68">
        <v>0</v>
      </c>
      <c r="AK185" s="68">
        <v>0</v>
      </c>
      <c r="AL185" s="68">
        <v>0</v>
      </c>
      <c r="AM185" s="68">
        <v>0</v>
      </c>
      <c r="AN185" s="68">
        <v>0</v>
      </c>
      <c r="AO185" s="68">
        <v>0</v>
      </c>
      <c r="AP185" s="68">
        <v>0</v>
      </c>
      <c r="AQ185" s="68">
        <v>0</v>
      </c>
      <c r="AR185" s="68">
        <v>0</v>
      </c>
      <c r="AS185" s="68">
        <v>0</v>
      </c>
      <c r="AT185" s="68"/>
      <c r="AV185" s="18" t="s">
        <v>374</v>
      </c>
      <c r="AW185" s="71">
        <v>0</v>
      </c>
      <c r="AX185" s="71">
        <v>0</v>
      </c>
      <c r="AY185" s="71">
        <v>0</v>
      </c>
      <c r="AZ185" s="71">
        <v>0</v>
      </c>
      <c r="BA185" s="71">
        <v>0</v>
      </c>
      <c r="BB185" s="71">
        <v>0</v>
      </c>
      <c r="BC185" s="71">
        <v>0</v>
      </c>
      <c r="BD185" s="71">
        <v>0</v>
      </c>
      <c r="BE185" s="71">
        <v>0</v>
      </c>
      <c r="BF185" s="71">
        <v>0</v>
      </c>
      <c r="BG185" s="71">
        <v>0</v>
      </c>
      <c r="BH185" s="71">
        <v>0</v>
      </c>
      <c r="BI185" s="71">
        <v>0</v>
      </c>
      <c r="BJ185" s="71">
        <v>0</v>
      </c>
      <c r="BK185" s="71">
        <v>0</v>
      </c>
      <c r="BL185" s="71">
        <v>0</v>
      </c>
      <c r="BM185" s="71">
        <v>0</v>
      </c>
      <c r="BN185" s="71">
        <v>0</v>
      </c>
      <c r="BO185" s="71">
        <v>0</v>
      </c>
      <c r="BP185" s="71">
        <v>0</v>
      </c>
      <c r="BQ185" s="71">
        <v>0</v>
      </c>
    </row>
    <row r="186" spans="1:69" x14ac:dyDescent="0.2">
      <c r="A186" s="13"/>
      <c r="B186" s="64" t="s">
        <v>374</v>
      </c>
      <c r="C186" s="66">
        <v>0</v>
      </c>
      <c r="D186" s="66">
        <v>0</v>
      </c>
      <c r="E186" s="66">
        <v>0</v>
      </c>
      <c r="F186" s="66">
        <v>0</v>
      </c>
      <c r="G186" s="66">
        <v>0</v>
      </c>
      <c r="H186" s="66">
        <v>0</v>
      </c>
      <c r="I186" s="66">
        <v>0</v>
      </c>
      <c r="J186" s="66">
        <v>0</v>
      </c>
      <c r="K186" s="66">
        <v>0</v>
      </c>
      <c r="L186" s="66">
        <v>0</v>
      </c>
      <c r="M186" s="66">
        <v>0</v>
      </c>
      <c r="N186" s="66">
        <v>0</v>
      </c>
      <c r="O186" s="66">
        <v>0</v>
      </c>
      <c r="P186" s="66">
        <v>0</v>
      </c>
      <c r="Q186" s="66">
        <v>0</v>
      </c>
      <c r="R186" s="66">
        <v>0</v>
      </c>
      <c r="S186" s="66">
        <v>0</v>
      </c>
      <c r="T186" s="66">
        <v>0</v>
      </c>
      <c r="U186" s="66">
        <v>0</v>
      </c>
      <c r="V186" s="66">
        <v>0</v>
      </c>
      <c r="W186" s="66">
        <v>0</v>
      </c>
      <c r="Y186" s="42" t="s">
        <v>374</v>
      </c>
      <c r="Z186" s="68">
        <v>0</v>
      </c>
      <c r="AA186" s="68">
        <v>0</v>
      </c>
      <c r="AB186" s="68">
        <v>0</v>
      </c>
      <c r="AC186" s="68">
        <v>0</v>
      </c>
      <c r="AD186" s="68">
        <v>0</v>
      </c>
      <c r="AE186" s="68">
        <v>0</v>
      </c>
      <c r="AF186" s="68">
        <v>0</v>
      </c>
      <c r="AG186" s="68">
        <v>0</v>
      </c>
      <c r="AH186" s="68">
        <v>0</v>
      </c>
      <c r="AI186" s="68">
        <v>0</v>
      </c>
      <c r="AJ186" s="68">
        <v>0</v>
      </c>
      <c r="AK186" s="68">
        <v>0</v>
      </c>
      <c r="AL186" s="68">
        <v>0</v>
      </c>
      <c r="AM186" s="68">
        <v>0</v>
      </c>
      <c r="AN186" s="68">
        <v>0</v>
      </c>
      <c r="AO186" s="68">
        <v>0</v>
      </c>
      <c r="AP186" s="68">
        <v>0</v>
      </c>
      <c r="AQ186" s="68">
        <v>0</v>
      </c>
      <c r="AR186" s="68">
        <v>0</v>
      </c>
      <c r="AS186" s="68">
        <v>0</v>
      </c>
      <c r="AT186" s="68"/>
      <c r="AV186" s="22" t="s">
        <v>374</v>
      </c>
      <c r="AW186" s="71">
        <v>0</v>
      </c>
      <c r="AX186" s="71">
        <v>0</v>
      </c>
      <c r="AY186" s="71">
        <v>0</v>
      </c>
      <c r="AZ186" s="71">
        <v>0</v>
      </c>
      <c r="BA186" s="71">
        <v>0</v>
      </c>
      <c r="BB186" s="71">
        <v>0</v>
      </c>
      <c r="BC186" s="71">
        <v>0</v>
      </c>
      <c r="BD186" s="71">
        <v>0</v>
      </c>
      <c r="BE186" s="71">
        <v>0</v>
      </c>
      <c r="BF186" s="71">
        <v>0</v>
      </c>
      <c r="BG186" s="71">
        <v>0</v>
      </c>
      <c r="BH186" s="71">
        <v>0</v>
      </c>
      <c r="BI186" s="71">
        <v>0</v>
      </c>
      <c r="BJ186" s="71">
        <v>0</v>
      </c>
      <c r="BK186" s="71">
        <v>0</v>
      </c>
      <c r="BL186" s="71">
        <v>0</v>
      </c>
      <c r="BM186" s="71">
        <v>0</v>
      </c>
      <c r="BN186" s="71">
        <v>0</v>
      </c>
      <c r="BO186" s="71">
        <v>0</v>
      </c>
      <c r="BP186" s="71">
        <v>0</v>
      </c>
      <c r="BQ186" s="71">
        <v>0</v>
      </c>
    </row>
    <row r="187" spans="1:69" x14ac:dyDescent="0.2">
      <c r="A187" s="13"/>
      <c r="B187" s="65" t="s">
        <v>194</v>
      </c>
      <c r="C187" s="66">
        <v>38045.193050689013</v>
      </c>
      <c r="D187" s="66">
        <v>10220.323610535299</v>
      </c>
      <c r="E187" s="66">
        <v>9488.8844638192986</v>
      </c>
      <c r="F187" s="66">
        <v>8834.8485300552002</v>
      </c>
      <c r="G187" s="66">
        <v>4469.3435313023001</v>
      </c>
      <c r="H187" s="66">
        <v>4351.5634709531005</v>
      </c>
      <c r="I187" s="66">
        <v>8714.0724128072998</v>
      </c>
      <c r="J187" s="66">
        <v>18453.068323584797</v>
      </c>
      <c r="K187" s="66">
        <v>0</v>
      </c>
      <c r="L187" s="66">
        <v>0</v>
      </c>
      <c r="M187" s="66">
        <v>0</v>
      </c>
      <c r="N187" s="66">
        <v>0</v>
      </c>
      <c r="O187" s="66">
        <v>0</v>
      </c>
      <c r="P187" s="66">
        <v>0</v>
      </c>
      <c r="Q187" s="66">
        <v>0</v>
      </c>
      <c r="R187" s="66">
        <v>0</v>
      </c>
      <c r="S187" s="66">
        <v>0</v>
      </c>
      <c r="T187" s="66">
        <v>0</v>
      </c>
      <c r="U187" s="66">
        <v>0</v>
      </c>
      <c r="V187" s="66">
        <v>0</v>
      </c>
      <c r="W187" s="66"/>
      <c r="Y187" s="43" t="s">
        <v>194</v>
      </c>
      <c r="Z187" s="69"/>
      <c r="AA187" s="69"/>
      <c r="AB187" s="69"/>
      <c r="AC187" s="69"/>
      <c r="AD187" s="69"/>
      <c r="AE187" s="69"/>
      <c r="AF187" s="69"/>
      <c r="AG187" s="69"/>
      <c r="AH187" s="69"/>
      <c r="AI187" s="69"/>
      <c r="AJ187" s="69"/>
      <c r="AK187" s="69"/>
      <c r="AL187" s="69"/>
      <c r="AM187" s="69"/>
      <c r="AN187" s="68"/>
      <c r="AO187" s="68"/>
      <c r="AP187" s="68"/>
      <c r="AQ187" s="68"/>
      <c r="AR187" s="68"/>
      <c r="AS187" s="68"/>
      <c r="AT187" s="69"/>
      <c r="AV187" s="24" t="s">
        <v>194</v>
      </c>
      <c r="AW187" s="71"/>
      <c r="AX187" s="71"/>
      <c r="AY187" s="71"/>
      <c r="AZ187" s="71"/>
      <c r="BA187" s="71"/>
      <c r="BB187" s="71"/>
      <c r="BC187" s="71"/>
      <c r="BD187" s="71"/>
      <c r="BE187" s="71"/>
      <c r="BF187" s="71"/>
      <c r="BG187" s="71"/>
      <c r="BH187" s="71"/>
      <c r="BI187" s="71"/>
      <c r="BJ187" s="71"/>
      <c r="BK187" s="71"/>
      <c r="BL187" s="71"/>
      <c r="BM187" s="71"/>
      <c r="BN187" s="71"/>
      <c r="BO187" s="71"/>
      <c r="BP187" s="71"/>
      <c r="BQ187" s="71"/>
    </row>
    <row r="190" spans="1:69" x14ac:dyDescent="0.2">
      <c r="A190" s="8" t="s">
        <v>134</v>
      </c>
      <c r="B190" s="14" t="s">
        <v>187</v>
      </c>
      <c r="C190" s="28" t="s">
        <v>8</v>
      </c>
      <c r="D190" s="28" t="s">
        <v>7</v>
      </c>
      <c r="E190" s="28" t="s">
        <v>6</v>
      </c>
      <c r="F190" s="28" t="s">
        <v>5</v>
      </c>
      <c r="G190" s="28" t="s">
        <v>4</v>
      </c>
      <c r="H190" s="28" t="s">
        <v>3</v>
      </c>
      <c r="I190" s="28" t="s">
        <v>2</v>
      </c>
      <c r="J190" s="28" t="s">
        <v>1</v>
      </c>
      <c r="K190" s="28" t="s">
        <v>0</v>
      </c>
      <c r="L190" s="28" t="s">
        <v>10</v>
      </c>
      <c r="M190" s="28" t="s">
        <v>38</v>
      </c>
      <c r="N190" s="28" t="s">
        <v>37</v>
      </c>
      <c r="O190" s="28" t="s">
        <v>36</v>
      </c>
      <c r="P190" s="28" t="s">
        <v>35</v>
      </c>
      <c r="Q190" s="28" t="s">
        <v>34</v>
      </c>
      <c r="R190" s="28" t="s">
        <v>33</v>
      </c>
      <c r="S190" s="28" t="s">
        <v>32</v>
      </c>
      <c r="T190" s="28" t="s">
        <v>31</v>
      </c>
      <c r="U190" s="28" t="s">
        <v>30</v>
      </c>
      <c r="V190" s="28" t="s">
        <v>29</v>
      </c>
      <c r="W190" s="28" t="s">
        <v>194</v>
      </c>
      <c r="Y190" s="40" t="s">
        <v>187</v>
      </c>
      <c r="Z190" s="67" t="s">
        <v>8</v>
      </c>
      <c r="AA190" s="67" t="s">
        <v>7</v>
      </c>
      <c r="AB190" s="67" t="s">
        <v>6</v>
      </c>
      <c r="AC190" s="67" t="s">
        <v>5</v>
      </c>
      <c r="AD190" s="67" t="s">
        <v>4</v>
      </c>
      <c r="AE190" s="67" t="s">
        <v>3</v>
      </c>
      <c r="AF190" s="67" t="s">
        <v>2</v>
      </c>
      <c r="AG190" s="67" t="s">
        <v>1</v>
      </c>
      <c r="AH190" s="67" t="s">
        <v>0</v>
      </c>
      <c r="AI190" s="67" t="s">
        <v>10</v>
      </c>
      <c r="AJ190" s="67" t="s">
        <v>38</v>
      </c>
      <c r="AK190" s="67" t="s">
        <v>37</v>
      </c>
      <c r="AL190" s="67" t="s">
        <v>36</v>
      </c>
      <c r="AM190" s="67" t="s">
        <v>35</v>
      </c>
      <c r="AN190" s="67" t="s">
        <v>34</v>
      </c>
      <c r="AO190" s="67" t="s">
        <v>33</v>
      </c>
      <c r="AP190" s="67" t="s">
        <v>32</v>
      </c>
      <c r="AQ190" s="67" t="s">
        <v>31</v>
      </c>
      <c r="AR190" s="67" t="s">
        <v>30</v>
      </c>
      <c r="AS190" s="67" t="s">
        <v>29</v>
      </c>
      <c r="AT190" s="67" t="s">
        <v>194</v>
      </c>
      <c r="AV190" s="16" t="s">
        <v>187</v>
      </c>
      <c r="AW190" s="70" t="s">
        <v>8</v>
      </c>
      <c r="AX190" s="70" t="s">
        <v>7</v>
      </c>
      <c r="AY190" s="70" t="s">
        <v>6</v>
      </c>
      <c r="AZ190" s="70" t="s">
        <v>5</v>
      </c>
      <c r="BA190" s="70" t="s">
        <v>4</v>
      </c>
      <c r="BB190" s="70" t="s">
        <v>3</v>
      </c>
      <c r="BC190" s="70" t="s">
        <v>2</v>
      </c>
      <c r="BD190" s="70" t="s">
        <v>1</v>
      </c>
      <c r="BE190" s="70" t="s">
        <v>0</v>
      </c>
      <c r="BF190" s="70" t="s">
        <v>10</v>
      </c>
      <c r="BG190" s="70" t="s">
        <v>38</v>
      </c>
      <c r="BH190" s="70" t="s">
        <v>37</v>
      </c>
      <c r="BI190" s="70" t="s">
        <v>36</v>
      </c>
      <c r="BJ190" s="70" t="s">
        <v>35</v>
      </c>
      <c r="BK190" s="70" t="s">
        <v>34</v>
      </c>
      <c r="BL190" s="70" t="s">
        <v>33</v>
      </c>
      <c r="BM190" s="70" t="s">
        <v>32</v>
      </c>
      <c r="BN190" s="70" t="s">
        <v>31</v>
      </c>
      <c r="BO190" s="70" t="s">
        <v>30</v>
      </c>
      <c r="BP190" s="70" t="s">
        <v>29</v>
      </c>
      <c r="BQ190" s="70" t="s">
        <v>194</v>
      </c>
    </row>
    <row r="191" spans="1:69" x14ac:dyDescent="0.2">
      <c r="A191" s="13"/>
      <c r="B191" s="63" t="s">
        <v>177</v>
      </c>
      <c r="C191" s="66">
        <v>1482.8656197286002</v>
      </c>
      <c r="D191" s="66">
        <v>264.84009727910001</v>
      </c>
      <c r="E191" s="66">
        <v>488.58892954759995</v>
      </c>
      <c r="F191" s="66">
        <v>711.5174273130001</v>
      </c>
      <c r="G191" s="66">
        <v>52.614248302999997</v>
      </c>
      <c r="H191" s="66">
        <v>0</v>
      </c>
      <c r="I191" s="66">
        <v>0</v>
      </c>
      <c r="J191" s="66">
        <v>738.45274763500004</v>
      </c>
      <c r="K191" s="66">
        <v>0</v>
      </c>
      <c r="L191" s="66">
        <v>0</v>
      </c>
      <c r="M191" s="66">
        <v>0</v>
      </c>
      <c r="N191" s="66">
        <v>0</v>
      </c>
      <c r="O191" s="66">
        <v>0</v>
      </c>
      <c r="P191" s="66">
        <v>0</v>
      </c>
      <c r="Q191" s="66">
        <v>0</v>
      </c>
      <c r="R191" s="66">
        <v>0</v>
      </c>
      <c r="S191" s="66">
        <v>0</v>
      </c>
      <c r="T191" s="66">
        <v>0</v>
      </c>
      <c r="U191" s="66">
        <v>0</v>
      </c>
      <c r="V191" s="66">
        <v>0</v>
      </c>
      <c r="W191" s="66">
        <v>3738.8790698062999</v>
      </c>
      <c r="Y191" s="41" t="s">
        <v>177</v>
      </c>
      <c r="Z191" s="68">
        <v>0.39660700227071616</v>
      </c>
      <c r="AA191" s="68">
        <v>7.0834090200414146E-2</v>
      </c>
      <c r="AB191" s="68">
        <v>0.13067791721140429</v>
      </c>
      <c r="AC191" s="68">
        <v>0.19030233768696395</v>
      </c>
      <c r="AD191" s="68">
        <v>1.4072198463943843E-2</v>
      </c>
      <c r="AE191" s="68">
        <v>0</v>
      </c>
      <c r="AF191" s="68">
        <v>0</v>
      </c>
      <c r="AG191" s="68">
        <v>0.19750645416655774</v>
      </c>
      <c r="AH191" s="68">
        <v>0</v>
      </c>
      <c r="AI191" s="68">
        <v>0</v>
      </c>
      <c r="AJ191" s="68">
        <v>0</v>
      </c>
      <c r="AK191" s="68">
        <v>0</v>
      </c>
      <c r="AL191" s="68">
        <v>0</v>
      </c>
      <c r="AM191" s="68">
        <v>0</v>
      </c>
      <c r="AN191" s="68">
        <v>0</v>
      </c>
      <c r="AO191" s="68">
        <v>0</v>
      </c>
      <c r="AP191" s="68">
        <v>0</v>
      </c>
      <c r="AQ191" s="68">
        <v>0</v>
      </c>
      <c r="AR191" s="68">
        <v>0</v>
      </c>
      <c r="AS191" s="68">
        <v>0</v>
      </c>
      <c r="AT191" s="68"/>
      <c r="AV191" s="18" t="s">
        <v>177</v>
      </c>
      <c r="AW191" s="71">
        <v>29.752150058779922</v>
      </c>
      <c r="AX191" s="71">
        <v>41.294445510474119</v>
      </c>
      <c r="AY191" s="71">
        <v>55.484343263945597</v>
      </c>
      <c r="AZ191" s="71">
        <v>51.943858644045001</v>
      </c>
      <c r="BA191" s="71">
        <v>97.694257531370667</v>
      </c>
      <c r="BB191" s="71">
        <v>0</v>
      </c>
      <c r="BC191" s="71">
        <v>0</v>
      </c>
      <c r="BD191" s="71">
        <v>50.243132536464387</v>
      </c>
      <c r="BE191" s="71">
        <v>0</v>
      </c>
      <c r="BF191" s="71">
        <v>0</v>
      </c>
      <c r="BG191" s="71">
        <v>0</v>
      </c>
      <c r="BH191" s="71">
        <v>0</v>
      </c>
      <c r="BI191" s="71">
        <v>0</v>
      </c>
      <c r="BJ191" s="71">
        <v>0</v>
      </c>
      <c r="BK191" s="71">
        <v>0</v>
      </c>
      <c r="BL191" s="71">
        <v>0</v>
      </c>
      <c r="BM191" s="71">
        <v>0</v>
      </c>
      <c r="BN191" s="71">
        <v>0</v>
      </c>
      <c r="BO191" s="71">
        <v>0</v>
      </c>
      <c r="BP191" s="71">
        <v>0</v>
      </c>
      <c r="BQ191" s="71">
        <v>19.960997940128795</v>
      </c>
    </row>
    <row r="192" spans="1:69" x14ac:dyDescent="0.2">
      <c r="A192" s="13"/>
      <c r="B192" s="63" t="s">
        <v>371</v>
      </c>
      <c r="C192" s="66">
        <v>26738.565324799998</v>
      </c>
      <c r="D192" s="66">
        <v>8226.8010421097006</v>
      </c>
      <c r="E192" s="66">
        <v>8210.635605239002</v>
      </c>
      <c r="F192" s="66">
        <v>10918.499622945999</v>
      </c>
      <c r="G192" s="66">
        <v>5378.6027835100003</v>
      </c>
      <c r="H192" s="66">
        <v>4575.6167986800001</v>
      </c>
      <c r="I192" s="66">
        <v>10237.527243279999</v>
      </c>
      <c r="J192" s="66">
        <v>20520.640218150002</v>
      </c>
      <c r="K192" s="66">
        <v>0</v>
      </c>
      <c r="L192" s="66">
        <v>0</v>
      </c>
      <c r="M192" s="66">
        <v>0</v>
      </c>
      <c r="N192" s="66">
        <v>0</v>
      </c>
      <c r="O192" s="66">
        <v>0</v>
      </c>
      <c r="P192" s="66">
        <v>0</v>
      </c>
      <c r="Q192" s="66">
        <v>0</v>
      </c>
      <c r="R192" s="66">
        <v>0</v>
      </c>
      <c r="S192" s="66">
        <v>0</v>
      </c>
      <c r="T192" s="66">
        <v>0</v>
      </c>
      <c r="U192" s="66">
        <v>0</v>
      </c>
      <c r="V192" s="66">
        <v>0</v>
      </c>
      <c r="W192" s="66">
        <v>94806.888638714692</v>
      </c>
      <c r="Y192" s="41" t="s">
        <v>371</v>
      </c>
      <c r="Z192" s="68">
        <v>0.28203188300687698</v>
      </c>
      <c r="AA192" s="68">
        <v>8.6774296258787464E-2</v>
      </c>
      <c r="AB192" s="68">
        <v>8.6603787162847182E-2</v>
      </c>
      <c r="AC192" s="68">
        <v>0.11516567814553716</v>
      </c>
      <c r="AD192" s="68">
        <v>5.6732193838851822E-2</v>
      </c>
      <c r="AE192" s="68">
        <v>4.8262492993695109E-2</v>
      </c>
      <c r="AF192" s="68">
        <v>0.10798294712837431</v>
      </c>
      <c r="AG192" s="68">
        <v>0.21644672146503005</v>
      </c>
      <c r="AH192" s="68">
        <v>0</v>
      </c>
      <c r="AI192" s="68">
        <v>0</v>
      </c>
      <c r="AJ192" s="68">
        <v>0</v>
      </c>
      <c r="AK192" s="68">
        <v>0</v>
      </c>
      <c r="AL192" s="68">
        <v>0</v>
      </c>
      <c r="AM192" s="68">
        <v>0</v>
      </c>
      <c r="AN192" s="68">
        <v>0</v>
      </c>
      <c r="AO192" s="68">
        <v>0</v>
      </c>
      <c r="AP192" s="68">
        <v>0</v>
      </c>
      <c r="AQ192" s="68">
        <v>0</v>
      </c>
      <c r="AR192" s="68">
        <v>0</v>
      </c>
      <c r="AS192" s="68">
        <v>0</v>
      </c>
      <c r="AT192" s="68"/>
      <c r="AV192" s="18" t="s">
        <v>371</v>
      </c>
      <c r="AW192" s="71">
        <v>7.61168870648567</v>
      </c>
      <c r="AX192" s="71">
        <v>13.911371766085823</v>
      </c>
      <c r="AY192" s="71">
        <v>13.935119179512952</v>
      </c>
      <c r="AZ192" s="71">
        <v>13.443493457228371</v>
      </c>
      <c r="BA192" s="71">
        <v>17.456564705281636</v>
      </c>
      <c r="BB192" s="71">
        <v>19.272170441131575</v>
      </c>
      <c r="BC192" s="71">
        <v>13.301935580143448</v>
      </c>
      <c r="BD192" s="71">
        <v>8.5496684903209754</v>
      </c>
      <c r="BE192" s="71">
        <v>0</v>
      </c>
      <c r="BF192" s="71">
        <v>0</v>
      </c>
      <c r="BG192" s="71">
        <v>0</v>
      </c>
      <c r="BH192" s="71">
        <v>0</v>
      </c>
      <c r="BI192" s="71">
        <v>0</v>
      </c>
      <c r="BJ192" s="71">
        <v>0</v>
      </c>
      <c r="BK192" s="71">
        <v>0</v>
      </c>
      <c r="BL192" s="71">
        <v>0</v>
      </c>
      <c r="BM192" s="71">
        <v>0</v>
      </c>
      <c r="BN192" s="71">
        <v>0</v>
      </c>
      <c r="BO192" s="71">
        <v>0</v>
      </c>
      <c r="BP192" s="71">
        <v>0</v>
      </c>
      <c r="BQ192" s="71">
        <v>4.1536490615213131</v>
      </c>
    </row>
    <row r="193" spans="1:69" x14ac:dyDescent="0.2">
      <c r="A193" s="13"/>
      <c r="B193" s="63" t="s">
        <v>165</v>
      </c>
      <c r="C193" s="66">
        <v>0</v>
      </c>
      <c r="D193" s="66">
        <v>0</v>
      </c>
      <c r="E193" s="66">
        <v>0</v>
      </c>
      <c r="F193" s="66">
        <v>0</v>
      </c>
      <c r="G193" s="66">
        <v>0</v>
      </c>
      <c r="H193" s="66">
        <v>0</v>
      </c>
      <c r="I193" s="66">
        <v>0</v>
      </c>
      <c r="J193" s="66">
        <v>0</v>
      </c>
      <c r="K193" s="66">
        <v>0</v>
      </c>
      <c r="L193" s="66">
        <v>0</v>
      </c>
      <c r="M193" s="66">
        <v>0</v>
      </c>
      <c r="N193" s="66">
        <v>0</v>
      </c>
      <c r="O193" s="66">
        <v>0</v>
      </c>
      <c r="P193" s="66">
        <v>0</v>
      </c>
      <c r="Q193" s="66">
        <v>0</v>
      </c>
      <c r="R193" s="66">
        <v>0</v>
      </c>
      <c r="S193" s="66">
        <v>0</v>
      </c>
      <c r="T193" s="66">
        <v>0</v>
      </c>
      <c r="U193" s="66">
        <v>0</v>
      </c>
      <c r="V193" s="66">
        <v>0</v>
      </c>
      <c r="W193" s="66">
        <v>0</v>
      </c>
      <c r="Y193" s="41" t="s">
        <v>165</v>
      </c>
      <c r="Z193" s="68">
        <v>0</v>
      </c>
      <c r="AA193" s="68">
        <v>0</v>
      </c>
      <c r="AB193" s="68">
        <v>0</v>
      </c>
      <c r="AC193" s="68">
        <v>0</v>
      </c>
      <c r="AD193" s="68">
        <v>0</v>
      </c>
      <c r="AE193" s="68">
        <v>0</v>
      </c>
      <c r="AF193" s="68">
        <v>0</v>
      </c>
      <c r="AG193" s="68">
        <v>0</v>
      </c>
      <c r="AH193" s="68">
        <v>0</v>
      </c>
      <c r="AI193" s="68">
        <v>0</v>
      </c>
      <c r="AJ193" s="68">
        <v>0</v>
      </c>
      <c r="AK193" s="68">
        <v>0</v>
      </c>
      <c r="AL193" s="68">
        <v>0</v>
      </c>
      <c r="AM193" s="68">
        <v>0</v>
      </c>
      <c r="AN193" s="68">
        <v>0</v>
      </c>
      <c r="AO193" s="68">
        <v>0</v>
      </c>
      <c r="AP193" s="68">
        <v>0</v>
      </c>
      <c r="AQ193" s="68">
        <v>0</v>
      </c>
      <c r="AR193" s="68">
        <v>0</v>
      </c>
      <c r="AS193" s="68">
        <v>0</v>
      </c>
      <c r="AT193" s="68"/>
      <c r="AV193" s="18" t="s">
        <v>165</v>
      </c>
      <c r="AW193" s="71">
        <v>0</v>
      </c>
      <c r="AX193" s="71">
        <v>0</v>
      </c>
      <c r="AY193" s="71">
        <v>0</v>
      </c>
      <c r="AZ193" s="71">
        <v>0</v>
      </c>
      <c r="BA193" s="71">
        <v>0</v>
      </c>
      <c r="BB193" s="71">
        <v>0</v>
      </c>
      <c r="BC193" s="71">
        <v>0</v>
      </c>
      <c r="BD193" s="71">
        <v>0</v>
      </c>
      <c r="BE193" s="71">
        <v>0</v>
      </c>
      <c r="BF193" s="71">
        <v>0</v>
      </c>
      <c r="BG193" s="71">
        <v>0</v>
      </c>
      <c r="BH193" s="71">
        <v>0</v>
      </c>
      <c r="BI193" s="71">
        <v>0</v>
      </c>
      <c r="BJ193" s="71">
        <v>0</v>
      </c>
      <c r="BK193" s="71">
        <v>0</v>
      </c>
      <c r="BL193" s="71">
        <v>0</v>
      </c>
      <c r="BM193" s="71">
        <v>0</v>
      </c>
      <c r="BN193" s="71">
        <v>0</v>
      </c>
      <c r="BO193" s="71">
        <v>0</v>
      </c>
      <c r="BP193" s="71">
        <v>0</v>
      </c>
      <c r="BQ193" s="71">
        <v>0</v>
      </c>
    </row>
    <row r="194" spans="1:69" x14ac:dyDescent="0.2">
      <c r="A194" s="13"/>
      <c r="B194" s="63" t="s">
        <v>424</v>
      </c>
      <c r="C194" s="66">
        <v>0</v>
      </c>
      <c r="D194" s="66">
        <v>0</v>
      </c>
      <c r="E194" s="66">
        <v>0</v>
      </c>
      <c r="F194" s="66">
        <v>0</v>
      </c>
      <c r="G194" s="66">
        <v>0</v>
      </c>
      <c r="H194" s="66">
        <v>0</v>
      </c>
      <c r="I194" s="66">
        <v>0</v>
      </c>
      <c r="J194" s="66">
        <v>0</v>
      </c>
      <c r="K194" s="66">
        <v>0</v>
      </c>
      <c r="L194" s="66">
        <v>0</v>
      </c>
      <c r="M194" s="66">
        <v>0</v>
      </c>
      <c r="N194" s="66">
        <v>0</v>
      </c>
      <c r="O194" s="66">
        <v>0</v>
      </c>
      <c r="P194" s="66">
        <v>0</v>
      </c>
      <c r="Q194" s="66">
        <v>0</v>
      </c>
      <c r="R194" s="66">
        <v>0</v>
      </c>
      <c r="S194" s="66">
        <v>0</v>
      </c>
      <c r="T194" s="66">
        <v>0</v>
      </c>
      <c r="U194" s="66">
        <v>0</v>
      </c>
      <c r="V194" s="66">
        <v>0</v>
      </c>
      <c r="W194" s="66">
        <v>0</v>
      </c>
      <c r="Y194" s="41" t="s">
        <v>424</v>
      </c>
      <c r="Z194" s="68">
        <v>0</v>
      </c>
      <c r="AA194" s="68">
        <v>0</v>
      </c>
      <c r="AB194" s="68">
        <v>0</v>
      </c>
      <c r="AC194" s="68">
        <v>0</v>
      </c>
      <c r="AD194" s="68">
        <v>0</v>
      </c>
      <c r="AE194" s="68">
        <v>0</v>
      </c>
      <c r="AF194" s="68">
        <v>0</v>
      </c>
      <c r="AG194" s="68">
        <v>0</v>
      </c>
      <c r="AH194" s="68">
        <v>0</v>
      </c>
      <c r="AI194" s="68">
        <v>0</v>
      </c>
      <c r="AJ194" s="68">
        <v>0</v>
      </c>
      <c r="AK194" s="68">
        <v>0</v>
      </c>
      <c r="AL194" s="68">
        <v>0</v>
      </c>
      <c r="AM194" s="68">
        <v>0</v>
      </c>
      <c r="AN194" s="68">
        <v>0</v>
      </c>
      <c r="AO194" s="68">
        <v>0</v>
      </c>
      <c r="AP194" s="68">
        <v>0</v>
      </c>
      <c r="AQ194" s="68">
        <v>0</v>
      </c>
      <c r="AR194" s="68">
        <v>0</v>
      </c>
      <c r="AS194" s="68">
        <v>0</v>
      </c>
      <c r="AT194" s="68"/>
      <c r="AV194" s="18" t="s">
        <v>424</v>
      </c>
      <c r="AW194" s="71">
        <v>0</v>
      </c>
      <c r="AX194" s="71">
        <v>0</v>
      </c>
      <c r="AY194" s="71">
        <v>0</v>
      </c>
      <c r="AZ194" s="71">
        <v>0</v>
      </c>
      <c r="BA194" s="71">
        <v>0</v>
      </c>
      <c r="BB194" s="71">
        <v>0</v>
      </c>
      <c r="BC194" s="71">
        <v>0</v>
      </c>
      <c r="BD194" s="71">
        <v>0</v>
      </c>
      <c r="BE194" s="71">
        <v>0</v>
      </c>
      <c r="BF194" s="71">
        <v>0</v>
      </c>
      <c r="BG194" s="71">
        <v>0</v>
      </c>
      <c r="BH194" s="71">
        <v>0</v>
      </c>
      <c r="BI194" s="71">
        <v>0</v>
      </c>
      <c r="BJ194" s="71">
        <v>0</v>
      </c>
      <c r="BK194" s="71">
        <v>0</v>
      </c>
      <c r="BL194" s="71">
        <v>0</v>
      </c>
      <c r="BM194" s="71">
        <v>0</v>
      </c>
      <c r="BN194" s="71">
        <v>0</v>
      </c>
      <c r="BO194" s="71">
        <v>0</v>
      </c>
      <c r="BP194" s="71">
        <v>0</v>
      </c>
      <c r="BQ194" s="71">
        <v>0</v>
      </c>
    </row>
    <row r="195" spans="1:69" x14ac:dyDescent="0.2">
      <c r="A195" s="13"/>
      <c r="B195" s="63" t="s">
        <v>425</v>
      </c>
      <c r="C195" s="66">
        <v>0</v>
      </c>
      <c r="D195" s="66">
        <v>0</v>
      </c>
      <c r="E195" s="66">
        <v>0</v>
      </c>
      <c r="F195" s="66">
        <v>0</v>
      </c>
      <c r="G195" s="66">
        <v>0</v>
      </c>
      <c r="H195" s="66">
        <v>0</v>
      </c>
      <c r="I195" s="66">
        <v>0</v>
      </c>
      <c r="J195" s="66">
        <v>0</v>
      </c>
      <c r="K195" s="66">
        <v>0</v>
      </c>
      <c r="L195" s="66">
        <v>0</v>
      </c>
      <c r="M195" s="66">
        <v>0</v>
      </c>
      <c r="N195" s="66">
        <v>0</v>
      </c>
      <c r="O195" s="66">
        <v>0</v>
      </c>
      <c r="P195" s="66">
        <v>0</v>
      </c>
      <c r="Q195" s="66">
        <v>0</v>
      </c>
      <c r="R195" s="66">
        <v>0</v>
      </c>
      <c r="S195" s="66">
        <v>0</v>
      </c>
      <c r="T195" s="66">
        <v>0</v>
      </c>
      <c r="U195" s="66">
        <v>0</v>
      </c>
      <c r="V195" s="66">
        <v>0</v>
      </c>
      <c r="W195" s="66">
        <v>0</v>
      </c>
      <c r="Y195" s="41" t="s">
        <v>425</v>
      </c>
      <c r="Z195" s="68">
        <v>0</v>
      </c>
      <c r="AA195" s="68">
        <v>0</v>
      </c>
      <c r="AB195" s="68">
        <v>0</v>
      </c>
      <c r="AC195" s="68">
        <v>0</v>
      </c>
      <c r="AD195" s="68">
        <v>0</v>
      </c>
      <c r="AE195" s="68">
        <v>0</v>
      </c>
      <c r="AF195" s="68">
        <v>0</v>
      </c>
      <c r="AG195" s="68">
        <v>0</v>
      </c>
      <c r="AH195" s="68">
        <v>0</v>
      </c>
      <c r="AI195" s="68">
        <v>0</v>
      </c>
      <c r="AJ195" s="68">
        <v>0</v>
      </c>
      <c r="AK195" s="68">
        <v>0</v>
      </c>
      <c r="AL195" s="68">
        <v>0</v>
      </c>
      <c r="AM195" s="68">
        <v>0</v>
      </c>
      <c r="AN195" s="68">
        <v>0</v>
      </c>
      <c r="AO195" s="68">
        <v>0</v>
      </c>
      <c r="AP195" s="68">
        <v>0</v>
      </c>
      <c r="AQ195" s="68">
        <v>0</v>
      </c>
      <c r="AR195" s="68">
        <v>0</v>
      </c>
      <c r="AS195" s="68">
        <v>0</v>
      </c>
      <c r="AT195" s="68"/>
      <c r="AV195" s="18" t="s">
        <v>425</v>
      </c>
      <c r="AW195" s="71">
        <v>0</v>
      </c>
      <c r="AX195" s="71">
        <v>0</v>
      </c>
      <c r="AY195" s="71">
        <v>0</v>
      </c>
      <c r="AZ195" s="71">
        <v>0</v>
      </c>
      <c r="BA195" s="71">
        <v>0</v>
      </c>
      <c r="BB195" s="71">
        <v>0</v>
      </c>
      <c r="BC195" s="71">
        <v>0</v>
      </c>
      <c r="BD195" s="71">
        <v>0</v>
      </c>
      <c r="BE195" s="71">
        <v>0</v>
      </c>
      <c r="BF195" s="71">
        <v>0</v>
      </c>
      <c r="BG195" s="71">
        <v>0</v>
      </c>
      <c r="BH195" s="71">
        <v>0</v>
      </c>
      <c r="BI195" s="71">
        <v>0</v>
      </c>
      <c r="BJ195" s="71">
        <v>0</v>
      </c>
      <c r="BK195" s="71">
        <v>0</v>
      </c>
      <c r="BL195" s="71">
        <v>0</v>
      </c>
      <c r="BM195" s="71">
        <v>0</v>
      </c>
      <c r="BN195" s="71">
        <v>0</v>
      </c>
      <c r="BO195" s="71">
        <v>0</v>
      </c>
      <c r="BP195" s="71">
        <v>0</v>
      </c>
      <c r="BQ195" s="71">
        <v>0</v>
      </c>
    </row>
    <row r="196" spans="1:69" x14ac:dyDescent="0.2">
      <c r="A196" s="13"/>
      <c r="B196" s="63" t="s">
        <v>173</v>
      </c>
      <c r="C196" s="66">
        <v>77.476739964000004</v>
      </c>
      <c r="D196" s="66">
        <v>0</v>
      </c>
      <c r="E196" s="66">
        <v>0</v>
      </c>
      <c r="F196" s="66">
        <v>0</v>
      </c>
      <c r="G196" s="66">
        <v>124.70044110750001</v>
      </c>
      <c r="H196" s="66">
        <v>106.7813880794</v>
      </c>
      <c r="I196" s="66">
        <v>0</v>
      </c>
      <c r="J196" s="66">
        <v>0</v>
      </c>
      <c r="K196" s="66">
        <v>0</v>
      </c>
      <c r="L196" s="66">
        <v>0</v>
      </c>
      <c r="M196" s="66">
        <v>0</v>
      </c>
      <c r="N196" s="66">
        <v>0</v>
      </c>
      <c r="O196" s="66">
        <v>0</v>
      </c>
      <c r="P196" s="66">
        <v>0</v>
      </c>
      <c r="Q196" s="66">
        <v>0</v>
      </c>
      <c r="R196" s="66">
        <v>0</v>
      </c>
      <c r="S196" s="66">
        <v>0</v>
      </c>
      <c r="T196" s="66">
        <v>0</v>
      </c>
      <c r="U196" s="66">
        <v>0</v>
      </c>
      <c r="V196" s="66">
        <v>0</v>
      </c>
      <c r="W196" s="66">
        <v>308.95856915089996</v>
      </c>
      <c r="Y196" s="41" t="s">
        <v>173</v>
      </c>
      <c r="Z196" s="68">
        <v>0.2507674092902703</v>
      </c>
      <c r="AA196" s="68">
        <v>0</v>
      </c>
      <c r="AB196" s="68">
        <v>0</v>
      </c>
      <c r="AC196" s="68">
        <v>0</v>
      </c>
      <c r="AD196" s="68">
        <v>0.40361541500599862</v>
      </c>
      <c r="AE196" s="68">
        <v>0.34561717570373129</v>
      </c>
      <c r="AF196" s="68">
        <v>0</v>
      </c>
      <c r="AG196" s="68">
        <v>0</v>
      </c>
      <c r="AH196" s="68">
        <v>0</v>
      </c>
      <c r="AI196" s="68">
        <v>0</v>
      </c>
      <c r="AJ196" s="68">
        <v>0</v>
      </c>
      <c r="AK196" s="68">
        <v>0</v>
      </c>
      <c r="AL196" s="68">
        <v>0</v>
      </c>
      <c r="AM196" s="68">
        <v>0</v>
      </c>
      <c r="AN196" s="68">
        <v>0</v>
      </c>
      <c r="AO196" s="68">
        <v>0</v>
      </c>
      <c r="AP196" s="68">
        <v>0</v>
      </c>
      <c r="AQ196" s="68">
        <v>0</v>
      </c>
      <c r="AR196" s="68">
        <v>0</v>
      </c>
      <c r="AS196" s="68">
        <v>0</v>
      </c>
      <c r="AT196" s="68"/>
      <c r="AV196" s="18" t="s">
        <v>173</v>
      </c>
      <c r="AW196" s="71">
        <v>97.694257358251889</v>
      </c>
      <c r="AX196" s="71">
        <v>0</v>
      </c>
      <c r="AY196" s="71">
        <v>0</v>
      </c>
      <c r="AZ196" s="71">
        <v>0</v>
      </c>
      <c r="BA196" s="71">
        <v>96.845135149693576</v>
      </c>
      <c r="BB196" s="71">
        <v>65.960902165568257</v>
      </c>
      <c r="BC196" s="71">
        <v>0</v>
      </c>
      <c r="BD196" s="71">
        <v>0</v>
      </c>
      <c r="BE196" s="71">
        <v>0</v>
      </c>
      <c r="BF196" s="71">
        <v>0</v>
      </c>
      <c r="BG196" s="71">
        <v>0</v>
      </c>
      <c r="BH196" s="71">
        <v>0</v>
      </c>
      <c r="BI196" s="71">
        <v>0</v>
      </c>
      <c r="BJ196" s="71">
        <v>0</v>
      </c>
      <c r="BK196" s="71">
        <v>0</v>
      </c>
      <c r="BL196" s="71">
        <v>0</v>
      </c>
      <c r="BM196" s="71">
        <v>0</v>
      </c>
      <c r="BN196" s="71">
        <v>0</v>
      </c>
      <c r="BO196" s="71">
        <v>0</v>
      </c>
      <c r="BP196" s="71">
        <v>0</v>
      </c>
      <c r="BQ196" s="71">
        <v>51.456564997219871</v>
      </c>
    </row>
    <row r="197" spans="1:69" x14ac:dyDescent="0.2">
      <c r="A197" s="13"/>
      <c r="B197" s="63" t="s">
        <v>181</v>
      </c>
      <c r="C197" s="66">
        <v>0</v>
      </c>
      <c r="D197" s="66">
        <v>166.74899299</v>
      </c>
      <c r="E197" s="66">
        <v>0</v>
      </c>
      <c r="F197" s="66">
        <v>254.03224053</v>
      </c>
      <c r="G197" s="66">
        <v>189.58728719000001</v>
      </c>
      <c r="H197" s="66">
        <v>0</v>
      </c>
      <c r="I197" s="66">
        <v>0</v>
      </c>
      <c r="J197" s="66">
        <v>229.2797980604</v>
      </c>
      <c r="K197" s="66">
        <v>0</v>
      </c>
      <c r="L197" s="66">
        <v>0</v>
      </c>
      <c r="M197" s="66">
        <v>0</v>
      </c>
      <c r="N197" s="66">
        <v>0</v>
      </c>
      <c r="O197" s="66">
        <v>0</v>
      </c>
      <c r="P197" s="66">
        <v>0</v>
      </c>
      <c r="Q197" s="66">
        <v>0</v>
      </c>
      <c r="R197" s="66">
        <v>0</v>
      </c>
      <c r="S197" s="66">
        <v>0</v>
      </c>
      <c r="T197" s="66">
        <v>0</v>
      </c>
      <c r="U197" s="66">
        <v>0</v>
      </c>
      <c r="V197" s="66">
        <v>0</v>
      </c>
      <c r="W197" s="66">
        <v>839.6483187703999</v>
      </c>
      <c r="Y197" s="41" t="s">
        <v>181</v>
      </c>
      <c r="Z197" s="68">
        <v>0</v>
      </c>
      <c r="AA197" s="68">
        <v>0.19859385085673847</v>
      </c>
      <c r="AB197" s="68">
        <v>0</v>
      </c>
      <c r="AC197" s="68">
        <v>0.30254600033262807</v>
      </c>
      <c r="AD197" s="68">
        <v>0.22579368403623548</v>
      </c>
      <c r="AE197" s="68">
        <v>0</v>
      </c>
      <c r="AF197" s="68">
        <v>0</v>
      </c>
      <c r="AG197" s="68">
        <v>0.27306646477439811</v>
      </c>
      <c r="AH197" s="68">
        <v>0</v>
      </c>
      <c r="AI197" s="68">
        <v>0</v>
      </c>
      <c r="AJ197" s="68">
        <v>0</v>
      </c>
      <c r="AK197" s="68">
        <v>0</v>
      </c>
      <c r="AL197" s="68">
        <v>0</v>
      </c>
      <c r="AM197" s="68">
        <v>0</v>
      </c>
      <c r="AN197" s="68">
        <v>0</v>
      </c>
      <c r="AO197" s="68">
        <v>0</v>
      </c>
      <c r="AP197" s="68">
        <v>0</v>
      </c>
      <c r="AQ197" s="68">
        <v>0</v>
      </c>
      <c r="AR197" s="68">
        <v>0</v>
      </c>
      <c r="AS197" s="68">
        <v>0</v>
      </c>
      <c r="AT197" s="68"/>
      <c r="AV197" s="18" t="s">
        <v>181</v>
      </c>
      <c r="AW197" s="71">
        <v>0</v>
      </c>
      <c r="AX197" s="71">
        <v>97.694257354802446</v>
      </c>
      <c r="AY197" s="71">
        <v>0</v>
      </c>
      <c r="AZ197" s="71">
        <v>97.694259605388382</v>
      </c>
      <c r="BA197" s="71">
        <v>97.69425756064166</v>
      </c>
      <c r="BB197" s="71">
        <v>0</v>
      </c>
      <c r="BC197" s="71">
        <v>0</v>
      </c>
      <c r="BD197" s="71">
        <v>97.67817683602054</v>
      </c>
      <c r="BE197" s="71">
        <v>0</v>
      </c>
      <c r="BF197" s="71">
        <v>0</v>
      </c>
      <c r="BG197" s="71">
        <v>0</v>
      </c>
      <c r="BH197" s="71">
        <v>0</v>
      </c>
      <c r="BI197" s="71">
        <v>0</v>
      </c>
      <c r="BJ197" s="71">
        <v>0</v>
      </c>
      <c r="BK197" s="71">
        <v>0</v>
      </c>
      <c r="BL197" s="71">
        <v>0</v>
      </c>
      <c r="BM197" s="71">
        <v>0</v>
      </c>
      <c r="BN197" s="71">
        <v>0</v>
      </c>
      <c r="BO197" s="71">
        <v>0</v>
      </c>
      <c r="BP197" s="71">
        <v>0</v>
      </c>
      <c r="BQ197" s="71">
        <v>49.477790855935623</v>
      </c>
    </row>
    <row r="198" spans="1:69" x14ac:dyDescent="0.2">
      <c r="A198" s="13"/>
      <c r="B198" s="63" t="s">
        <v>169</v>
      </c>
      <c r="C198" s="66">
        <v>3066.5376504270002</v>
      </c>
      <c r="D198" s="66">
        <v>1806.5042835454999</v>
      </c>
      <c r="E198" s="66">
        <v>1483.2667917480001</v>
      </c>
      <c r="F198" s="66">
        <v>802.16327141399995</v>
      </c>
      <c r="G198" s="66">
        <v>518.34340016040005</v>
      </c>
      <c r="H198" s="66">
        <v>25.142367509</v>
      </c>
      <c r="I198" s="66">
        <v>2518.4057758649997</v>
      </c>
      <c r="J198" s="66">
        <v>3276.5246104800003</v>
      </c>
      <c r="K198" s="66">
        <v>0</v>
      </c>
      <c r="L198" s="66">
        <v>0</v>
      </c>
      <c r="M198" s="66">
        <v>0</v>
      </c>
      <c r="N198" s="66">
        <v>0</v>
      </c>
      <c r="O198" s="66">
        <v>0</v>
      </c>
      <c r="P198" s="66">
        <v>0</v>
      </c>
      <c r="Q198" s="66">
        <v>0</v>
      </c>
      <c r="R198" s="66">
        <v>0</v>
      </c>
      <c r="S198" s="66">
        <v>0</v>
      </c>
      <c r="T198" s="66">
        <v>0</v>
      </c>
      <c r="U198" s="66">
        <v>0</v>
      </c>
      <c r="V198" s="66">
        <v>0</v>
      </c>
      <c r="W198" s="66">
        <v>13496.888151148902</v>
      </c>
      <c r="Y198" s="41" t="s">
        <v>169</v>
      </c>
      <c r="Z198" s="68">
        <v>0.2272033090950647</v>
      </c>
      <c r="AA198" s="68">
        <v>0.13384598459399133</v>
      </c>
      <c r="AB198" s="68">
        <v>0.109896946254366</v>
      </c>
      <c r="AC198" s="68">
        <v>5.9433201374326942E-2</v>
      </c>
      <c r="AD198" s="68">
        <v>3.8404659974623626E-2</v>
      </c>
      <c r="AE198" s="68">
        <v>1.8628269885202979E-3</v>
      </c>
      <c r="AF198" s="68">
        <v>0.1865915867170185</v>
      </c>
      <c r="AG198" s="68">
        <v>0.24276148500208852</v>
      </c>
      <c r="AH198" s="68">
        <v>0</v>
      </c>
      <c r="AI198" s="68">
        <v>0</v>
      </c>
      <c r="AJ198" s="68">
        <v>0</v>
      </c>
      <c r="AK198" s="68">
        <v>0</v>
      </c>
      <c r="AL198" s="68">
        <v>0</v>
      </c>
      <c r="AM198" s="68">
        <v>0</v>
      </c>
      <c r="AN198" s="68">
        <v>0</v>
      </c>
      <c r="AO198" s="68">
        <v>0</v>
      </c>
      <c r="AP198" s="68">
        <v>0</v>
      </c>
      <c r="AQ198" s="68">
        <v>0</v>
      </c>
      <c r="AR198" s="68">
        <v>0</v>
      </c>
      <c r="AS198" s="68">
        <v>0</v>
      </c>
      <c r="AT198" s="68"/>
      <c r="AV198" s="18" t="s">
        <v>169</v>
      </c>
      <c r="AW198" s="71">
        <v>25.235680598479977</v>
      </c>
      <c r="AX198" s="71">
        <v>30.314652950415308</v>
      </c>
      <c r="AY198" s="71">
        <v>35.652654288676565</v>
      </c>
      <c r="AZ198" s="71">
        <v>44.827625862124606</v>
      </c>
      <c r="BA198" s="71">
        <v>51.14541747129185</v>
      </c>
      <c r="BB198" s="71">
        <v>97.694257085033684</v>
      </c>
      <c r="BC198" s="71">
        <v>27.910759350201463</v>
      </c>
      <c r="BD198" s="71">
        <v>23.53575279110531</v>
      </c>
      <c r="BE198" s="71">
        <v>0</v>
      </c>
      <c r="BF198" s="71">
        <v>0</v>
      </c>
      <c r="BG198" s="71">
        <v>0</v>
      </c>
      <c r="BH198" s="71">
        <v>0</v>
      </c>
      <c r="BI198" s="71">
        <v>0</v>
      </c>
      <c r="BJ198" s="71">
        <v>0</v>
      </c>
      <c r="BK198" s="71">
        <v>0</v>
      </c>
      <c r="BL198" s="71">
        <v>0</v>
      </c>
      <c r="BM198" s="71">
        <v>0</v>
      </c>
      <c r="BN198" s="71">
        <v>0</v>
      </c>
      <c r="BO198" s="71">
        <v>0</v>
      </c>
      <c r="BP198" s="71">
        <v>0</v>
      </c>
      <c r="BQ198" s="71">
        <v>11.638136674362233</v>
      </c>
    </row>
    <row r="199" spans="1:69" x14ac:dyDescent="0.2">
      <c r="A199" s="13"/>
      <c r="B199" s="63" t="s">
        <v>372</v>
      </c>
      <c r="C199" s="66">
        <v>428.93630151079998</v>
      </c>
      <c r="D199" s="66">
        <v>0</v>
      </c>
      <c r="E199" s="66">
        <v>0</v>
      </c>
      <c r="F199" s="66">
        <v>254.03314682999999</v>
      </c>
      <c r="G199" s="66">
        <v>0</v>
      </c>
      <c r="H199" s="66">
        <v>0</v>
      </c>
      <c r="I199" s="66">
        <v>254.03469254999999</v>
      </c>
      <c r="J199" s="66">
        <v>241.05988189890002</v>
      </c>
      <c r="K199" s="66">
        <v>0</v>
      </c>
      <c r="L199" s="66">
        <v>0</v>
      </c>
      <c r="M199" s="66">
        <v>0</v>
      </c>
      <c r="N199" s="66">
        <v>0</v>
      </c>
      <c r="O199" s="66">
        <v>0</v>
      </c>
      <c r="P199" s="66">
        <v>0</v>
      </c>
      <c r="Q199" s="66">
        <v>0</v>
      </c>
      <c r="R199" s="66">
        <v>0</v>
      </c>
      <c r="S199" s="66">
        <v>0</v>
      </c>
      <c r="T199" s="66">
        <v>0</v>
      </c>
      <c r="U199" s="66">
        <v>0</v>
      </c>
      <c r="V199" s="66">
        <v>0</v>
      </c>
      <c r="W199" s="66">
        <v>1178.0640227896999</v>
      </c>
      <c r="Y199" s="41" t="s">
        <v>372</v>
      </c>
      <c r="Z199" s="68">
        <v>0.36410270852263416</v>
      </c>
      <c r="AA199" s="68">
        <v>0</v>
      </c>
      <c r="AB199" s="68">
        <v>0</v>
      </c>
      <c r="AC199" s="68">
        <v>0.2156361130768088</v>
      </c>
      <c r="AD199" s="68">
        <v>0</v>
      </c>
      <c r="AE199" s="68">
        <v>0</v>
      </c>
      <c r="AF199" s="68">
        <v>0.2156374251616956</v>
      </c>
      <c r="AG199" s="68">
        <v>0.20462375323886145</v>
      </c>
      <c r="AH199" s="68">
        <v>0</v>
      </c>
      <c r="AI199" s="68">
        <v>0</v>
      </c>
      <c r="AJ199" s="68">
        <v>0</v>
      </c>
      <c r="AK199" s="68">
        <v>0</v>
      </c>
      <c r="AL199" s="68">
        <v>0</v>
      </c>
      <c r="AM199" s="68">
        <v>0</v>
      </c>
      <c r="AN199" s="68">
        <v>0</v>
      </c>
      <c r="AO199" s="68">
        <v>0</v>
      </c>
      <c r="AP199" s="68">
        <v>0</v>
      </c>
      <c r="AQ199" s="68">
        <v>0</v>
      </c>
      <c r="AR199" s="68">
        <v>0</v>
      </c>
      <c r="AS199" s="68">
        <v>0</v>
      </c>
      <c r="AT199" s="68"/>
      <c r="AV199" s="18" t="s">
        <v>372</v>
      </c>
      <c r="AW199" s="71">
        <v>69.846937038020428</v>
      </c>
      <c r="AX199" s="71">
        <v>0</v>
      </c>
      <c r="AY199" s="71">
        <v>0</v>
      </c>
      <c r="AZ199" s="71">
        <v>97.69425872391129</v>
      </c>
      <c r="BA199" s="71">
        <v>0</v>
      </c>
      <c r="BB199" s="71">
        <v>0</v>
      </c>
      <c r="BC199" s="71">
        <v>97.694257200608106</v>
      </c>
      <c r="BD199" s="71">
        <v>97.659962623529623</v>
      </c>
      <c r="BE199" s="71">
        <v>0</v>
      </c>
      <c r="BF199" s="71">
        <v>0</v>
      </c>
      <c r="BG199" s="71">
        <v>0</v>
      </c>
      <c r="BH199" s="71">
        <v>0</v>
      </c>
      <c r="BI199" s="71">
        <v>0</v>
      </c>
      <c r="BJ199" s="71">
        <v>0</v>
      </c>
      <c r="BK199" s="71">
        <v>0</v>
      </c>
      <c r="BL199" s="71">
        <v>0</v>
      </c>
      <c r="BM199" s="71">
        <v>0</v>
      </c>
      <c r="BN199" s="71">
        <v>0</v>
      </c>
      <c r="BO199" s="71">
        <v>0</v>
      </c>
      <c r="BP199" s="71">
        <v>0</v>
      </c>
      <c r="BQ199" s="71">
        <v>43.97378725113802</v>
      </c>
    </row>
    <row r="200" spans="1:69" x14ac:dyDescent="0.2">
      <c r="A200" s="13"/>
      <c r="B200" s="63" t="s">
        <v>397</v>
      </c>
      <c r="C200" s="66">
        <v>9.8015105616000007</v>
      </c>
      <c r="D200" s="66">
        <v>1.8772660895</v>
      </c>
      <c r="E200" s="66">
        <v>74.729357211999996</v>
      </c>
      <c r="F200" s="66">
        <v>365.602537138</v>
      </c>
      <c r="G200" s="66">
        <v>7.8994702114999997</v>
      </c>
      <c r="H200" s="66">
        <v>0</v>
      </c>
      <c r="I200" s="66">
        <v>59.733891526000001</v>
      </c>
      <c r="J200" s="66">
        <v>580.85658003099991</v>
      </c>
      <c r="K200" s="66">
        <v>0</v>
      </c>
      <c r="L200" s="66">
        <v>0</v>
      </c>
      <c r="M200" s="66">
        <v>0</v>
      </c>
      <c r="N200" s="66">
        <v>0</v>
      </c>
      <c r="O200" s="66">
        <v>0</v>
      </c>
      <c r="P200" s="66">
        <v>0</v>
      </c>
      <c r="Q200" s="66">
        <v>0</v>
      </c>
      <c r="R200" s="66">
        <v>0</v>
      </c>
      <c r="S200" s="66">
        <v>0</v>
      </c>
      <c r="T200" s="66">
        <v>0</v>
      </c>
      <c r="U200" s="66">
        <v>0</v>
      </c>
      <c r="V200" s="66">
        <v>0</v>
      </c>
      <c r="W200" s="66">
        <v>1100.5006127695999</v>
      </c>
      <c r="Y200" s="41" t="s">
        <v>397</v>
      </c>
      <c r="Z200" s="68">
        <v>8.9064108169215877E-3</v>
      </c>
      <c r="AA200" s="68">
        <v>1.7058292087412251E-3</v>
      </c>
      <c r="AB200" s="68">
        <v>6.7904875603776962E-2</v>
      </c>
      <c r="AC200" s="68">
        <v>0.33221475108305304</v>
      </c>
      <c r="AD200" s="68">
        <v>7.1780697982708232E-3</v>
      </c>
      <c r="AE200" s="68">
        <v>0</v>
      </c>
      <c r="AF200" s="68">
        <v>5.4278835316292413E-2</v>
      </c>
      <c r="AG200" s="68">
        <v>0.5278112281729439</v>
      </c>
      <c r="AH200" s="68">
        <v>0</v>
      </c>
      <c r="AI200" s="68">
        <v>0</v>
      </c>
      <c r="AJ200" s="68">
        <v>0</v>
      </c>
      <c r="AK200" s="68">
        <v>0</v>
      </c>
      <c r="AL200" s="68">
        <v>0</v>
      </c>
      <c r="AM200" s="68">
        <v>0</v>
      </c>
      <c r="AN200" s="68">
        <v>0</v>
      </c>
      <c r="AO200" s="68">
        <v>0</v>
      </c>
      <c r="AP200" s="68">
        <v>0</v>
      </c>
      <c r="AQ200" s="68">
        <v>0</v>
      </c>
      <c r="AR200" s="68">
        <v>0</v>
      </c>
      <c r="AS200" s="68">
        <v>0</v>
      </c>
      <c r="AT200" s="68"/>
      <c r="AV200" s="18" t="s">
        <v>397</v>
      </c>
      <c r="AW200" s="71">
        <v>100.89496503161088</v>
      </c>
      <c r="AX200" s="71">
        <v>106.46156989253402</v>
      </c>
      <c r="AY200" s="71">
        <v>60.887243470626352</v>
      </c>
      <c r="AZ200" s="71">
        <v>44.234998633928782</v>
      </c>
      <c r="BA200" s="71">
        <v>97.694257560317979</v>
      </c>
      <c r="BB200" s="71">
        <v>0</v>
      </c>
      <c r="BC200" s="71">
        <v>63.816131064949296</v>
      </c>
      <c r="BD200" s="71">
        <v>54.035684977733929</v>
      </c>
      <c r="BE200" s="71">
        <v>0</v>
      </c>
      <c r="BF200" s="71">
        <v>0</v>
      </c>
      <c r="BG200" s="71">
        <v>0</v>
      </c>
      <c r="BH200" s="71">
        <v>0</v>
      </c>
      <c r="BI200" s="71">
        <v>0</v>
      </c>
      <c r="BJ200" s="71">
        <v>0</v>
      </c>
      <c r="BK200" s="71">
        <v>0</v>
      </c>
      <c r="BL200" s="71">
        <v>0</v>
      </c>
      <c r="BM200" s="71">
        <v>0</v>
      </c>
      <c r="BN200" s="71">
        <v>0</v>
      </c>
      <c r="BO200" s="71">
        <v>0</v>
      </c>
      <c r="BP200" s="71">
        <v>0</v>
      </c>
      <c r="BQ200" s="71">
        <v>32.554727637690334</v>
      </c>
    </row>
    <row r="201" spans="1:69" x14ac:dyDescent="0.2">
      <c r="A201" s="13"/>
      <c r="B201" s="63" t="s">
        <v>398</v>
      </c>
      <c r="C201" s="66">
        <v>16874.634348249598</v>
      </c>
      <c r="D201" s="66">
        <v>4774.9837449159995</v>
      </c>
      <c r="E201" s="66">
        <v>2636.2345862812999</v>
      </c>
      <c r="F201" s="66">
        <v>3523.4132329903005</v>
      </c>
      <c r="G201" s="66">
        <v>757.97936060150005</v>
      </c>
      <c r="H201" s="66">
        <v>332.44314840000004</v>
      </c>
      <c r="I201" s="66">
        <v>1044.0210560945</v>
      </c>
      <c r="J201" s="66">
        <v>4423.9668148299997</v>
      </c>
      <c r="K201" s="66">
        <v>0</v>
      </c>
      <c r="L201" s="66">
        <v>0</v>
      </c>
      <c r="M201" s="66">
        <v>0</v>
      </c>
      <c r="N201" s="66">
        <v>0</v>
      </c>
      <c r="O201" s="66">
        <v>0</v>
      </c>
      <c r="P201" s="66">
        <v>0</v>
      </c>
      <c r="Q201" s="66">
        <v>0</v>
      </c>
      <c r="R201" s="66">
        <v>0</v>
      </c>
      <c r="S201" s="66">
        <v>0</v>
      </c>
      <c r="T201" s="66">
        <v>0</v>
      </c>
      <c r="U201" s="66">
        <v>0</v>
      </c>
      <c r="V201" s="66">
        <v>0</v>
      </c>
      <c r="W201" s="66">
        <v>34367.676292363212</v>
      </c>
      <c r="Y201" s="41" t="s">
        <v>398</v>
      </c>
      <c r="Z201" s="68">
        <v>0.49100306359668788</v>
      </c>
      <c r="AA201" s="68">
        <v>0.13893821928185004</v>
      </c>
      <c r="AB201" s="68">
        <v>7.6706803330404194E-2</v>
      </c>
      <c r="AC201" s="68">
        <v>0.10252113651842189</v>
      </c>
      <c r="AD201" s="68">
        <v>2.2055007564475038E-2</v>
      </c>
      <c r="AE201" s="68">
        <v>9.673134301310669E-3</v>
      </c>
      <c r="AF201" s="68">
        <v>3.0377993764055856E-2</v>
      </c>
      <c r="AG201" s="68">
        <v>0.12872464164279396</v>
      </c>
      <c r="AH201" s="68">
        <v>0</v>
      </c>
      <c r="AI201" s="68">
        <v>0</v>
      </c>
      <c r="AJ201" s="68">
        <v>0</v>
      </c>
      <c r="AK201" s="68">
        <v>0</v>
      </c>
      <c r="AL201" s="68">
        <v>0</v>
      </c>
      <c r="AM201" s="68">
        <v>0</v>
      </c>
      <c r="AN201" s="68">
        <v>0</v>
      </c>
      <c r="AO201" s="68">
        <v>0</v>
      </c>
      <c r="AP201" s="68">
        <v>0</v>
      </c>
      <c r="AQ201" s="68">
        <v>0</v>
      </c>
      <c r="AR201" s="68">
        <v>0</v>
      </c>
      <c r="AS201" s="68">
        <v>0</v>
      </c>
      <c r="AT201" s="68"/>
      <c r="AV201" s="18" t="s">
        <v>398</v>
      </c>
      <c r="AW201" s="71">
        <v>6.2289420749206252</v>
      </c>
      <c r="AX201" s="71">
        <v>14.051507747467859</v>
      </c>
      <c r="AY201" s="71">
        <v>18.689546106715692</v>
      </c>
      <c r="AZ201" s="71">
        <v>18.017140246212847</v>
      </c>
      <c r="BA201" s="71">
        <v>43.752704882146574</v>
      </c>
      <c r="BB201" s="71">
        <v>55.514685859982606</v>
      </c>
      <c r="BC201" s="71">
        <v>40.709503291489114</v>
      </c>
      <c r="BD201" s="71">
        <v>17.921227286372588</v>
      </c>
      <c r="BE201" s="71">
        <v>0</v>
      </c>
      <c r="BF201" s="71">
        <v>0</v>
      </c>
      <c r="BG201" s="71">
        <v>0</v>
      </c>
      <c r="BH201" s="71">
        <v>0</v>
      </c>
      <c r="BI201" s="71">
        <v>0</v>
      </c>
      <c r="BJ201" s="71">
        <v>0</v>
      </c>
      <c r="BK201" s="71">
        <v>0</v>
      </c>
      <c r="BL201" s="71">
        <v>0</v>
      </c>
      <c r="BM201" s="71">
        <v>0</v>
      </c>
      <c r="BN201" s="71">
        <v>0</v>
      </c>
      <c r="BO201" s="71">
        <v>0</v>
      </c>
      <c r="BP201" s="71">
        <v>0</v>
      </c>
      <c r="BQ201" s="71">
        <v>5.1675234492973106</v>
      </c>
    </row>
    <row r="202" spans="1:69" x14ac:dyDescent="0.2">
      <c r="A202" s="13"/>
      <c r="B202" s="63" t="s">
        <v>151</v>
      </c>
      <c r="C202" s="66">
        <v>131.25188555599999</v>
      </c>
      <c r="D202" s="66">
        <v>47.056850916999998</v>
      </c>
      <c r="E202" s="66">
        <v>50.262238156000002</v>
      </c>
      <c r="F202" s="66">
        <v>602.76623920320003</v>
      </c>
      <c r="G202" s="66">
        <v>0</v>
      </c>
      <c r="H202" s="66">
        <v>409.14191950999998</v>
      </c>
      <c r="I202" s="66">
        <v>802.01868387980005</v>
      </c>
      <c r="J202" s="66">
        <v>2425.4967477299997</v>
      </c>
      <c r="K202" s="66">
        <v>0</v>
      </c>
      <c r="L202" s="66">
        <v>0</v>
      </c>
      <c r="M202" s="66">
        <v>0</v>
      </c>
      <c r="N202" s="66">
        <v>0</v>
      </c>
      <c r="O202" s="66">
        <v>0</v>
      </c>
      <c r="P202" s="66">
        <v>0</v>
      </c>
      <c r="Q202" s="66">
        <v>0</v>
      </c>
      <c r="R202" s="66">
        <v>0</v>
      </c>
      <c r="S202" s="66">
        <v>0</v>
      </c>
      <c r="T202" s="66">
        <v>0</v>
      </c>
      <c r="U202" s="66">
        <v>0</v>
      </c>
      <c r="V202" s="66">
        <v>0</v>
      </c>
      <c r="W202" s="66">
        <v>4467.9945649519996</v>
      </c>
      <c r="Y202" s="41" t="s">
        <v>151</v>
      </c>
      <c r="Z202" s="68">
        <v>2.937601728201969E-2</v>
      </c>
      <c r="AA202" s="68">
        <v>1.0531984816213745E-2</v>
      </c>
      <c r="AB202" s="68">
        <v>1.1249395545435265E-2</v>
      </c>
      <c r="AC202" s="68">
        <v>0.13490755873595733</v>
      </c>
      <c r="AD202" s="68">
        <v>0</v>
      </c>
      <c r="AE202" s="68">
        <v>9.1571713788419856E-2</v>
      </c>
      <c r="AF202" s="68">
        <v>0.17950305718163206</v>
      </c>
      <c r="AG202" s="68">
        <v>0.54286027265032211</v>
      </c>
      <c r="AH202" s="68">
        <v>0</v>
      </c>
      <c r="AI202" s="68">
        <v>0</v>
      </c>
      <c r="AJ202" s="68">
        <v>0</v>
      </c>
      <c r="AK202" s="68">
        <v>0</v>
      </c>
      <c r="AL202" s="68">
        <v>0</v>
      </c>
      <c r="AM202" s="68">
        <v>0</v>
      </c>
      <c r="AN202" s="68">
        <v>0</v>
      </c>
      <c r="AO202" s="68">
        <v>0</v>
      </c>
      <c r="AP202" s="68">
        <v>0</v>
      </c>
      <c r="AQ202" s="68">
        <v>0</v>
      </c>
      <c r="AR202" s="68">
        <v>0</v>
      </c>
      <c r="AS202" s="68">
        <v>0</v>
      </c>
      <c r="AT202" s="68"/>
      <c r="AV202" s="18" t="s">
        <v>151</v>
      </c>
      <c r="AW202" s="71">
        <v>60.585934669575821</v>
      </c>
      <c r="AX202" s="71">
        <v>50.09689184065661</v>
      </c>
      <c r="AY202" s="71">
        <v>97.694256555961516</v>
      </c>
      <c r="AZ202" s="71">
        <v>43.992995258792909</v>
      </c>
      <c r="BA202" s="71">
        <v>0</v>
      </c>
      <c r="BB202" s="71">
        <v>51.025852201560141</v>
      </c>
      <c r="BC202" s="71">
        <v>46.724755170112779</v>
      </c>
      <c r="BD202" s="71">
        <v>33.635382498953</v>
      </c>
      <c r="BE202" s="71">
        <v>0</v>
      </c>
      <c r="BF202" s="71">
        <v>0</v>
      </c>
      <c r="BG202" s="71">
        <v>0</v>
      </c>
      <c r="BH202" s="71">
        <v>0</v>
      </c>
      <c r="BI202" s="71">
        <v>0</v>
      </c>
      <c r="BJ202" s="71">
        <v>0</v>
      </c>
      <c r="BK202" s="71">
        <v>0</v>
      </c>
      <c r="BL202" s="71">
        <v>0</v>
      </c>
      <c r="BM202" s="71">
        <v>0</v>
      </c>
      <c r="BN202" s="71">
        <v>0</v>
      </c>
      <c r="BO202" s="71">
        <v>0</v>
      </c>
      <c r="BP202" s="71">
        <v>0</v>
      </c>
      <c r="BQ202" s="71">
        <v>21.574489279668967</v>
      </c>
    </row>
    <row r="203" spans="1:69" x14ac:dyDescent="0.2">
      <c r="A203" s="13"/>
      <c r="B203" s="63" t="s">
        <v>373</v>
      </c>
      <c r="C203" s="66">
        <v>0</v>
      </c>
      <c r="D203" s="66">
        <v>0</v>
      </c>
      <c r="E203" s="66">
        <v>0</v>
      </c>
      <c r="F203" s="66">
        <v>0</v>
      </c>
      <c r="G203" s="66">
        <v>0</v>
      </c>
      <c r="H203" s="66">
        <v>0</v>
      </c>
      <c r="I203" s="66">
        <v>0</v>
      </c>
      <c r="J203" s="66">
        <v>0</v>
      </c>
      <c r="K203" s="66">
        <v>0</v>
      </c>
      <c r="L203" s="66">
        <v>0</v>
      </c>
      <c r="M203" s="66">
        <v>0</v>
      </c>
      <c r="N203" s="66">
        <v>0</v>
      </c>
      <c r="O203" s="66">
        <v>0</v>
      </c>
      <c r="P203" s="66">
        <v>0</v>
      </c>
      <c r="Q203" s="66">
        <v>0</v>
      </c>
      <c r="R203" s="66">
        <v>0</v>
      </c>
      <c r="S203" s="66">
        <v>0</v>
      </c>
      <c r="T203" s="66">
        <v>0</v>
      </c>
      <c r="U203" s="66">
        <v>0</v>
      </c>
      <c r="V203" s="66">
        <v>0</v>
      </c>
      <c r="W203" s="66">
        <v>152.96794065651085</v>
      </c>
      <c r="Y203" s="41" t="s">
        <v>373</v>
      </c>
      <c r="Z203" s="68">
        <v>0</v>
      </c>
      <c r="AA203" s="68">
        <v>0</v>
      </c>
      <c r="AB203" s="68">
        <v>0</v>
      </c>
      <c r="AC203" s="68">
        <v>0</v>
      </c>
      <c r="AD203" s="68">
        <v>0</v>
      </c>
      <c r="AE203" s="68">
        <v>0</v>
      </c>
      <c r="AF203" s="68">
        <v>0</v>
      </c>
      <c r="AG203" s="68">
        <v>0</v>
      </c>
      <c r="AH203" s="68">
        <v>0</v>
      </c>
      <c r="AI203" s="68">
        <v>0</v>
      </c>
      <c r="AJ203" s="68">
        <v>0</v>
      </c>
      <c r="AK203" s="68">
        <v>0</v>
      </c>
      <c r="AL203" s="68">
        <v>0</v>
      </c>
      <c r="AM203" s="68">
        <v>0</v>
      </c>
      <c r="AN203" s="68">
        <v>0</v>
      </c>
      <c r="AO203" s="68">
        <v>0</v>
      </c>
      <c r="AP203" s="68">
        <v>0</v>
      </c>
      <c r="AQ203" s="68">
        <v>0</v>
      </c>
      <c r="AR203" s="68">
        <v>0</v>
      </c>
      <c r="AS203" s="68">
        <v>0</v>
      </c>
      <c r="AT203" s="68"/>
      <c r="AV203" s="18" t="s">
        <v>373</v>
      </c>
      <c r="AW203" s="71">
        <v>0</v>
      </c>
      <c r="AX203" s="71">
        <v>0</v>
      </c>
      <c r="AY203" s="71">
        <v>0</v>
      </c>
      <c r="AZ203" s="71">
        <v>0</v>
      </c>
      <c r="BA203" s="71">
        <v>0</v>
      </c>
      <c r="BB203" s="71">
        <v>0</v>
      </c>
      <c r="BC203" s="71">
        <v>0</v>
      </c>
      <c r="BD203" s="71">
        <v>0</v>
      </c>
      <c r="BE203" s="71">
        <v>0</v>
      </c>
      <c r="BF203" s="71">
        <v>0</v>
      </c>
      <c r="BG203" s="71">
        <v>0</v>
      </c>
      <c r="BH203" s="71">
        <v>0</v>
      </c>
      <c r="BI203" s="71">
        <v>0</v>
      </c>
      <c r="BJ203" s="71">
        <v>0</v>
      </c>
      <c r="BK203" s="71">
        <v>0</v>
      </c>
      <c r="BL203" s="71">
        <v>0</v>
      </c>
      <c r="BM203" s="71">
        <v>0</v>
      </c>
      <c r="BN203" s="71">
        <v>0</v>
      </c>
      <c r="BO203" s="71">
        <v>0</v>
      </c>
      <c r="BP203" s="71">
        <v>0</v>
      </c>
      <c r="BQ203" s="71">
        <v>85.852798138935157</v>
      </c>
    </row>
    <row r="204" spans="1:69" x14ac:dyDescent="0.2">
      <c r="A204" s="13"/>
      <c r="B204" s="63" t="s">
        <v>374</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Y204" s="41" t="s">
        <v>374</v>
      </c>
      <c r="Z204" s="68">
        <v>0</v>
      </c>
      <c r="AA204" s="68">
        <v>0</v>
      </c>
      <c r="AB204" s="68">
        <v>0</v>
      </c>
      <c r="AC204" s="68">
        <v>0</v>
      </c>
      <c r="AD204" s="68">
        <v>0</v>
      </c>
      <c r="AE204" s="68">
        <v>0</v>
      </c>
      <c r="AF204" s="68">
        <v>0</v>
      </c>
      <c r="AG204" s="68">
        <v>0</v>
      </c>
      <c r="AH204" s="68">
        <v>0</v>
      </c>
      <c r="AI204" s="68">
        <v>0</v>
      </c>
      <c r="AJ204" s="68">
        <v>0</v>
      </c>
      <c r="AK204" s="68">
        <v>0</v>
      </c>
      <c r="AL204" s="68">
        <v>0</v>
      </c>
      <c r="AM204" s="68">
        <v>0</v>
      </c>
      <c r="AN204" s="68">
        <v>0</v>
      </c>
      <c r="AO204" s="68">
        <v>0</v>
      </c>
      <c r="AP204" s="68">
        <v>0</v>
      </c>
      <c r="AQ204" s="68">
        <v>0</v>
      </c>
      <c r="AR204" s="68">
        <v>0</v>
      </c>
      <c r="AS204" s="68">
        <v>0</v>
      </c>
      <c r="AT204" s="68"/>
      <c r="AV204" s="18" t="s">
        <v>374</v>
      </c>
      <c r="AW204" s="71">
        <v>0</v>
      </c>
      <c r="AX204" s="71">
        <v>0</v>
      </c>
      <c r="AY204" s="71">
        <v>0</v>
      </c>
      <c r="AZ204" s="71">
        <v>0</v>
      </c>
      <c r="BA204" s="71">
        <v>0</v>
      </c>
      <c r="BB204" s="71">
        <v>0</v>
      </c>
      <c r="BC204" s="71">
        <v>0</v>
      </c>
      <c r="BD204" s="71">
        <v>0</v>
      </c>
      <c r="BE204" s="71">
        <v>0</v>
      </c>
      <c r="BF204" s="71">
        <v>0</v>
      </c>
      <c r="BG204" s="71">
        <v>0</v>
      </c>
      <c r="BH204" s="71">
        <v>0</v>
      </c>
      <c r="BI204" s="71">
        <v>0</v>
      </c>
      <c r="BJ204" s="71">
        <v>0</v>
      </c>
      <c r="BK204" s="71">
        <v>0</v>
      </c>
      <c r="BL204" s="71">
        <v>0</v>
      </c>
      <c r="BM204" s="71">
        <v>0</v>
      </c>
      <c r="BN204" s="71">
        <v>0</v>
      </c>
      <c r="BO204" s="71">
        <v>0</v>
      </c>
      <c r="BP204" s="71">
        <v>0</v>
      </c>
      <c r="BQ204" s="71">
        <v>0</v>
      </c>
    </row>
    <row r="205" spans="1:69" x14ac:dyDescent="0.2">
      <c r="A205" s="13"/>
      <c r="B205" s="63" t="s">
        <v>374</v>
      </c>
      <c r="C205" s="66">
        <v>0</v>
      </c>
      <c r="D205" s="66">
        <v>0</v>
      </c>
      <c r="E205" s="66">
        <v>0</v>
      </c>
      <c r="F205" s="66">
        <v>0</v>
      </c>
      <c r="G205" s="66">
        <v>0</v>
      </c>
      <c r="H205" s="66">
        <v>0</v>
      </c>
      <c r="I205" s="66">
        <v>0</v>
      </c>
      <c r="J205" s="66">
        <v>0</v>
      </c>
      <c r="K205" s="66">
        <v>0</v>
      </c>
      <c r="L205" s="66">
        <v>0</v>
      </c>
      <c r="M205" s="66">
        <v>0</v>
      </c>
      <c r="N205" s="66">
        <v>0</v>
      </c>
      <c r="O205" s="66">
        <v>0</v>
      </c>
      <c r="P205" s="66">
        <v>0</v>
      </c>
      <c r="Q205" s="66">
        <v>0</v>
      </c>
      <c r="R205" s="66">
        <v>0</v>
      </c>
      <c r="S205" s="66">
        <v>0</v>
      </c>
      <c r="T205" s="66">
        <v>0</v>
      </c>
      <c r="U205" s="66">
        <v>0</v>
      </c>
      <c r="V205" s="66">
        <v>0</v>
      </c>
      <c r="W205" s="66">
        <v>0</v>
      </c>
      <c r="Y205" s="41" t="s">
        <v>374</v>
      </c>
      <c r="Z205" s="68">
        <v>0</v>
      </c>
      <c r="AA205" s="68">
        <v>0</v>
      </c>
      <c r="AB205" s="68">
        <v>0</v>
      </c>
      <c r="AC205" s="68">
        <v>0</v>
      </c>
      <c r="AD205" s="68">
        <v>0</v>
      </c>
      <c r="AE205" s="68">
        <v>0</v>
      </c>
      <c r="AF205" s="68">
        <v>0</v>
      </c>
      <c r="AG205" s="68">
        <v>0</v>
      </c>
      <c r="AH205" s="68">
        <v>0</v>
      </c>
      <c r="AI205" s="68">
        <v>0</v>
      </c>
      <c r="AJ205" s="68">
        <v>0</v>
      </c>
      <c r="AK205" s="68">
        <v>0</v>
      </c>
      <c r="AL205" s="68">
        <v>0</v>
      </c>
      <c r="AM205" s="68">
        <v>0</v>
      </c>
      <c r="AN205" s="68">
        <v>0</v>
      </c>
      <c r="AO205" s="68">
        <v>0</v>
      </c>
      <c r="AP205" s="68">
        <v>0</v>
      </c>
      <c r="AQ205" s="68">
        <v>0</v>
      </c>
      <c r="AR205" s="68">
        <v>0</v>
      </c>
      <c r="AS205" s="68">
        <v>0</v>
      </c>
      <c r="AT205" s="68"/>
      <c r="AV205" s="18" t="s">
        <v>374</v>
      </c>
      <c r="AW205" s="71">
        <v>0</v>
      </c>
      <c r="AX205" s="71">
        <v>0</v>
      </c>
      <c r="AY205" s="71">
        <v>0</v>
      </c>
      <c r="AZ205" s="71">
        <v>0</v>
      </c>
      <c r="BA205" s="71">
        <v>0</v>
      </c>
      <c r="BB205" s="71">
        <v>0</v>
      </c>
      <c r="BC205" s="71">
        <v>0</v>
      </c>
      <c r="BD205" s="71">
        <v>0</v>
      </c>
      <c r="BE205" s="71">
        <v>0</v>
      </c>
      <c r="BF205" s="71">
        <v>0</v>
      </c>
      <c r="BG205" s="71">
        <v>0</v>
      </c>
      <c r="BH205" s="71">
        <v>0</v>
      </c>
      <c r="BI205" s="71">
        <v>0</v>
      </c>
      <c r="BJ205" s="71">
        <v>0</v>
      </c>
      <c r="BK205" s="71">
        <v>0</v>
      </c>
      <c r="BL205" s="71">
        <v>0</v>
      </c>
      <c r="BM205" s="71">
        <v>0</v>
      </c>
      <c r="BN205" s="71">
        <v>0</v>
      </c>
      <c r="BO205" s="71">
        <v>0</v>
      </c>
      <c r="BP205" s="71">
        <v>0</v>
      </c>
      <c r="BQ205" s="71">
        <v>0</v>
      </c>
    </row>
    <row r="206" spans="1:69" x14ac:dyDescent="0.2">
      <c r="A206" s="13"/>
      <c r="B206" s="63" t="s">
        <v>374</v>
      </c>
      <c r="C206" s="66">
        <v>0</v>
      </c>
      <c r="D206" s="66">
        <v>0</v>
      </c>
      <c r="E206" s="66">
        <v>0</v>
      </c>
      <c r="F206" s="66">
        <v>0</v>
      </c>
      <c r="G206" s="66">
        <v>0</v>
      </c>
      <c r="H206" s="66">
        <v>0</v>
      </c>
      <c r="I206" s="66">
        <v>0</v>
      </c>
      <c r="J206" s="66">
        <v>0</v>
      </c>
      <c r="K206" s="66">
        <v>0</v>
      </c>
      <c r="L206" s="66">
        <v>0</v>
      </c>
      <c r="M206" s="66">
        <v>0</v>
      </c>
      <c r="N206" s="66">
        <v>0</v>
      </c>
      <c r="O206" s="66">
        <v>0</v>
      </c>
      <c r="P206" s="66">
        <v>0</v>
      </c>
      <c r="Q206" s="66">
        <v>0</v>
      </c>
      <c r="R206" s="66">
        <v>0</v>
      </c>
      <c r="S206" s="66">
        <v>0</v>
      </c>
      <c r="T206" s="66">
        <v>0</v>
      </c>
      <c r="U206" s="66">
        <v>0</v>
      </c>
      <c r="V206" s="66">
        <v>0</v>
      </c>
      <c r="W206" s="66">
        <v>0</v>
      </c>
      <c r="Y206" s="41" t="s">
        <v>374</v>
      </c>
      <c r="Z206" s="68">
        <v>0</v>
      </c>
      <c r="AA206" s="68">
        <v>0</v>
      </c>
      <c r="AB206" s="68">
        <v>0</v>
      </c>
      <c r="AC206" s="68">
        <v>0</v>
      </c>
      <c r="AD206" s="68">
        <v>0</v>
      </c>
      <c r="AE206" s="68">
        <v>0</v>
      </c>
      <c r="AF206" s="68">
        <v>0</v>
      </c>
      <c r="AG206" s="68">
        <v>0</v>
      </c>
      <c r="AH206" s="68">
        <v>0</v>
      </c>
      <c r="AI206" s="68">
        <v>0</v>
      </c>
      <c r="AJ206" s="68">
        <v>0</v>
      </c>
      <c r="AK206" s="68">
        <v>0</v>
      </c>
      <c r="AL206" s="68">
        <v>0</v>
      </c>
      <c r="AM206" s="68">
        <v>0</v>
      </c>
      <c r="AN206" s="68">
        <v>0</v>
      </c>
      <c r="AO206" s="68">
        <v>0</v>
      </c>
      <c r="AP206" s="68">
        <v>0</v>
      </c>
      <c r="AQ206" s="68">
        <v>0</v>
      </c>
      <c r="AR206" s="68">
        <v>0</v>
      </c>
      <c r="AS206" s="68">
        <v>0</v>
      </c>
      <c r="AT206" s="68"/>
      <c r="AV206" s="18" t="s">
        <v>374</v>
      </c>
      <c r="AW206" s="71">
        <v>0</v>
      </c>
      <c r="AX206" s="71">
        <v>0</v>
      </c>
      <c r="AY206" s="71">
        <v>0</v>
      </c>
      <c r="AZ206" s="71">
        <v>0</v>
      </c>
      <c r="BA206" s="71">
        <v>0</v>
      </c>
      <c r="BB206" s="71">
        <v>0</v>
      </c>
      <c r="BC206" s="71">
        <v>0</v>
      </c>
      <c r="BD206" s="71">
        <v>0</v>
      </c>
      <c r="BE206" s="71">
        <v>0</v>
      </c>
      <c r="BF206" s="71">
        <v>0</v>
      </c>
      <c r="BG206" s="71">
        <v>0</v>
      </c>
      <c r="BH206" s="71">
        <v>0</v>
      </c>
      <c r="BI206" s="71">
        <v>0</v>
      </c>
      <c r="BJ206" s="71">
        <v>0</v>
      </c>
      <c r="BK206" s="71">
        <v>0</v>
      </c>
      <c r="BL206" s="71">
        <v>0</v>
      </c>
      <c r="BM206" s="71">
        <v>0</v>
      </c>
      <c r="BN206" s="71">
        <v>0</v>
      </c>
      <c r="BO206" s="71">
        <v>0</v>
      </c>
      <c r="BP206" s="71">
        <v>0</v>
      </c>
      <c r="BQ206" s="71">
        <v>0</v>
      </c>
    </row>
    <row r="207" spans="1:69" x14ac:dyDescent="0.2">
      <c r="A207" s="13"/>
      <c r="B207" s="63" t="s">
        <v>374</v>
      </c>
      <c r="C207" s="66">
        <v>0</v>
      </c>
      <c r="D207" s="66">
        <v>0</v>
      </c>
      <c r="E207" s="66">
        <v>0</v>
      </c>
      <c r="F207" s="66">
        <v>0</v>
      </c>
      <c r="G207" s="66">
        <v>0</v>
      </c>
      <c r="H207" s="66">
        <v>0</v>
      </c>
      <c r="I207" s="66">
        <v>0</v>
      </c>
      <c r="J207" s="66">
        <v>0</v>
      </c>
      <c r="K207" s="66">
        <v>0</v>
      </c>
      <c r="L207" s="66">
        <v>0</v>
      </c>
      <c r="M207" s="66">
        <v>0</v>
      </c>
      <c r="N207" s="66">
        <v>0</v>
      </c>
      <c r="O207" s="66">
        <v>0</v>
      </c>
      <c r="P207" s="66">
        <v>0</v>
      </c>
      <c r="Q207" s="66">
        <v>0</v>
      </c>
      <c r="R207" s="66">
        <v>0</v>
      </c>
      <c r="S207" s="66">
        <v>0</v>
      </c>
      <c r="T207" s="66">
        <v>0</v>
      </c>
      <c r="U207" s="66">
        <v>0</v>
      </c>
      <c r="V207" s="66">
        <v>0</v>
      </c>
      <c r="W207" s="66">
        <v>0</v>
      </c>
      <c r="Y207" s="41" t="s">
        <v>374</v>
      </c>
      <c r="Z207" s="68">
        <v>0</v>
      </c>
      <c r="AA207" s="68">
        <v>0</v>
      </c>
      <c r="AB207" s="68">
        <v>0</v>
      </c>
      <c r="AC207" s="68">
        <v>0</v>
      </c>
      <c r="AD207" s="68">
        <v>0</v>
      </c>
      <c r="AE207" s="68">
        <v>0</v>
      </c>
      <c r="AF207" s="68">
        <v>0</v>
      </c>
      <c r="AG207" s="68">
        <v>0</v>
      </c>
      <c r="AH207" s="68">
        <v>0</v>
      </c>
      <c r="AI207" s="68">
        <v>0</v>
      </c>
      <c r="AJ207" s="68">
        <v>0</v>
      </c>
      <c r="AK207" s="68">
        <v>0</v>
      </c>
      <c r="AL207" s="68">
        <v>0</v>
      </c>
      <c r="AM207" s="68">
        <v>0</v>
      </c>
      <c r="AN207" s="68">
        <v>0</v>
      </c>
      <c r="AO207" s="68">
        <v>0</v>
      </c>
      <c r="AP207" s="68">
        <v>0</v>
      </c>
      <c r="AQ207" s="68">
        <v>0</v>
      </c>
      <c r="AR207" s="68">
        <v>0</v>
      </c>
      <c r="AS207" s="68">
        <v>0</v>
      </c>
      <c r="AT207" s="68"/>
      <c r="AV207" s="18" t="s">
        <v>374</v>
      </c>
      <c r="AW207" s="71">
        <v>0</v>
      </c>
      <c r="AX207" s="71">
        <v>0</v>
      </c>
      <c r="AY207" s="71">
        <v>0</v>
      </c>
      <c r="AZ207" s="71">
        <v>0</v>
      </c>
      <c r="BA207" s="71">
        <v>0</v>
      </c>
      <c r="BB207" s="71">
        <v>0</v>
      </c>
      <c r="BC207" s="71">
        <v>0</v>
      </c>
      <c r="BD207" s="71">
        <v>0</v>
      </c>
      <c r="BE207" s="71">
        <v>0</v>
      </c>
      <c r="BF207" s="71">
        <v>0</v>
      </c>
      <c r="BG207" s="71">
        <v>0</v>
      </c>
      <c r="BH207" s="71">
        <v>0</v>
      </c>
      <c r="BI207" s="71">
        <v>0</v>
      </c>
      <c r="BJ207" s="71">
        <v>0</v>
      </c>
      <c r="BK207" s="71">
        <v>0</v>
      </c>
      <c r="BL207" s="71">
        <v>0</v>
      </c>
      <c r="BM207" s="71">
        <v>0</v>
      </c>
      <c r="BN207" s="71">
        <v>0</v>
      </c>
      <c r="BO207" s="71">
        <v>0</v>
      </c>
      <c r="BP207" s="71">
        <v>0</v>
      </c>
      <c r="BQ207" s="71">
        <v>0</v>
      </c>
    </row>
    <row r="208" spans="1:69" s="20" customFormat="1" x14ac:dyDescent="0.2">
      <c r="A208" s="19"/>
      <c r="B208" s="63" t="s">
        <v>374</v>
      </c>
      <c r="C208" s="66">
        <v>0</v>
      </c>
      <c r="D208" s="66">
        <v>0</v>
      </c>
      <c r="E208" s="66">
        <v>0</v>
      </c>
      <c r="F208" s="66">
        <v>0</v>
      </c>
      <c r="G208" s="66">
        <v>0</v>
      </c>
      <c r="H208" s="66">
        <v>0</v>
      </c>
      <c r="I208" s="66">
        <v>0</v>
      </c>
      <c r="J208" s="66">
        <v>0</v>
      </c>
      <c r="K208" s="66">
        <v>0</v>
      </c>
      <c r="L208" s="66">
        <v>0</v>
      </c>
      <c r="M208" s="66">
        <v>0</v>
      </c>
      <c r="N208" s="66">
        <v>0</v>
      </c>
      <c r="O208" s="66">
        <v>0</v>
      </c>
      <c r="P208" s="66">
        <v>0</v>
      </c>
      <c r="Q208" s="66">
        <v>0</v>
      </c>
      <c r="R208" s="66">
        <v>0</v>
      </c>
      <c r="S208" s="66">
        <v>0</v>
      </c>
      <c r="T208" s="66">
        <v>0</v>
      </c>
      <c r="U208" s="66">
        <v>0</v>
      </c>
      <c r="V208" s="66">
        <v>0</v>
      </c>
      <c r="W208" s="66">
        <v>0</v>
      </c>
      <c r="Y208" s="41" t="s">
        <v>374</v>
      </c>
      <c r="Z208" s="68">
        <v>0</v>
      </c>
      <c r="AA208" s="68">
        <v>0</v>
      </c>
      <c r="AB208" s="68">
        <v>0</v>
      </c>
      <c r="AC208" s="68">
        <v>0</v>
      </c>
      <c r="AD208" s="68">
        <v>0</v>
      </c>
      <c r="AE208" s="68">
        <v>0</v>
      </c>
      <c r="AF208" s="68">
        <v>0</v>
      </c>
      <c r="AG208" s="68">
        <v>0</v>
      </c>
      <c r="AH208" s="68">
        <v>0</v>
      </c>
      <c r="AI208" s="68">
        <v>0</v>
      </c>
      <c r="AJ208" s="68">
        <v>0</v>
      </c>
      <c r="AK208" s="68">
        <v>0</v>
      </c>
      <c r="AL208" s="68">
        <v>0</v>
      </c>
      <c r="AM208" s="68">
        <v>0</v>
      </c>
      <c r="AN208" s="68">
        <v>0</v>
      </c>
      <c r="AO208" s="68">
        <v>0</v>
      </c>
      <c r="AP208" s="68">
        <v>0</v>
      </c>
      <c r="AQ208" s="68">
        <v>0</v>
      </c>
      <c r="AR208" s="68">
        <v>0</v>
      </c>
      <c r="AS208" s="68">
        <v>0</v>
      </c>
      <c r="AT208" s="68"/>
      <c r="AV208" s="18" t="s">
        <v>374</v>
      </c>
      <c r="AW208" s="71">
        <v>0</v>
      </c>
      <c r="AX208" s="71">
        <v>0</v>
      </c>
      <c r="AY208" s="71">
        <v>0</v>
      </c>
      <c r="AZ208" s="71">
        <v>0</v>
      </c>
      <c r="BA208" s="71">
        <v>0</v>
      </c>
      <c r="BB208" s="71">
        <v>0</v>
      </c>
      <c r="BC208" s="71">
        <v>0</v>
      </c>
      <c r="BD208" s="71">
        <v>0</v>
      </c>
      <c r="BE208" s="71">
        <v>0</v>
      </c>
      <c r="BF208" s="71">
        <v>0</v>
      </c>
      <c r="BG208" s="71">
        <v>0</v>
      </c>
      <c r="BH208" s="71">
        <v>0</v>
      </c>
      <c r="BI208" s="71">
        <v>0</v>
      </c>
      <c r="BJ208" s="71">
        <v>0</v>
      </c>
      <c r="BK208" s="71">
        <v>0</v>
      </c>
      <c r="BL208" s="71">
        <v>0</v>
      </c>
      <c r="BM208" s="71">
        <v>0</v>
      </c>
      <c r="BN208" s="71">
        <v>0</v>
      </c>
      <c r="BO208" s="71">
        <v>0</v>
      </c>
      <c r="BP208" s="71">
        <v>0</v>
      </c>
      <c r="BQ208" s="71">
        <v>0</v>
      </c>
    </row>
    <row r="209" spans="1:69" x14ac:dyDescent="0.2">
      <c r="A209" s="13"/>
      <c r="B209" s="64" t="s">
        <v>374</v>
      </c>
      <c r="C209" s="66">
        <v>0</v>
      </c>
      <c r="D209" s="66">
        <v>0</v>
      </c>
      <c r="E209" s="66">
        <v>0</v>
      </c>
      <c r="F209" s="66">
        <v>0</v>
      </c>
      <c r="G209" s="66">
        <v>0</v>
      </c>
      <c r="H209" s="66">
        <v>0</v>
      </c>
      <c r="I209" s="66">
        <v>0</v>
      </c>
      <c r="J209" s="66">
        <v>0</v>
      </c>
      <c r="K209" s="66">
        <v>0</v>
      </c>
      <c r="L209" s="66">
        <v>0</v>
      </c>
      <c r="M209" s="66">
        <v>0</v>
      </c>
      <c r="N209" s="66">
        <v>0</v>
      </c>
      <c r="O209" s="66">
        <v>0</v>
      </c>
      <c r="P209" s="66">
        <v>0</v>
      </c>
      <c r="Q209" s="66">
        <v>0</v>
      </c>
      <c r="R209" s="66">
        <v>0</v>
      </c>
      <c r="S209" s="66">
        <v>0</v>
      </c>
      <c r="T209" s="66">
        <v>0</v>
      </c>
      <c r="U209" s="66">
        <v>0</v>
      </c>
      <c r="V209" s="66">
        <v>0</v>
      </c>
      <c r="W209" s="66">
        <v>0</v>
      </c>
      <c r="Y209" s="42" t="s">
        <v>374</v>
      </c>
      <c r="Z209" s="68">
        <v>0</v>
      </c>
      <c r="AA209" s="68">
        <v>0</v>
      </c>
      <c r="AB209" s="68">
        <v>0</v>
      </c>
      <c r="AC209" s="68">
        <v>0</v>
      </c>
      <c r="AD209" s="68">
        <v>0</v>
      </c>
      <c r="AE209" s="68">
        <v>0</v>
      </c>
      <c r="AF209" s="68">
        <v>0</v>
      </c>
      <c r="AG209" s="68">
        <v>0</v>
      </c>
      <c r="AH209" s="68">
        <v>0</v>
      </c>
      <c r="AI209" s="68">
        <v>0</v>
      </c>
      <c r="AJ209" s="68">
        <v>0</v>
      </c>
      <c r="AK209" s="68">
        <v>0</v>
      </c>
      <c r="AL209" s="68">
        <v>0</v>
      </c>
      <c r="AM209" s="68">
        <v>0</v>
      </c>
      <c r="AN209" s="68">
        <v>0</v>
      </c>
      <c r="AO209" s="68">
        <v>0</v>
      </c>
      <c r="AP209" s="68">
        <v>0</v>
      </c>
      <c r="AQ209" s="68">
        <v>0</v>
      </c>
      <c r="AR209" s="68">
        <v>0</v>
      </c>
      <c r="AS209" s="68">
        <v>0</v>
      </c>
      <c r="AT209" s="68"/>
      <c r="AV209" s="22" t="s">
        <v>374</v>
      </c>
      <c r="AW209" s="71">
        <v>0</v>
      </c>
      <c r="AX209" s="71">
        <v>0</v>
      </c>
      <c r="AY209" s="71">
        <v>0</v>
      </c>
      <c r="AZ209" s="71">
        <v>0</v>
      </c>
      <c r="BA209" s="71">
        <v>0</v>
      </c>
      <c r="BB209" s="71">
        <v>0</v>
      </c>
      <c r="BC209" s="71">
        <v>0</v>
      </c>
      <c r="BD209" s="71">
        <v>0</v>
      </c>
      <c r="BE209" s="71">
        <v>0</v>
      </c>
      <c r="BF209" s="71">
        <v>0</v>
      </c>
      <c r="BG209" s="71">
        <v>0</v>
      </c>
      <c r="BH209" s="71">
        <v>0</v>
      </c>
      <c r="BI209" s="71">
        <v>0</v>
      </c>
      <c r="BJ209" s="71">
        <v>0</v>
      </c>
      <c r="BK209" s="71">
        <v>0</v>
      </c>
      <c r="BL209" s="71">
        <v>0</v>
      </c>
      <c r="BM209" s="71">
        <v>0</v>
      </c>
      <c r="BN209" s="71">
        <v>0</v>
      </c>
      <c r="BO209" s="71">
        <v>0</v>
      </c>
      <c r="BP209" s="71">
        <v>0</v>
      </c>
      <c r="BQ209" s="71">
        <v>0</v>
      </c>
    </row>
    <row r="210" spans="1:69" x14ac:dyDescent="0.2">
      <c r="A210" s="13"/>
      <c r="B210" s="65" t="s">
        <v>194</v>
      </c>
      <c r="C210" s="66">
        <v>48810.069380797577</v>
      </c>
      <c r="D210" s="66">
        <v>15288.8122778468</v>
      </c>
      <c r="E210" s="66">
        <v>12943.717508183901</v>
      </c>
      <c r="F210" s="66">
        <v>17432.027718364498</v>
      </c>
      <c r="G210" s="66">
        <v>7029.7269910839004</v>
      </c>
      <c r="H210" s="66">
        <v>5449.1256221783988</v>
      </c>
      <c r="I210" s="66">
        <v>14915.741343195299</v>
      </c>
      <c r="J210" s="66">
        <v>32436.277398815306</v>
      </c>
      <c r="K210" s="66">
        <v>0</v>
      </c>
      <c r="L210" s="66">
        <v>0</v>
      </c>
      <c r="M210" s="66">
        <v>0</v>
      </c>
      <c r="N210" s="66">
        <v>0</v>
      </c>
      <c r="O210" s="66">
        <v>0</v>
      </c>
      <c r="P210" s="66">
        <v>0</v>
      </c>
      <c r="Q210" s="66">
        <v>0</v>
      </c>
      <c r="R210" s="66">
        <v>0</v>
      </c>
      <c r="S210" s="66">
        <v>0</v>
      </c>
      <c r="T210" s="66">
        <v>0</v>
      </c>
      <c r="U210" s="66">
        <v>0</v>
      </c>
      <c r="V210" s="66">
        <v>0</v>
      </c>
      <c r="W210" s="66"/>
      <c r="Y210" s="43" t="s">
        <v>194</v>
      </c>
      <c r="Z210" s="69"/>
      <c r="AA210" s="69"/>
      <c r="AB210" s="69"/>
      <c r="AC210" s="69"/>
      <c r="AD210" s="69"/>
      <c r="AE210" s="69"/>
      <c r="AF210" s="69"/>
      <c r="AG210" s="69"/>
      <c r="AH210" s="69"/>
      <c r="AI210" s="69"/>
      <c r="AJ210" s="69"/>
      <c r="AK210" s="69"/>
      <c r="AL210" s="69"/>
      <c r="AM210" s="69"/>
      <c r="AN210" s="68"/>
      <c r="AO210" s="68"/>
      <c r="AP210" s="68"/>
      <c r="AQ210" s="68"/>
      <c r="AR210" s="68"/>
      <c r="AS210" s="68"/>
      <c r="AT210" s="69"/>
      <c r="AV210" s="24" t="s">
        <v>194</v>
      </c>
      <c r="AW210" s="71"/>
      <c r="AX210" s="71"/>
      <c r="AY210" s="71"/>
      <c r="AZ210" s="71"/>
      <c r="BA210" s="71"/>
      <c r="BB210" s="71"/>
      <c r="BC210" s="71"/>
      <c r="BD210" s="71"/>
      <c r="BE210" s="71"/>
      <c r="BF210" s="71"/>
      <c r="BG210" s="71"/>
      <c r="BH210" s="71"/>
      <c r="BI210" s="71"/>
      <c r="BJ210" s="71"/>
      <c r="BK210" s="71"/>
      <c r="BL210" s="71"/>
      <c r="BM210" s="71"/>
      <c r="BN210" s="71"/>
      <c r="BO210" s="71"/>
      <c r="BP210" s="71"/>
      <c r="BQ210" s="71"/>
    </row>
    <row r="213" spans="1:69" x14ac:dyDescent="0.2">
      <c r="A213" s="8" t="s">
        <v>132</v>
      </c>
      <c r="B213" s="14" t="s">
        <v>187</v>
      </c>
      <c r="C213" s="28" t="s">
        <v>8</v>
      </c>
      <c r="D213" s="28" t="s">
        <v>7</v>
      </c>
      <c r="E213" s="28" t="s">
        <v>6</v>
      </c>
      <c r="F213" s="28" t="s">
        <v>5</v>
      </c>
      <c r="G213" s="28" t="s">
        <v>4</v>
      </c>
      <c r="H213" s="28" t="s">
        <v>3</v>
      </c>
      <c r="I213" s="28" t="s">
        <v>2</v>
      </c>
      <c r="J213" s="28" t="s">
        <v>1</v>
      </c>
      <c r="K213" s="28" t="s">
        <v>0</v>
      </c>
      <c r="L213" s="28" t="s">
        <v>10</v>
      </c>
      <c r="M213" s="28" t="s">
        <v>38</v>
      </c>
      <c r="N213" s="28" t="s">
        <v>37</v>
      </c>
      <c r="O213" s="28" t="s">
        <v>36</v>
      </c>
      <c r="P213" s="28" t="s">
        <v>35</v>
      </c>
      <c r="Q213" s="28" t="s">
        <v>34</v>
      </c>
      <c r="R213" s="28" t="s">
        <v>33</v>
      </c>
      <c r="S213" s="28" t="s">
        <v>32</v>
      </c>
      <c r="T213" s="28" t="s">
        <v>31</v>
      </c>
      <c r="U213" s="28" t="s">
        <v>30</v>
      </c>
      <c r="V213" s="28" t="s">
        <v>29</v>
      </c>
      <c r="W213" s="28" t="s">
        <v>194</v>
      </c>
      <c r="Y213" s="40" t="s">
        <v>187</v>
      </c>
      <c r="Z213" s="67" t="s">
        <v>8</v>
      </c>
      <c r="AA213" s="67" t="s">
        <v>7</v>
      </c>
      <c r="AB213" s="67" t="s">
        <v>6</v>
      </c>
      <c r="AC213" s="67" t="s">
        <v>5</v>
      </c>
      <c r="AD213" s="67" t="s">
        <v>4</v>
      </c>
      <c r="AE213" s="67" t="s">
        <v>3</v>
      </c>
      <c r="AF213" s="67" t="s">
        <v>2</v>
      </c>
      <c r="AG213" s="67" t="s">
        <v>1</v>
      </c>
      <c r="AH213" s="67" t="s">
        <v>0</v>
      </c>
      <c r="AI213" s="67" t="s">
        <v>10</v>
      </c>
      <c r="AJ213" s="67" t="s">
        <v>38</v>
      </c>
      <c r="AK213" s="67" t="s">
        <v>37</v>
      </c>
      <c r="AL213" s="67" t="s">
        <v>36</v>
      </c>
      <c r="AM213" s="67" t="s">
        <v>35</v>
      </c>
      <c r="AN213" s="67" t="s">
        <v>34</v>
      </c>
      <c r="AO213" s="67" t="s">
        <v>33</v>
      </c>
      <c r="AP213" s="67" t="s">
        <v>32</v>
      </c>
      <c r="AQ213" s="67" t="s">
        <v>31</v>
      </c>
      <c r="AR213" s="67" t="s">
        <v>30</v>
      </c>
      <c r="AS213" s="67" t="s">
        <v>29</v>
      </c>
      <c r="AT213" s="67" t="s">
        <v>194</v>
      </c>
      <c r="AV213" s="16" t="s">
        <v>187</v>
      </c>
      <c r="AW213" s="70" t="s">
        <v>8</v>
      </c>
      <c r="AX213" s="70" t="s">
        <v>7</v>
      </c>
      <c r="AY213" s="70" t="s">
        <v>6</v>
      </c>
      <c r="AZ213" s="70" t="s">
        <v>5</v>
      </c>
      <c r="BA213" s="70" t="s">
        <v>4</v>
      </c>
      <c r="BB213" s="70" t="s">
        <v>3</v>
      </c>
      <c r="BC213" s="70" t="s">
        <v>2</v>
      </c>
      <c r="BD213" s="70" t="s">
        <v>1</v>
      </c>
      <c r="BE213" s="70" t="s">
        <v>0</v>
      </c>
      <c r="BF213" s="70" t="s">
        <v>10</v>
      </c>
      <c r="BG213" s="70" t="s">
        <v>38</v>
      </c>
      <c r="BH213" s="70" t="s">
        <v>37</v>
      </c>
      <c r="BI213" s="70" t="s">
        <v>36</v>
      </c>
      <c r="BJ213" s="70" t="s">
        <v>35</v>
      </c>
      <c r="BK213" s="70" t="s">
        <v>34</v>
      </c>
      <c r="BL213" s="70" t="s">
        <v>33</v>
      </c>
      <c r="BM213" s="70" t="s">
        <v>32</v>
      </c>
      <c r="BN213" s="70" t="s">
        <v>31</v>
      </c>
      <c r="BO213" s="70" t="s">
        <v>30</v>
      </c>
      <c r="BP213" s="70" t="s">
        <v>29</v>
      </c>
      <c r="BQ213" s="70" t="s">
        <v>194</v>
      </c>
    </row>
    <row r="214" spans="1:69" x14ac:dyDescent="0.2">
      <c r="A214" s="13"/>
      <c r="B214" s="63" t="s">
        <v>177</v>
      </c>
      <c r="C214" s="66">
        <v>13752.796687072398</v>
      </c>
      <c r="D214" s="66">
        <v>2615.4553542020003</v>
      </c>
      <c r="E214" s="66">
        <v>2112.8020809918999</v>
      </c>
      <c r="F214" s="66">
        <v>2777.7238266909999</v>
      </c>
      <c r="G214" s="66">
        <v>1002.7650714869</v>
      </c>
      <c r="H214" s="66">
        <v>284.442743441</v>
      </c>
      <c r="I214" s="66">
        <v>473.40951686199998</v>
      </c>
      <c r="J214" s="66">
        <v>1680.845426119</v>
      </c>
      <c r="K214" s="66">
        <v>0</v>
      </c>
      <c r="L214" s="66">
        <v>0</v>
      </c>
      <c r="M214" s="66">
        <v>0</v>
      </c>
      <c r="N214" s="66">
        <v>0</v>
      </c>
      <c r="O214" s="66">
        <v>0</v>
      </c>
      <c r="P214" s="66">
        <v>0</v>
      </c>
      <c r="Q214" s="66">
        <v>0</v>
      </c>
      <c r="R214" s="66">
        <v>0</v>
      </c>
      <c r="S214" s="66">
        <v>0</v>
      </c>
      <c r="T214" s="66">
        <v>0</v>
      </c>
      <c r="U214" s="66">
        <v>0</v>
      </c>
      <c r="V214" s="66">
        <v>0</v>
      </c>
      <c r="W214" s="66">
        <v>24700.240706866192</v>
      </c>
      <c r="Y214" s="41" t="s">
        <v>177</v>
      </c>
      <c r="Z214" s="68">
        <v>0.55678796212092718</v>
      </c>
      <c r="AA214" s="68">
        <v>0.10588784883683154</v>
      </c>
      <c r="AB214" s="68">
        <v>8.5537712205556823E-2</v>
      </c>
      <c r="AC214" s="68">
        <v>0.11245735860051137</v>
      </c>
      <c r="AD214" s="68">
        <v>4.0597380543265338E-2</v>
      </c>
      <c r="AE214" s="68">
        <v>1.1515788320310999E-2</v>
      </c>
      <c r="AF214" s="68">
        <v>1.9166190422201076E-2</v>
      </c>
      <c r="AG214" s="68">
        <v>6.8049758950395861E-2</v>
      </c>
      <c r="AH214" s="68">
        <v>0</v>
      </c>
      <c r="AI214" s="68">
        <v>0</v>
      </c>
      <c r="AJ214" s="68">
        <v>0</v>
      </c>
      <c r="AK214" s="68">
        <v>0</v>
      </c>
      <c r="AL214" s="68">
        <v>0</v>
      </c>
      <c r="AM214" s="68">
        <v>0</v>
      </c>
      <c r="AN214" s="68">
        <v>0</v>
      </c>
      <c r="AO214" s="68">
        <v>0</v>
      </c>
      <c r="AP214" s="68">
        <v>0</v>
      </c>
      <c r="AQ214" s="68">
        <v>0</v>
      </c>
      <c r="AR214" s="68">
        <v>0</v>
      </c>
      <c r="AS214" s="68">
        <v>0</v>
      </c>
      <c r="AT214" s="68"/>
      <c r="AV214" s="18" t="s">
        <v>177</v>
      </c>
      <c r="AW214" s="71">
        <v>9.4238405969807424</v>
      </c>
      <c r="AX214" s="71">
        <v>22.292327220368485</v>
      </c>
      <c r="AY214" s="71">
        <v>21.973109177975292</v>
      </c>
      <c r="AZ214" s="71">
        <v>28.717032142448371</v>
      </c>
      <c r="BA214" s="71">
        <v>36.3543910285698</v>
      </c>
      <c r="BB214" s="71">
        <v>52.258075315364216</v>
      </c>
      <c r="BC214" s="71">
        <v>55.774573163147771</v>
      </c>
      <c r="BD214" s="71">
        <v>29.881842518255134</v>
      </c>
      <c r="BE214" s="71">
        <v>0</v>
      </c>
      <c r="BF214" s="71">
        <v>0</v>
      </c>
      <c r="BG214" s="71">
        <v>0</v>
      </c>
      <c r="BH214" s="71">
        <v>0</v>
      </c>
      <c r="BI214" s="71">
        <v>0</v>
      </c>
      <c r="BJ214" s="71">
        <v>0</v>
      </c>
      <c r="BK214" s="71">
        <v>0</v>
      </c>
      <c r="BL214" s="71">
        <v>0</v>
      </c>
      <c r="BM214" s="71">
        <v>0</v>
      </c>
      <c r="BN214" s="71">
        <v>0</v>
      </c>
      <c r="BO214" s="71">
        <v>0</v>
      </c>
      <c r="BP214" s="71">
        <v>0</v>
      </c>
      <c r="BQ214" s="71">
        <v>7.4083570368652305</v>
      </c>
    </row>
    <row r="215" spans="1:69" x14ac:dyDescent="0.2">
      <c r="A215" s="13"/>
      <c r="B215" s="63" t="s">
        <v>371</v>
      </c>
      <c r="C215" s="66">
        <v>83192.130500458021</v>
      </c>
      <c r="D215" s="66">
        <v>32476.937454788695</v>
      </c>
      <c r="E215" s="66">
        <v>29795.3444797429</v>
      </c>
      <c r="F215" s="66">
        <v>32659.206754118</v>
      </c>
      <c r="G215" s="66">
        <v>9184.0398954800003</v>
      </c>
      <c r="H215" s="66">
        <v>7322.4068986789998</v>
      </c>
      <c r="I215" s="66">
        <v>19559.60549645</v>
      </c>
      <c r="J215" s="66">
        <v>31220.24552335</v>
      </c>
      <c r="K215" s="66">
        <v>0</v>
      </c>
      <c r="L215" s="66">
        <v>0</v>
      </c>
      <c r="M215" s="66">
        <v>0</v>
      </c>
      <c r="N215" s="66">
        <v>0</v>
      </c>
      <c r="O215" s="66">
        <v>0</v>
      </c>
      <c r="P215" s="66">
        <v>0</v>
      </c>
      <c r="Q215" s="66">
        <v>0</v>
      </c>
      <c r="R215" s="66">
        <v>0</v>
      </c>
      <c r="S215" s="66">
        <v>0</v>
      </c>
      <c r="T215" s="66">
        <v>0</v>
      </c>
      <c r="U215" s="66">
        <v>0</v>
      </c>
      <c r="V215" s="66">
        <v>0</v>
      </c>
      <c r="W215" s="66">
        <v>245409.9170030666</v>
      </c>
      <c r="Y215" s="41" t="s">
        <v>371</v>
      </c>
      <c r="Z215" s="68">
        <v>0.33899253753228914</v>
      </c>
      <c r="AA215" s="68">
        <v>0.13233751044536179</v>
      </c>
      <c r="AB215" s="68">
        <v>0.12141051528643231</v>
      </c>
      <c r="AC215" s="68">
        <v>0.13308022411217349</v>
      </c>
      <c r="AD215" s="68">
        <v>3.7423263116808922E-2</v>
      </c>
      <c r="AE215" s="68">
        <v>2.9837453140035497E-2</v>
      </c>
      <c r="AF215" s="68">
        <v>7.9701772998055281E-2</v>
      </c>
      <c r="AG215" s="68">
        <v>0.12721672336884363</v>
      </c>
      <c r="AH215" s="68">
        <v>0</v>
      </c>
      <c r="AI215" s="68">
        <v>0</v>
      </c>
      <c r="AJ215" s="68">
        <v>0</v>
      </c>
      <c r="AK215" s="68">
        <v>0</v>
      </c>
      <c r="AL215" s="68">
        <v>0</v>
      </c>
      <c r="AM215" s="68">
        <v>0</v>
      </c>
      <c r="AN215" s="68">
        <v>0</v>
      </c>
      <c r="AO215" s="68">
        <v>0</v>
      </c>
      <c r="AP215" s="68">
        <v>0</v>
      </c>
      <c r="AQ215" s="68">
        <v>0</v>
      </c>
      <c r="AR215" s="68">
        <v>0</v>
      </c>
      <c r="AS215" s="68">
        <v>0</v>
      </c>
      <c r="AT215" s="68"/>
      <c r="AV215" s="18" t="s">
        <v>371</v>
      </c>
      <c r="AW215" s="71">
        <v>3.6461361503267709</v>
      </c>
      <c r="AX215" s="71">
        <v>6.0305282749016191</v>
      </c>
      <c r="AY215" s="71">
        <v>6.480939122752627</v>
      </c>
      <c r="AZ215" s="71">
        <v>6.8645572294357011</v>
      </c>
      <c r="BA215" s="71">
        <v>12.502717197596491</v>
      </c>
      <c r="BB215" s="71">
        <v>14.02133354029209</v>
      </c>
      <c r="BC215" s="71">
        <v>9.8787223718397481</v>
      </c>
      <c r="BD215" s="71">
        <v>6.7787259126702955</v>
      </c>
      <c r="BE215" s="71">
        <v>0</v>
      </c>
      <c r="BF215" s="71">
        <v>0</v>
      </c>
      <c r="BG215" s="71">
        <v>0</v>
      </c>
      <c r="BH215" s="71">
        <v>0</v>
      </c>
      <c r="BI215" s="71">
        <v>0</v>
      </c>
      <c r="BJ215" s="71">
        <v>0</v>
      </c>
      <c r="BK215" s="71">
        <v>0</v>
      </c>
      <c r="BL215" s="71">
        <v>0</v>
      </c>
      <c r="BM215" s="71">
        <v>0</v>
      </c>
      <c r="BN215" s="71">
        <v>0</v>
      </c>
      <c r="BO215" s="71">
        <v>0</v>
      </c>
      <c r="BP215" s="71">
        <v>0</v>
      </c>
      <c r="BQ215" s="71">
        <v>2.3185931332774796</v>
      </c>
    </row>
    <row r="216" spans="1:69" x14ac:dyDescent="0.2">
      <c r="A216" s="13"/>
      <c r="B216" s="63" t="s">
        <v>165</v>
      </c>
      <c r="C216" s="66">
        <v>0</v>
      </c>
      <c r="D216" s="66">
        <v>0</v>
      </c>
      <c r="E216" s="66">
        <v>0</v>
      </c>
      <c r="F216" s="66">
        <v>0</v>
      </c>
      <c r="G216" s="66">
        <v>0</v>
      </c>
      <c r="H216" s="66">
        <v>0</v>
      </c>
      <c r="I216" s="66">
        <v>0</v>
      </c>
      <c r="J216" s="66">
        <v>0</v>
      </c>
      <c r="K216" s="66">
        <v>0</v>
      </c>
      <c r="L216" s="66">
        <v>0</v>
      </c>
      <c r="M216" s="66">
        <v>0</v>
      </c>
      <c r="N216" s="66">
        <v>0</v>
      </c>
      <c r="O216" s="66">
        <v>0</v>
      </c>
      <c r="P216" s="66">
        <v>0</v>
      </c>
      <c r="Q216" s="66">
        <v>0</v>
      </c>
      <c r="R216" s="66">
        <v>0</v>
      </c>
      <c r="S216" s="66">
        <v>0</v>
      </c>
      <c r="T216" s="66">
        <v>0</v>
      </c>
      <c r="U216" s="66">
        <v>0</v>
      </c>
      <c r="V216" s="66">
        <v>0</v>
      </c>
      <c r="W216" s="66">
        <v>0</v>
      </c>
      <c r="Y216" s="41" t="s">
        <v>165</v>
      </c>
      <c r="Z216" s="68">
        <v>0</v>
      </c>
      <c r="AA216" s="68">
        <v>0</v>
      </c>
      <c r="AB216" s="68">
        <v>0</v>
      </c>
      <c r="AC216" s="68">
        <v>0</v>
      </c>
      <c r="AD216" s="68">
        <v>0</v>
      </c>
      <c r="AE216" s="68">
        <v>0</v>
      </c>
      <c r="AF216" s="68">
        <v>0</v>
      </c>
      <c r="AG216" s="68">
        <v>0</v>
      </c>
      <c r="AH216" s="68">
        <v>0</v>
      </c>
      <c r="AI216" s="68">
        <v>0</v>
      </c>
      <c r="AJ216" s="68">
        <v>0</v>
      </c>
      <c r="AK216" s="68">
        <v>0</v>
      </c>
      <c r="AL216" s="68">
        <v>0</v>
      </c>
      <c r="AM216" s="68">
        <v>0</v>
      </c>
      <c r="AN216" s="68">
        <v>0</v>
      </c>
      <c r="AO216" s="68">
        <v>0</v>
      </c>
      <c r="AP216" s="68">
        <v>0</v>
      </c>
      <c r="AQ216" s="68">
        <v>0</v>
      </c>
      <c r="AR216" s="68">
        <v>0</v>
      </c>
      <c r="AS216" s="68">
        <v>0</v>
      </c>
      <c r="AT216" s="68"/>
      <c r="AV216" s="18" t="s">
        <v>165</v>
      </c>
      <c r="AW216" s="71">
        <v>0</v>
      </c>
      <c r="AX216" s="71">
        <v>0</v>
      </c>
      <c r="AY216" s="71">
        <v>0</v>
      </c>
      <c r="AZ216" s="71">
        <v>0</v>
      </c>
      <c r="BA216" s="71">
        <v>0</v>
      </c>
      <c r="BB216" s="71">
        <v>0</v>
      </c>
      <c r="BC216" s="71">
        <v>0</v>
      </c>
      <c r="BD216" s="71">
        <v>0</v>
      </c>
      <c r="BE216" s="71">
        <v>0</v>
      </c>
      <c r="BF216" s="71">
        <v>0</v>
      </c>
      <c r="BG216" s="71">
        <v>0</v>
      </c>
      <c r="BH216" s="71">
        <v>0</v>
      </c>
      <c r="BI216" s="71">
        <v>0</v>
      </c>
      <c r="BJ216" s="71">
        <v>0</v>
      </c>
      <c r="BK216" s="71">
        <v>0</v>
      </c>
      <c r="BL216" s="71">
        <v>0</v>
      </c>
      <c r="BM216" s="71">
        <v>0</v>
      </c>
      <c r="BN216" s="71">
        <v>0</v>
      </c>
      <c r="BO216" s="71">
        <v>0</v>
      </c>
      <c r="BP216" s="71">
        <v>0</v>
      </c>
      <c r="BQ216" s="71">
        <v>0</v>
      </c>
    </row>
    <row r="217" spans="1:69" x14ac:dyDescent="0.2">
      <c r="A217" s="13"/>
      <c r="B217" s="63" t="s">
        <v>424</v>
      </c>
      <c r="C217" s="66">
        <v>0</v>
      </c>
      <c r="D217" s="66">
        <v>0</v>
      </c>
      <c r="E217" s="66">
        <v>0</v>
      </c>
      <c r="F217" s="66">
        <v>0</v>
      </c>
      <c r="G217" s="66">
        <v>0</v>
      </c>
      <c r="H217" s="66">
        <v>0</v>
      </c>
      <c r="I217" s="66">
        <v>0</v>
      </c>
      <c r="J217" s="66">
        <v>0</v>
      </c>
      <c r="K217" s="66">
        <v>0</v>
      </c>
      <c r="L217" s="66">
        <v>0</v>
      </c>
      <c r="M217" s="66">
        <v>0</v>
      </c>
      <c r="N217" s="66">
        <v>0</v>
      </c>
      <c r="O217" s="66">
        <v>0</v>
      </c>
      <c r="P217" s="66">
        <v>0</v>
      </c>
      <c r="Q217" s="66">
        <v>0</v>
      </c>
      <c r="R217" s="66">
        <v>0</v>
      </c>
      <c r="S217" s="66">
        <v>0</v>
      </c>
      <c r="T217" s="66">
        <v>0</v>
      </c>
      <c r="U217" s="66">
        <v>0</v>
      </c>
      <c r="V217" s="66">
        <v>0</v>
      </c>
      <c r="W217" s="66">
        <v>0</v>
      </c>
      <c r="Y217" s="41" t="s">
        <v>424</v>
      </c>
      <c r="Z217" s="68">
        <v>0</v>
      </c>
      <c r="AA217" s="68">
        <v>0</v>
      </c>
      <c r="AB217" s="68">
        <v>0</v>
      </c>
      <c r="AC217" s="68">
        <v>0</v>
      </c>
      <c r="AD217" s="68">
        <v>0</v>
      </c>
      <c r="AE217" s="68">
        <v>0</v>
      </c>
      <c r="AF217" s="68">
        <v>0</v>
      </c>
      <c r="AG217" s="68">
        <v>0</v>
      </c>
      <c r="AH217" s="68">
        <v>0</v>
      </c>
      <c r="AI217" s="68">
        <v>0</v>
      </c>
      <c r="AJ217" s="68">
        <v>0</v>
      </c>
      <c r="AK217" s="68">
        <v>0</v>
      </c>
      <c r="AL217" s="68">
        <v>0</v>
      </c>
      <c r="AM217" s="68">
        <v>0</v>
      </c>
      <c r="AN217" s="68">
        <v>0</v>
      </c>
      <c r="AO217" s="68">
        <v>0</v>
      </c>
      <c r="AP217" s="68">
        <v>0</v>
      </c>
      <c r="AQ217" s="68">
        <v>0</v>
      </c>
      <c r="AR217" s="68">
        <v>0</v>
      </c>
      <c r="AS217" s="68">
        <v>0</v>
      </c>
      <c r="AT217" s="68"/>
      <c r="AV217" s="18" t="s">
        <v>424</v>
      </c>
      <c r="AW217" s="71">
        <v>0</v>
      </c>
      <c r="AX217" s="71">
        <v>0</v>
      </c>
      <c r="AY217" s="71">
        <v>0</v>
      </c>
      <c r="AZ217" s="71">
        <v>0</v>
      </c>
      <c r="BA217" s="71">
        <v>0</v>
      </c>
      <c r="BB217" s="71">
        <v>0</v>
      </c>
      <c r="BC217" s="71">
        <v>0</v>
      </c>
      <c r="BD217" s="71">
        <v>0</v>
      </c>
      <c r="BE217" s="71">
        <v>0</v>
      </c>
      <c r="BF217" s="71">
        <v>0</v>
      </c>
      <c r="BG217" s="71">
        <v>0</v>
      </c>
      <c r="BH217" s="71">
        <v>0</v>
      </c>
      <c r="BI217" s="71">
        <v>0</v>
      </c>
      <c r="BJ217" s="71">
        <v>0</v>
      </c>
      <c r="BK217" s="71">
        <v>0</v>
      </c>
      <c r="BL217" s="71">
        <v>0</v>
      </c>
      <c r="BM217" s="71">
        <v>0</v>
      </c>
      <c r="BN217" s="71">
        <v>0</v>
      </c>
      <c r="BO217" s="71">
        <v>0</v>
      </c>
      <c r="BP217" s="71">
        <v>0</v>
      </c>
      <c r="BQ217" s="71">
        <v>0</v>
      </c>
    </row>
    <row r="218" spans="1:69" x14ac:dyDescent="0.2">
      <c r="A218" s="13"/>
      <c r="B218" s="63" t="s">
        <v>425</v>
      </c>
      <c r="C218" s="66">
        <v>0</v>
      </c>
      <c r="D218" s="66">
        <v>0</v>
      </c>
      <c r="E218" s="66">
        <v>0</v>
      </c>
      <c r="F218" s="66">
        <v>0</v>
      </c>
      <c r="G218" s="66">
        <v>0</v>
      </c>
      <c r="H218" s="66">
        <v>0</v>
      </c>
      <c r="I218" s="66">
        <v>0</v>
      </c>
      <c r="J218" s="66">
        <v>0</v>
      </c>
      <c r="K218" s="66">
        <v>0</v>
      </c>
      <c r="L218" s="66">
        <v>0</v>
      </c>
      <c r="M218" s="66">
        <v>0</v>
      </c>
      <c r="N218" s="66">
        <v>0</v>
      </c>
      <c r="O218" s="66">
        <v>0</v>
      </c>
      <c r="P218" s="66">
        <v>0</v>
      </c>
      <c r="Q218" s="66">
        <v>0</v>
      </c>
      <c r="R218" s="66">
        <v>0</v>
      </c>
      <c r="S218" s="66">
        <v>0</v>
      </c>
      <c r="T218" s="66">
        <v>0</v>
      </c>
      <c r="U218" s="66">
        <v>0</v>
      </c>
      <c r="V218" s="66">
        <v>0</v>
      </c>
      <c r="W218" s="66">
        <v>0</v>
      </c>
      <c r="Y218" s="41" t="s">
        <v>425</v>
      </c>
      <c r="Z218" s="68">
        <v>0</v>
      </c>
      <c r="AA218" s="68">
        <v>0</v>
      </c>
      <c r="AB218" s="68">
        <v>0</v>
      </c>
      <c r="AC218" s="68">
        <v>0</v>
      </c>
      <c r="AD218" s="68">
        <v>0</v>
      </c>
      <c r="AE218" s="68">
        <v>0</v>
      </c>
      <c r="AF218" s="68">
        <v>0</v>
      </c>
      <c r="AG218" s="68">
        <v>0</v>
      </c>
      <c r="AH218" s="68">
        <v>0</v>
      </c>
      <c r="AI218" s="68">
        <v>0</v>
      </c>
      <c r="AJ218" s="68">
        <v>0</v>
      </c>
      <c r="AK218" s="68">
        <v>0</v>
      </c>
      <c r="AL218" s="68">
        <v>0</v>
      </c>
      <c r="AM218" s="68">
        <v>0</v>
      </c>
      <c r="AN218" s="68">
        <v>0</v>
      </c>
      <c r="AO218" s="68">
        <v>0</v>
      </c>
      <c r="AP218" s="68">
        <v>0</v>
      </c>
      <c r="AQ218" s="68">
        <v>0</v>
      </c>
      <c r="AR218" s="68">
        <v>0</v>
      </c>
      <c r="AS218" s="68">
        <v>0</v>
      </c>
      <c r="AT218" s="68"/>
      <c r="AV218" s="18" t="s">
        <v>425</v>
      </c>
      <c r="AW218" s="71">
        <v>0</v>
      </c>
      <c r="AX218" s="71">
        <v>0</v>
      </c>
      <c r="AY218" s="71">
        <v>0</v>
      </c>
      <c r="AZ218" s="71">
        <v>0</v>
      </c>
      <c r="BA218" s="71">
        <v>0</v>
      </c>
      <c r="BB218" s="71">
        <v>0</v>
      </c>
      <c r="BC218" s="71">
        <v>0</v>
      </c>
      <c r="BD218" s="71">
        <v>0</v>
      </c>
      <c r="BE218" s="71">
        <v>0</v>
      </c>
      <c r="BF218" s="71">
        <v>0</v>
      </c>
      <c r="BG218" s="71">
        <v>0</v>
      </c>
      <c r="BH218" s="71">
        <v>0</v>
      </c>
      <c r="BI218" s="71">
        <v>0</v>
      </c>
      <c r="BJ218" s="71">
        <v>0</v>
      </c>
      <c r="BK218" s="71">
        <v>0</v>
      </c>
      <c r="BL218" s="71">
        <v>0</v>
      </c>
      <c r="BM218" s="71">
        <v>0</v>
      </c>
      <c r="BN218" s="71">
        <v>0</v>
      </c>
      <c r="BO218" s="71">
        <v>0</v>
      </c>
      <c r="BP218" s="71">
        <v>0</v>
      </c>
      <c r="BQ218" s="71">
        <v>0</v>
      </c>
    </row>
    <row r="219" spans="1:69" x14ac:dyDescent="0.2">
      <c r="A219" s="13"/>
      <c r="B219" s="63" t="s">
        <v>173</v>
      </c>
      <c r="C219" s="66">
        <v>555.22139282000001</v>
      </c>
      <c r="D219" s="66">
        <v>131.11891851999999</v>
      </c>
      <c r="E219" s="66">
        <v>503.09196544580004</v>
      </c>
      <c r="F219" s="66">
        <v>0</v>
      </c>
      <c r="G219" s="66">
        <v>103.28120384</v>
      </c>
      <c r="H219" s="66">
        <v>0</v>
      </c>
      <c r="I219" s="66">
        <v>0</v>
      </c>
      <c r="J219" s="66">
        <v>465.71568853000002</v>
      </c>
      <c r="K219" s="66">
        <v>0</v>
      </c>
      <c r="L219" s="66">
        <v>0</v>
      </c>
      <c r="M219" s="66">
        <v>0</v>
      </c>
      <c r="N219" s="66">
        <v>0</v>
      </c>
      <c r="O219" s="66">
        <v>0</v>
      </c>
      <c r="P219" s="66">
        <v>0</v>
      </c>
      <c r="Q219" s="66">
        <v>0</v>
      </c>
      <c r="R219" s="66">
        <v>0</v>
      </c>
      <c r="S219" s="66">
        <v>0</v>
      </c>
      <c r="T219" s="66">
        <v>0</v>
      </c>
      <c r="U219" s="66">
        <v>0</v>
      </c>
      <c r="V219" s="66">
        <v>0</v>
      </c>
      <c r="W219" s="66">
        <v>1758.4291691558001</v>
      </c>
      <c r="Y219" s="41" t="s">
        <v>173</v>
      </c>
      <c r="Z219" s="68">
        <v>0.31574851154599243</v>
      </c>
      <c r="AA219" s="68">
        <v>7.4565936928212215E-2</v>
      </c>
      <c r="AB219" s="68">
        <v>0.28610305963437144</v>
      </c>
      <c r="AC219" s="68">
        <v>0</v>
      </c>
      <c r="AD219" s="68">
        <v>5.8734924130941266E-2</v>
      </c>
      <c r="AE219" s="68">
        <v>0</v>
      </c>
      <c r="AF219" s="68">
        <v>0</v>
      </c>
      <c r="AG219" s="68">
        <v>0.26484756776048268</v>
      </c>
      <c r="AH219" s="68">
        <v>0</v>
      </c>
      <c r="AI219" s="68">
        <v>0</v>
      </c>
      <c r="AJ219" s="68">
        <v>0</v>
      </c>
      <c r="AK219" s="68">
        <v>0</v>
      </c>
      <c r="AL219" s="68">
        <v>0</v>
      </c>
      <c r="AM219" s="68">
        <v>0</v>
      </c>
      <c r="AN219" s="68">
        <v>0</v>
      </c>
      <c r="AO219" s="68">
        <v>0</v>
      </c>
      <c r="AP219" s="68">
        <v>0</v>
      </c>
      <c r="AQ219" s="68">
        <v>0</v>
      </c>
      <c r="AR219" s="68">
        <v>0</v>
      </c>
      <c r="AS219" s="68">
        <v>0</v>
      </c>
      <c r="AT219" s="68"/>
      <c r="AV219" s="18" t="s">
        <v>173</v>
      </c>
      <c r="AW219" s="71">
        <v>51.60871142218123</v>
      </c>
      <c r="AX219" s="71">
        <v>96.275892598090607</v>
      </c>
      <c r="AY219" s="71">
        <v>55.155968270036304</v>
      </c>
      <c r="AZ219" s="71">
        <v>0</v>
      </c>
      <c r="BA219" s="71">
        <v>96.275892281555812</v>
      </c>
      <c r="BB219" s="71">
        <v>0</v>
      </c>
      <c r="BC219" s="71">
        <v>0</v>
      </c>
      <c r="BD219" s="71">
        <v>68.04279307155835</v>
      </c>
      <c r="BE219" s="71">
        <v>0</v>
      </c>
      <c r="BF219" s="71">
        <v>0</v>
      </c>
      <c r="BG219" s="71">
        <v>0</v>
      </c>
      <c r="BH219" s="71">
        <v>0</v>
      </c>
      <c r="BI219" s="71">
        <v>0</v>
      </c>
      <c r="BJ219" s="71">
        <v>0</v>
      </c>
      <c r="BK219" s="71">
        <v>0</v>
      </c>
      <c r="BL219" s="71">
        <v>0</v>
      </c>
      <c r="BM219" s="71">
        <v>0</v>
      </c>
      <c r="BN219" s="71">
        <v>0</v>
      </c>
      <c r="BO219" s="71">
        <v>0</v>
      </c>
      <c r="BP219" s="71">
        <v>0</v>
      </c>
      <c r="BQ219" s="71">
        <v>30.378035032008608</v>
      </c>
    </row>
    <row r="220" spans="1:69" x14ac:dyDescent="0.2">
      <c r="A220" s="13"/>
      <c r="B220" s="63" t="s">
        <v>181</v>
      </c>
      <c r="C220" s="66">
        <v>87.817487110000002</v>
      </c>
      <c r="D220" s="66">
        <v>8.6871526479999996</v>
      </c>
      <c r="E220" s="66">
        <v>226.47542271060001</v>
      </c>
      <c r="F220" s="66">
        <v>0</v>
      </c>
      <c r="G220" s="66">
        <v>0</v>
      </c>
      <c r="H220" s="66">
        <v>0</v>
      </c>
      <c r="I220" s="66">
        <v>0</v>
      </c>
      <c r="J220" s="66">
        <v>0</v>
      </c>
      <c r="K220" s="66">
        <v>0</v>
      </c>
      <c r="L220" s="66">
        <v>0</v>
      </c>
      <c r="M220" s="66">
        <v>0</v>
      </c>
      <c r="N220" s="66">
        <v>0</v>
      </c>
      <c r="O220" s="66">
        <v>0</v>
      </c>
      <c r="P220" s="66">
        <v>0</v>
      </c>
      <c r="Q220" s="66">
        <v>0</v>
      </c>
      <c r="R220" s="66">
        <v>0</v>
      </c>
      <c r="S220" s="66">
        <v>0</v>
      </c>
      <c r="T220" s="66">
        <v>0</v>
      </c>
      <c r="U220" s="66">
        <v>0</v>
      </c>
      <c r="V220" s="66">
        <v>0</v>
      </c>
      <c r="W220" s="66">
        <v>322.98006246859995</v>
      </c>
      <c r="Y220" s="41" t="s">
        <v>181</v>
      </c>
      <c r="Z220" s="68">
        <v>0.27189754822261697</v>
      </c>
      <c r="AA220" s="68">
        <v>2.6896869675491385E-2</v>
      </c>
      <c r="AB220" s="68">
        <v>0.70120558210189188</v>
      </c>
      <c r="AC220" s="68">
        <v>0</v>
      </c>
      <c r="AD220" s="68">
        <v>0</v>
      </c>
      <c r="AE220" s="68">
        <v>0</v>
      </c>
      <c r="AF220" s="68">
        <v>0</v>
      </c>
      <c r="AG220" s="68">
        <v>0</v>
      </c>
      <c r="AH220" s="68">
        <v>0</v>
      </c>
      <c r="AI220" s="68">
        <v>0</v>
      </c>
      <c r="AJ220" s="68">
        <v>0</v>
      </c>
      <c r="AK220" s="68">
        <v>0</v>
      </c>
      <c r="AL220" s="68">
        <v>0</v>
      </c>
      <c r="AM220" s="68">
        <v>0</v>
      </c>
      <c r="AN220" s="68">
        <v>0</v>
      </c>
      <c r="AO220" s="68">
        <v>0</v>
      </c>
      <c r="AP220" s="68">
        <v>0</v>
      </c>
      <c r="AQ220" s="68">
        <v>0</v>
      </c>
      <c r="AR220" s="68">
        <v>0</v>
      </c>
      <c r="AS220" s="68">
        <v>0</v>
      </c>
      <c r="AT220" s="68"/>
      <c r="AV220" s="18" t="s">
        <v>181</v>
      </c>
      <c r="AW220" s="71">
        <v>96.275892596915881</v>
      </c>
      <c r="AX220" s="71">
        <v>96.275892649007162</v>
      </c>
      <c r="AY220" s="71">
        <v>96.25553002440725</v>
      </c>
      <c r="AZ220" s="71">
        <v>0</v>
      </c>
      <c r="BA220" s="71">
        <v>0</v>
      </c>
      <c r="BB220" s="71">
        <v>0</v>
      </c>
      <c r="BC220" s="71">
        <v>0</v>
      </c>
      <c r="BD220" s="71">
        <v>0</v>
      </c>
      <c r="BE220" s="71">
        <v>0</v>
      </c>
      <c r="BF220" s="71">
        <v>0</v>
      </c>
      <c r="BG220" s="71">
        <v>0</v>
      </c>
      <c r="BH220" s="71">
        <v>0</v>
      </c>
      <c r="BI220" s="71">
        <v>0</v>
      </c>
      <c r="BJ220" s="71">
        <v>0</v>
      </c>
      <c r="BK220" s="71">
        <v>0</v>
      </c>
      <c r="BL220" s="71">
        <v>0</v>
      </c>
      <c r="BM220" s="71">
        <v>0</v>
      </c>
      <c r="BN220" s="71">
        <v>0</v>
      </c>
      <c r="BO220" s="71">
        <v>0</v>
      </c>
      <c r="BP220" s="71">
        <v>0</v>
      </c>
      <c r="BQ220" s="71">
        <v>72.439725761682709</v>
      </c>
    </row>
    <row r="221" spans="1:69" x14ac:dyDescent="0.2">
      <c r="A221" s="13"/>
      <c r="B221" s="63" t="s">
        <v>169</v>
      </c>
      <c r="C221" s="66">
        <v>1888.5380178564999</v>
      </c>
      <c r="D221" s="66">
        <v>820.3107029255001</v>
      </c>
      <c r="E221" s="66">
        <v>1470.4892251120002</v>
      </c>
      <c r="F221" s="66">
        <v>1837.7103423680001</v>
      </c>
      <c r="G221" s="66">
        <v>298.50813363999998</v>
      </c>
      <c r="H221" s="66">
        <v>221.37717972600001</v>
      </c>
      <c r="I221" s="66">
        <v>319.92995145729998</v>
      </c>
      <c r="J221" s="66">
        <v>2904.2134004575</v>
      </c>
      <c r="K221" s="66">
        <v>0</v>
      </c>
      <c r="L221" s="66">
        <v>0</v>
      </c>
      <c r="M221" s="66">
        <v>0</v>
      </c>
      <c r="N221" s="66">
        <v>0</v>
      </c>
      <c r="O221" s="66">
        <v>0</v>
      </c>
      <c r="P221" s="66">
        <v>0</v>
      </c>
      <c r="Q221" s="66">
        <v>0</v>
      </c>
      <c r="R221" s="66">
        <v>0</v>
      </c>
      <c r="S221" s="66">
        <v>0</v>
      </c>
      <c r="T221" s="66">
        <v>0</v>
      </c>
      <c r="U221" s="66">
        <v>0</v>
      </c>
      <c r="V221" s="66">
        <v>0</v>
      </c>
      <c r="W221" s="66">
        <v>9761.0769535428026</v>
      </c>
      <c r="Y221" s="41" t="s">
        <v>169</v>
      </c>
      <c r="Z221" s="68">
        <v>0.19347639884869991</v>
      </c>
      <c r="AA221" s="68">
        <v>8.4038954597911109E-2</v>
      </c>
      <c r="AB221" s="68">
        <v>0.15064825655106459</v>
      </c>
      <c r="AC221" s="68">
        <v>0.18826921979146977</v>
      </c>
      <c r="AD221" s="68">
        <v>3.0581475288098806E-2</v>
      </c>
      <c r="AE221" s="68">
        <v>2.2679585539549581E-2</v>
      </c>
      <c r="AF221" s="68">
        <v>3.2776091509162907E-2</v>
      </c>
      <c r="AG221" s="68">
        <v>0.2975300178740431</v>
      </c>
      <c r="AH221" s="68">
        <v>0</v>
      </c>
      <c r="AI221" s="68">
        <v>0</v>
      </c>
      <c r="AJ221" s="68">
        <v>0</v>
      </c>
      <c r="AK221" s="68">
        <v>0</v>
      </c>
      <c r="AL221" s="68">
        <v>0</v>
      </c>
      <c r="AM221" s="68">
        <v>0</v>
      </c>
      <c r="AN221" s="68">
        <v>0</v>
      </c>
      <c r="AO221" s="68">
        <v>0</v>
      </c>
      <c r="AP221" s="68">
        <v>0</v>
      </c>
      <c r="AQ221" s="68">
        <v>0</v>
      </c>
      <c r="AR221" s="68">
        <v>0</v>
      </c>
      <c r="AS221" s="68">
        <v>0</v>
      </c>
      <c r="AT221" s="68"/>
      <c r="AV221" s="18" t="s">
        <v>169</v>
      </c>
      <c r="AW221" s="71">
        <v>21.458781386400513</v>
      </c>
      <c r="AX221" s="71">
        <v>35.14325940421692</v>
      </c>
      <c r="AY221" s="71">
        <v>29.035922018276565</v>
      </c>
      <c r="AZ221" s="71">
        <v>24.990826245389375</v>
      </c>
      <c r="BA221" s="71">
        <v>52.446328438134742</v>
      </c>
      <c r="BB221" s="71">
        <v>72.05162769303837</v>
      </c>
      <c r="BC221" s="71">
        <v>71.806622863740273</v>
      </c>
      <c r="BD221" s="71">
        <v>24.543942912439789</v>
      </c>
      <c r="BE221" s="71">
        <v>0</v>
      </c>
      <c r="BF221" s="71">
        <v>0</v>
      </c>
      <c r="BG221" s="71">
        <v>0</v>
      </c>
      <c r="BH221" s="71">
        <v>0</v>
      </c>
      <c r="BI221" s="71">
        <v>0</v>
      </c>
      <c r="BJ221" s="71">
        <v>0</v>
      </c>
      <c r="BK221" s="71">
        <v>0</v>
      </c>
      <c r="BL221" s="71">
        <v>0</v>
      </c>
      <c r="BM221" s="71">
        <v>0</v>
      </c>
      <c r="BN221" s="71">
        <v>0</v>
      </c>
      <c r="BO221" s="71">
        <v>0</v>
      </c>
      <c r="BP221" s="71">
        <v>0</v>
      </c>
      <c r="BQ221" s="71">
        <v>11.460358234833482</v>
      </c>
    </row>
    <row r="222" spans="1:69" x14ac:dyDescent="0.2">
      <c r="A222" s="13"/>
      <c r="B222" s="63" t="s">
        <v>372</v>
      </c>
      <c r="C222" s="66">
        <v>1368.9188813630001</v>
      </c>
      <c r="D222" s="66">
        <v>487.39131075450001</v>
      </c>
      <c r="E222" s="66">
        <v>296.66811352600001</v>
      </c>
      <c r="F222" s="66">
        <v>1379.6531793925999</v>
      </c>
      <c r="G222" s="66">
        <v>0</v>
      </c>
      <c r="H222" s="66">
        <v>85.520865826000005</v>
      </c>
      <c r="I222" s="66">
        <v>55.244592612000005</v>
      </c>
      <c r="J222" s="66">
        <v>1272.4774963110999</v>
      </c>
      <c r="K222" s="66">
        <v>0</v>
      </c>
      <c r="L222" s="66">
        <v>0</v>
      </c>
      <c r="M222" s="66">
        <v>0</v>
      </c>
      <c r="N222" s="66">
        <v>0</v>
      </c>
      <c r="O222" s="66">
        <v>0</v>
      </c>
      <c r="P222" s="66">
        <v>0</v>
      </c>
      <c r="Q222" s="66">
        <v>0</v>
      </c>
      <c r="R222" s="66">
        <v>0</v>
      </c>
      <c r="S222" s="66">
        <v>0</v>
      </c>
      <c r="T222" s="66">
        <v>0</v>
      </c>
      <c r="U222" s="66">
        <v>0</v>
      </c>
      <c r="V222" s="66">
        <v>0</v>
      </c>
      <c r="W222" s="66">
        <v>4945.8744397851997</v>
      </c>
      <c r="Y222" s="41" t="s">
        <v>372</v>
      </c>
      <c r="Z222" s="68">
        <v>0.27677995024524976</v>
      </c>
      <c r="AA222" s="68">
        <v>9.8545023066875015E-2</v>
      </c>
      <c r="AB222" s="68">
        <v>5.9982944803363095E-2</v>
      </c>
      <c r="AC222" s="68">
        <v>0.27895030417563904</v>
      </c>
      <c r="AD222" s="68">
        <v>0</v>
      </c>
      <c r="AE222" s="68">
        <v>1.7291354009729813E-2</v>
      </c>
      <c r="AF222" s="68">
        <v>1.1169833218491347E-2</v>
      </c>
      <c r="AG222" s="68">
        <v>0.25728059048065194</v>
      </c>
      <c r="AH222" s="68">
        <v>0</v>
      </c>
      <c r="AI222" s="68">
        <v>0</v>
      </c>
      <c r="AJ222" s="68">
        <v>0</v>
      </c>
      <c r="AK222" s="68">
        <v>0</v>
      </c>
      <c r="AL222" s="68">
        <v>0</v>
      </c>
      <c r="AM222" s="68">
        <v>0</v>
      </c>
      <c r="AN222" s="68">
        <v>0</v>
      </c>
      <c r="AO222" s="68">
        <v>0</v>
      </c>
      <c r="AP222" s="68">
        <v>0</v>
      </c>
      <c r="AQ222" s="68">
        <v>0</v>
      </c>
      <c r="AR222" s="68">
        <v>0</v>
      </c>
      <c r="AS222" s="68">
        <v>0</v>
      </c>
      <c r="AT222" s="68"/>
      <c r="AV222" s="18" t="s">
        <v>372</v>
      </c>
      <c r="AW222" s="71">
        <v>31.149937483131634</v>
      </c>
      <c r="AX222" s="71">
        <v>43.078338720754154</v>
      </c>
      <c r="AY222" s="71">
        <v>68.376797791652081</v>
      </c>
      <c r="AZ222" s="71">
        <v>29.816820654456237</v>
      </c>
      <c r="BA222" s="71">
        <v>0</v>
      </c>
      <c r="BB222" s="71">
        <v>96.275892645094714</v>
      </c>
      <c r="BC222" s="71">
        <v>64.158202378128919</v>
      </c>
      <c r="BD222" s="71">
        <v>45.948550342949559</v>
      </c>
      <c r="BE222" s="71">
        <v>0</v>
      </c>
      <c r="BF222" s="71">
        <v>0</v>
      </c>
      <c r="BG222" s="71">
        <v>0</v>
      </c>
      <c r="BH222" s="71">
        <v>0</v>
      </c>
      <c r="BI222" s="71">
        <v>0</v>
      </c>
      <c r="BJ222" s="71">
        <v>0</v>
      </c>
      <c r="BK222" s="71">
        <v>0</v>
      </c>
      <c r="BL222" s="71">
        <v>0</v>
      </c>
      <c r="BM222" s="71">
        <v>0</v>
      </c>
      <c r="BN222" s="71">
        <v>0</v>
      </c>
      <c r="BO222" s="71">
        <v>0</v>
      </c>
      <c r="BP222" s="71">
        <v>0</v>
      </c>
      <c r="BQ222" s="71">
        <v>17.927427302144867</v>
      </c>
    </row>
    <row r="223" spans="1:69" x14ac:dyDescent="0.2">
      <c r="A223" s="13"/>
      <c r="B223" s="63" t="s">
        <v>397</v>
      </c>
      <c r="C223" s="66">
        <v>512.13348057669987</v>
      </c>
      <c r="D223" s="66">
        <v>49.639766310199995</v>
      </c>
      <c r="E223" s="66">
        <v>161.79502452259999</v>
      </c>
      <c r="F223" s="66">
        <v>913.06829998180001</v>
      </c>
      <c r="G223" s="66">
        <v>0</v>
      </c>
      <c r="H223" s="66">
        <v>52.713782588399994</v>
      </c>
      <c r="I223" s="66">
        <v>66.500442907600004</v>
      </c>
      <c r="J223" s="66">
        <v>984.06157895399997</v>
      </c>
      <c r="K223" s="66">
        <v>0</v>
      </c>
      <c r="L223" s="66">
        <v>0</v>
      </c>
      <c r="M223" s="66">
        <v>0</v>
      </c>
      <c r="N223" s="66">
        <v>0</v>
      </c>
      <c r="O223" s="66">
        <v>0</v>
      </c>
      <c r="P223" s="66">
        <v>0</v>
      </c>
      <c r="Q223" s="66">
        <v>0</v>
      </c>
      <c r="R223" s="66">
        <v>0</v>
      </c>
      <c r="S223" s="66">
        <v>0</v>
      </c>
      <c r="T223" s="66">
        <v>0</v>
      </c>
      <c r="U223" s="66">
        <v>0</v>
      </c>
      <c r="V223" s="66">
        <v>0</v>
      </c>
      <c r="W223" s="66">
        <v>2739.9123758413007</v>
      </c>
      <c r="Y223" s="41" t="s">
        <v>397</v>
      </c>
      <c r="Z223" s="68">
        <v>0.18691600691042073</v>
      </c>
      <c r="AA223" s="68">
        <v>1.8117282416726159E-2</v>
      </c>
      <c r="AB223" s="68">
        <v>5.9051167456740362E-2</v>
      </c>
      <c r="AC223" s="68">
        <v>0.3332472629535968</v>
      </c>
      <c r="AD223" s="68">
        <v>0</v>
      </c>
      <c r="AE223" s="68">
        <v>1.9239222047097045E-2</v>
      </c>
      <c r="AF223" s="68">
        <v>2.4271010815512223E-2</v>
      </c>
      <c r="AG223" s="68">
        <v>0.35915804739990637</v>
      </c>
      <c r="AH223" s="68">
        <v>0</v>
      </c>
      <c r="AI223" s="68">
        <v>0</v>
      </c>
      <c r="AJ223" s="68">
        <v>0</v>
      </c>
      <c r="AK223" s="68">
        <v>0</v>
      </c>
      <c r="AL223" s="68">
        <v>0</v>
      </c>
      <c r="AM223" s="68">
        <v>0</v>
      </c>
      <c r="AN223" s="68">
        <v>0</v>
      </c>
      <c r="AO223" s="68">
        <v>0</v>
      </c>
      <c r="AP223" s="68">
        <v>0</v>
      </c>
      <c r="AQ223" s="68">
        <v>0</v>
      </c>
      <c r="AR223" s="68">
        <v>0</v>
      </c>
      <c r="AS223" s="68">
        <v>0</v>
      </c>
      <c r="AT223" s="68"/>
      <c r="AV223" s="18" t="s">
        <v>397</v>
      </c>
      <c r="AW223" s="71">
        <v>45.541300871227179</v>
      </c>
      <c r="AX223" s="71">
        <v>46.287366650148641</v>
      </c>
      <c r="AY223" s="71">
        <v>39.204134572981161</v>
      </c>
      <c r="AZ223" s="71">
        <v>32.534965307801173</v>
      </c>
      <c r="BA223" s="71">
        <v>0</v>
      </c>
      <c r="BB223" s="71">
        <v>67.889722515604248</v>
      </c>
      <c r="BC223" s="71">
        <v>49.679824927267433</v>
      </c>
      <c r="BD223" s="71">
        <v>44.118537604748333</v>
      </c>
      <c r="BE223" s="71">
        <v>0</v>
      </c>
      <c r="BF223" s="71">
        <v>0</v>
      </c>
      <c r="BG223" s="71">
        <v>0</v>
      </c>
      <c r="BH223" s="71">
        <v>0</v>
      </c>
      <c r="BI223" s="71">
        <v>0</v>
      </c>
      <c r="BJ223" s="71">
        <v>0</v>
      </c>
      <c r="BK223" s="71">
        <v>0</v>
      </c>
      <c r="BL223" s="71">
        <v>0</v>
      </c>
      <c r="BM223" s="71">
        <v>0</v>
      </c>
      <c r="BN223" s="71">
        <v>0</v>
      </c>
      <c r="BO223" s="71">
        <v>0</v>
      </c>
      <c r="BP223" s="71">
        <v>0</v>
      </c>
      <c r="BQ223" s="71">
        <v>21.220682025737933</v>
      </c>
    </row>
    <row r="224" spans="1:69" x14ac:dyDescent="0.2">
      <c r="A224" s="13"/>
      <c r="B224" s="63" t="s">
        <v>398</v>
      </c>
      <c r="C224" s="66">
        <v>30917.825270359997</v>
      </c>
      <c r="D224" s="66">
        <v>8179.6220877178012</v>
      </c>
      <c r="E224" s="66">
        <v>4304.141798871</v>
      </c>
      <c r="F224" s="66">
        <v>1805.3080176994997</v>
      </c>
      <c r="G224" s="66">
        <v>1337.5044060818002</v>
      </c>
      <c r="H224" s="66">
        <v>661.85972579999998</v>
      </c>
      <c r="I224" s="66">
        <v>890.27972167799999</v>
      </c>
      <c r="J224" s="66">
        <v>1573.0422889399999</v>
      </c>
      <c r="K224" s="66">
        <v>0</v>
      </c>
      <c r="L224" s="66">
        <v>0</v>
      </c>
      <c r="M224" s="66">
        <v>0</v>
      </c>
      <c r="N224" s="66">
        <v>0</v>
      </c>
      <c r="O224" s="66">
        <v>0</v>
      </c>
      <c r="P224" s="66">
        <v>0</v>
      </c>
      <c r="Q224" s="66">
        <v>0</v>
      </c>
      <c r="R224" s="66">
        <v>0</v>
      </c>
      <c r="S224" s="66">
        <v>0</v>
      </c>
      <c r="T224" s="66">
        <v>0</v>
      </c>
      <c r="U224" s="66">
        <v>0</v>
      </c>
      <c r="V224" s="66">
        <v>0</v>
      </c>
      <c r="W224" s="66">
        <v>49669.583317148099</v>
      </c>
      <c r="Y224" s="41" t="s">
        <v>398</v>
      </c>
      <c r="Z224" s="68">
        <v>0.62246999482449494</v>
      </c>
      <c r="AA224" s="68">
        <v>0.16468070681184555</v>
      </c>
      <c r="AB224" s="68">
        <v>8.6655484331092089E-2</v>
      </c>
      <c r="AC224" s="68">
        <v>3.6346349156430889E-2</v>
      </c>
      <c r="AD224" s="68">
        <v>2.6928037578685213E-2</v>
      </c>
      <c r="AE224" s="68">
        <v>1.3325252228792047E-2</v>
      </c>
      <c r="AF224" s="68">
        <v>1.7924042486795671E-2</v>
      </c>
      <c r="AG224" s="68">
        <v>3.1670132581863582E-2</v>
      </c>
      <c r="AH224" s="68">
        <v>0</v>
      </c>
      <c r="AI224" s="68">
        <v>0</v>
      </c>
      <c r="AJ224" s="68">
        <v>0</v>
      </c>
      <c r="AK224" s="68">
        <v>0</v>
      </c>
      <c r="AL224" s="68">
        <v>0</v>
      </c>
      <c r="AM224" s="68">
        <v>0</v>
      </c>
      <c r="AN224" s="68">
        <v>0</v>
      </c>
      <c r="AO224" s="68">
        <v>0</v>
      </c>
      <c r="AP224" s="68">
        <v>0</v>
      </c>
      <c r="AQ224" s="68">
        <v>0</v>
      </c>
      <c r="AR224" s="68">
        <v>0</v>
      </c>
      <c r="AS224" s="68">
        <v>0</v>
      </c>
      <c r="AT224" s="68"/>
      <c r="AV224" s="18" t="s">
        <v>398</v>
      </c>
      <c r="AW224" s="71">
        <v>4.6184237742496697</v>
      </c>
      <c r="AX224" s="71">
        <v>10.164294543237855</v>
      </c>
      <c r="AY224" s="71">
        <v>12.992373548442478</v>
      </c>
      <c r="AZ224" s="71">
        <v>20.790275149758767</v>
      </c>
      <c r="BA224" s="71">
        <v>28.676216129570566</v>
      </c>
      <c r="BB224" s="71">
        <v>43.445984299237686</v>
      </c>
      <c r="BC224" s="71">
        <v>34.594693525293991</v>
      </c>
      <c r="BD224" s="71">
        <v>24.975023427038096</v>
      </c>
      <c r="BE224" s="71">
        <v>0</v>
      </c>
      <c r="BF224" s="71">
        <v>0</v>
      </c>
      <c r="BG224" s="71">
        <v>0</v>
      </c>
      <c r="BH224" s="71">
        <v>0</v>
      </c>
      <c r="BI224" s="71">
        <v>0</v>
      </c>
      <c r="BJ224" s="71">
        <v>0</v>
      </c>
      <c r="BK224" s="71">
        <v>0</v>
      </c>
      <c r="BL224" s="71">
        <v>0</v>
      </c>
      <c r="BM224" s="71">
        <v>0</v>
      </c>
      <c r="BN224" s="71">
        <v>0</v>
      </c>
      <c r="BO224" s="71">
        <v>0</v>
      </c>
      <c r="BP224" s="71">
        <v>0</v>
      </c>
      <c r="BQ224" s="71">
        <v>3.8531279869824915</v>
      </c>
    </row>
    <row r="225" spans="1:69" x14ac:dyDescent="0.2">
      <c r="A225" s="13"/>
      <c r="B225" s="63" t="s">
        <v>151</v>
      </c>
      <c r="C225" s="66">
        <v>466.02654986759995</v>
      </c>
      <c r="D225" s="66">
        <v>564.44462526970005</v>
      </c>
      <c r="E225" s="66">
        <v>328.83255130760006</v>
      </c>
      <c r="F225" s="66">
        <v>1405.6273359365002</v>
      </c>
      <c r="G225" s="66">
        <v>75.237685423000002</v>
      </c>
      <c r="H225" s="66">
        <v>389.06884216499998</v>
      </c>
      <c r="I225" s="66">
        <v>371.29966661200001</v>
      </c>
      <c r="J225" s="66">
        <v>1981.65520758</v>
      </c>
      <c r="K225" s="66">
        <v>0</v>
      </c>
      <c r="L225" s="66">
        <v>0</v>
      </c>
      <c r="M225" s="66">
        <v>0</v>
      </c>
      <c r="N225" s="66">
        <v>0</v>
      </c>
      <c r="O225" s="66">
        <v>0</v>
      </c>
      <c r="P225" s="66">
        <v>0</v>
      </c>
      <c r="Q225" s="66">
        <v>0</v>
      </c>
      <c r="R225" s="66">
        <v>0</v>
      </c>
      <c r="S225" s="66">
        <v>0</v>
      </c>
      <c r="T225" s="66">
        <v>0</v>
      </c>
      <c r="U225" s="66">
        <v>0</v>
      </c>
      <c r="V225" s="66">
        <v>0</v>
      </c>
      <c r="W225" s="66">
        <v>5582.1924641613996</v>
      </c>
      <c r="Y225" s="41" t="s">
        <v>151</v>
      </c>
      <c r="Z225" s="68">
        <v>8.3484500554140265E-2</v>
      </c>
      <c r="AA225" s="68">
        <v>0.10111522110595936</v>
      </c>
      <c r="AB225" s="68">
        <v>5.8907419158110277E-2</v>
      </c>
      <c r="AC225" s="68">
        <v>0.25180560236159188</v>
      </c>
      <c r="AD225" s="68">
        <v>1.3478160401318731E-2</v>
      </c>
      <c r="AE225" s="68">
        <v>6.9698213499961956E-2</v>
      </c>
      <c r="AF225" s="68">
        <v>6.6515024158662631E-2</v>
      </c>
      <c r="AG225" s="68">
        <v>0.35499585876025502</v>
      </c>
      <c r="AH225" s="68">
        <v>0</v>
      </c>
      <c r="AI225" s="68">
        <v>0</v>
      </c>
      <c r="AJ225" s="68">
        <v>0</v>
      </c>
      <c r="AK225" s="68">
        <v>0</v>
      </c>
      <c r="AL225" s="68">
        <v>0</v>
      </c>
      <c r="AM225" s="68">
        <v>0</v>
      </c>
      <c r="AN225" s="68">
        <v>0</v>
      </c>
      <c r="AO225" s="68">
        <v>0</v>
      </c>
      <c r="AP225" s="68">
        <v>0</v>
      </c>
      <c r="AQ225" s="68">
        <v>0</v>
      </c>
      <c r="AR225" s="68">
        <v>0</v>
      </c>
      <c r="AS225" s="68">
        <v>0</v>
      </c>
      <c r="AT225" s="68"/>
      <c r="AV225" s="18" t="s">
        <v>151</v>
      </c>
      <c r="AW225" s="71">
        <v>36.828559394748567</v>
      </c>
      <c r="AX225" s="71">
        <v>23.687516367739185</v>
      </c>
      <c r="AY225" s="71">
        <v>25.998925123377663</v>
      </c>
      <c r="AZ225" s="71">
        <v>27.538409394501805</v>
      </c>
      <c r="BA225" s="71">
        <v>91.605937235946286</v>
      </c>
      <c r="BB225" s="71">
        <v>57.717029181052666</v>
      </c>
      <c r="BC225" s="71">
        <v>46.754206123723691</v>
      </c>
      <c r="BD225" s="71">
        <v>26.085749496900572</v>
      </c>
      <c r="BE225" s="71">
        <v>0</v>
      </c>
      <c r="BF225" s="71">
        <v>0</v>
      </c>
      <c r="BG225" s="71">
        <v>0</v>
      </c>
      <c r="BH225" s="71">
        <v>0</v>
      </c>
      <c r="BI225" s="71">
        <v>0</v>
      </c>
      <c r="BJ225" s="71">
        <v>0</v>
      </c>
      <c r="BK225" s="71">
        <v>0</v>
      </c>
      <c r="BL225" s="71">
        <v>0</v>
      </c>
      <c r="BM225" s="71">
        <v>0</v>
      </c>
      <c r="BN225" s="71">
        <v>0</v>
      </c>
      <c r="BO225" s="71">
        <v>0</v>
      </c>
      <c r="BP225" s="71">
        <v>0</v>
      </c>
      <c r="BQ225" s="71">
        <v>13.369841490234794</v>
      </c>
    </row>
    <row r="226" spans="1:69" x14ac:dyDescent="0.2">
      <c r="A226" s="13"/>
      <c r="B226" s="63" t="s">
        <v>373</v>
      </c>
      <c r="C226" s="66">
        <v>0</v>
      </c>
      <c r="D226" s="66">
        <v>0</v>
      </c>
      <c r="E226" s="66">
        <v>0</v>
      </c>
      <c r="F226" s="66">
        <v>0</v>
      </c>
      <c r="G226" s="66">
        <v>0</v>
      </c>
      <c r="H226" s="66">
        <v>0</v>
      </c>
      <c r="I226" s="66">
        <v>0</v>
      </c>
      <c r="J226" s="66">
        <v>0</v>
      </c>
      <c r="K226" s="66">
        <v>0</v>
      </c>
      <c r="L226" s="66">
        <v>0</v>
      </c>
      <c r="M226" s="66">
        <v>0</v>
      </c>
      <c r="N226" s="66">
        <v>0</v>
      </c>
      <c r="O226" s="66">
        <v>0</v>
      </c>
      <c r="P226" s="66">
        <v>0</v>
      </c>
      <c r="Q226" s="66">
        <v>0</v>
      </c>
      <c r="R226" s="66">
        <v>0</v>
      </c>
      <c r="S226" s="66">
        <v>0</v>
      </c>
      <c r="T226" s="66">
        <v>0</v>
      </c>
      <c r="U226" s="66">
        <v>0</v>
      </c>
      <c r="V226" s="66">
        <v>0</v>
      </c>
      <c r="W226" s="66">
        <v>909.55051629479999</v>
      </c>
      <c r="Y226" s="41" t="s">
        <v>373</v>
      </c>
      <c r="Z226" s="68">
        <v>0</v>
      </c>
      <c r="AA226" s="68">
        <v>0</v>
      </c>
      <c r="AB226" s="68">
        <v>0</v>
      </c>
      <c r="AC226" s="68">
        <v>0</v>
      </c>
      <c r="AD226" s="68">
        <v>0</v>
      </c>
      <c r="AE226" s="68">
        <v>0</v>
      </c>
      <c r="AF226" s="68">
        <v>0</v>
      </c>
      <c r="AG226" s="68">
        <v>0</v>
      </c>
      <c r="AH226" s="68">
        <v>0</v>
      </c>
      <c r="AI226" s="68">
        <v>0</v>
      </c>
      <c r="AJ226" s="68">
        <v>0</v>
      </c>
      <c r="AK226" s="68">
        <v>0</v>
      </c>
      <c r="AL226" s="68">
        <v>0</v>
      </c>
      <c r="AM226" s="68">
        <v>0</v>
      </c>
      <c r="AN226" s="68">
        <v>0</v>
      </c>
      <c r="AO226" s="68">
        <v>0</v>
      </c>
      <c r="AP226" s="68">
        <v>0</v>
      </c>
      <c r="AQ226" s="68">
        <v>0</v>
      </c>
      <c r="AR226" s="68">
        <v>0</v>
      </c>
      <c r="AS226" s="68">
        <v>0</v>
      </c>
      <c r="AT226" s="68"/>
      <c r="AV226" s="18" t="s">
        <v>373</v>
      </c>
      <c r="AW226" s="71">
        <v>0</v>
      </c>
      <c r="AX226" s="71">
        <v>0</v>
      </c>
      <c r="AY226" s="71">
        <v>0</v>
      </c>
      <c r="AZ226" s="71">
        <v>0</v>
      </c>
      <c r="BA226" s="71">
        <v>0</v>
      </c>
      <c r="BB226" s="71">
        <v>0</v>
      </c>
      <c r="BC226" s="71">
        <v>0</v>
      </c>
      <c r="BD226" s="71">
        <v>0</v>
      </c>
      <c r="BE226" s="71">
        <v>0</v>
      </c>
      <c r="BF226" s="71">
        <v>0</v>
      </c>
      <c r="BG226" s="71">
        <v>0</v>
      </c>
      <c r="BH226" s="71">
        <v>0</v>
      </c>
      <c r="BI226" s="71">
        <v>0</v>
      </c>
      <c r="BJ226" s="71">
        <v>0</v>
      </c>
      <c r="BK226" s="71">
        <v>0</v>
      </c>
      <c r="BL226" s="71">
        <v>0</v>
      </c>
      <c r="BM226" s="71">
        <v>0</v>
      </c>
      <c r="BN226" s="71">
        <v>0</v>
      </c>
      <c r="BO226" s="71">
        <v>0</v>
      </c>
      <c r="BP226" s="71">
        <v>0</v>
      </c>
      <c r="BQ226" s="71">
        <v>31.19196913730455</v>
      </c>
    </row>
    <row r="227" spans="1:69" x14ac:dyDescent="0.2">
      <c r="A227" s="13"/>
      <c r="B227" s="63" t="s">
        <v>374</v>
      </c>
      <c r="C227" s="66">
        <v>0</v>
      </c>
      <c r="D227" s="66">
        <v>0</v>
      </c>
      <c r="E227" s="66">
        <v>0</v>
      </c>
      <c r="F227" s="66">
        <v>0</v>
      </c>
      <c r="G227" s="66">
        <v>0</v>
      </c>
      <c r="H227" s="66">
        <v>0</v>
      </c>
      <c r="I227" s="66">
        <v>0</v>
      </c>
      <c r="J227" s="66">
        <v>0</v>
      </c>
      <c r="K227" s="66">
        <v>0</v>
      </c>
      <c r="L227" s="66">
        <v>0</v>
      </c>
      <c r="M227" s="66">
        <v>0</v>
      </c>
      <c r="N227" s="66">
        <v>0</v>
      </c>
      <c r="O227" s="66">
        <v>0</v>
      </c>
      <c r="P227" s="66">
        <v>0</v>
      </c>
      <c r="Q227" s="66">
        <v>0</v>
      </c>
      <c r="R227" s="66">
        <v>0</v>
      </c>
      <c r="S227" s="66">
        <v>0</v>
      </c>
      <c r="T227" s="66">
        <v>0</v>
      </c>
      <c r="U227" s="66">
        <v>0</v>
      </c>
      <c r="V227" s="66">
        <v>0</v>
      </c>
      <c r="W227" s="66">
        <v>0</v>
      </c>
      <c r="Y227" s="41" t="s">
        <v>374</v>
      </c>
      <c r="Z227" s="68">
        <v>0</v>
      </c>
      <c r="AA227" s="68">
        <v>0</v>
      </c>
      <c r="AB227" s="68">
        <v>0</v>
      </c>
      <c r="AC227" s="68">
        <v>0</v>
      </c>
      <c r="AD227" s="68">
        <v>0</v>
      </c>
      <c r="AE227" s="68">
        <v>0</v>
      </c>
      <c r="AF227" s="68">
        <v>0</v>
      </c>
      <c r="AG227" s="68">
        <v>0</v>
      </c>
      <c r="AH227" s="68">
        <v>0</v>
      </c>
      <c r="AI227" s="68">
        <v>0</v>
      </c>
      <c r="AJ227" s="68">
        <v>0</v>
      </c>
      <c r="AK227" s="68">
        <v>0</v>
      </c>
      <c r="AL227" s="68">
        <v>0</v>
      </c>
      <c r="AM227" s="68">
        <v>0</v>
      </c>
      <c r="AN227" s="68">
        <v>0</v>
      </c>
      <c r="AO227" s="68">
        <v>0</v>
      </c>
      <c r="AP227" s="68">
        <v>0</v>
      </c>
      <c r="AQ227" s="68">
        <v>0</v>
      </c>
      <c r="AR227" s="68">
        <v>0</v>
      </c>
      <c r="AS227" s="68">
        <v>0</v>
      </c>
      <c r="AT227" s="68"/>
      <c r="AV227" s="18" t="s">
        <v>374</v>
      </c>
      <c r="AW227" s="71">
        <v>0</v>
      </c>
      <c r="AX227" s="71">
        <v>0</v>
      </c>
      <c r="AY227" s="71">
        <v>0</v>
      </c>
      <c r="AZ227" s="71">
        <v>0</v>
      </c>
      <c r="BA227" s="71">
        <v>0</v>
      </c>
      <c r="BB227" s="71">
        <v>0</v>
      </c>
      <c r="BC227" s="71">
        <v>0</v>
      </c>
      <c r="BD227" s="71">
        <v>0</v>
      </c>
      <c r="BE227" s="71">
        <v>0</v>
      </c>
      <c r="BF227" s="71">
        <v>0</v>
      </c>
      <c r="BG227" s="71">
        <v>0</v>
      </c>
      <c r="BH227" s="71">
        <v>0</v>
      </c>
      <c r="BI227" s="71">
        <v>0</v>
      </c>
      <c r="BJ227" s="71">
        <v>0</v>
      </c>
      <c r="BK227" s="71">
        <v>0</v>
      </c>
      <c r="BL227" s="71">
        <v>0</v>
      </c>
      <c r="BM227" s="71">
        <v>0</v>
      </c>
      <c r="BN227" s="71">
        <v>0</v>
      </c>
      <c r="BO227" s="71">
        <v>0</v>
      </c>
      <c r="BP227" s="71">
        <v>0</v>
      </c>
      <c r="BQ227" s="71">
        <v>0</v>
      </c>
    </row>
    <row r="228" spans="1:69" x14ac:dyDescent="0.2">
      <c r="A228" s="13"/>
      <c r="B228" s="63" t="s">
        <v>374</v>
      </c>
      <c r="C228" s="66">
        <v>0</v>
      </c>
      <c r="D228" s="66">
        <v>0</v>
      </c>
      <c r="E228" s="66">
        <v>0</v>
      </c>
      <c r="F228" s="66">
        <v>0</v>
      </c>
      <c r="G228" s="66">
        <v>0</v>
      </c>
      <c r="H228" s="66">
        <v>0</v>
      </c>
      <c r="I228" s="66">
        <v>0</v>
      </c>
      <c r="J228" s="66">
        <v>0</v>
      </c>
      <c r="K228" s="66">
        <v>0</v>
      </c>
      <c r="L228" s="66">
        <v>0</v>
      </c>
      <c r="M228" s="66">
        <v>0</v>
      </c>
      <c r="N228" s="66">
        <v>0</v>
      </c>
      <c r="O228" s="66">
        <v>0</v>
      </c>
      <c r="P228" s="66">
        <v>0</v>
      </c>
      <c r="Q228" s="66">
        <v>0</v>
      </c>
      <c r="R228" s="66">
        <v>0</v>
      </c>
      <c r="S228" s="66">
        <v>0</v>
      </c>
      <c r="T228" s="66">
        <v>0</v>
      </c>
      <c r="U228" s="66">
        <v>0</v>
      </c>
      <c r="V228" s="66">
        <v>0</v>
      </c>
      <c r="W228" s="66">
        <v>0</v>
      </c>
      <c r="Y228" s="41" t="s">
        <v>374</v>
      </c>
      <c r="Z228" s="68">
        <v>0</v>
      </c>
      <c r="AA228" s="68">
        <v>0</v>
      </c>
      <c r="AB228" s="68">
        <v>0</v>
      </c>
      <c r="AC228" s="68">
        <v>0</v>
      </c>
      <c r="AD228" s="68">
        <v>0</v>
      </c>
      <c r="AE228" s="68">
        <v>0</v>
      </c>
      <c r="AF228" s="68">
        <v>0</v>
      </c>
      <c r="AG228" s="68">
        <v>0</v>
      </c>
      <c r="AH228" s="68">
        <v>0</v>
      </c>
      <c r="AI228" s="68">
        <v>0</v>
      </c>
      <c r="AJ228" s="68">
        <v>0</v>
      </c>
      <c r="AK228" s="68">
        <v>0</v>
      </c>
      <c r="AL228" s="68">
        <v>0</v>
      </c>
      <c r="AM228" s="68">
        <v>0</v>
      </c>
      <c r="AN228" s="68">
        <v>0</v>
      </c>
      <c r="AO228" s="68">
        <v>0</v>
      </c>
      <c r="AP228" s="68">
        <v>0</v>
      </c>
      <c r="AQ228" s="68">
        <v>0</v>
      </c>
      <c r="AR228" s="68">
        <v>0</v>
      </c>
      <c r="AS228" s="68">
        <v>0</v>
      </c>
      <c r="AT228" s="68"/>
      <c r="AV228" s="18" t="s">
        <v>374</v>
      </c>
      <c r="AW228" s="71">
        <v>0</v>
      </c>
      <c r="AX228" s="71">
        <v>0</v>
      </c>
      <c r="AY228" s="71">
        <v>0</v>
      </c>
      <c r="AZ228" s="71">
        <v>0</v>
      </c>
      <c r="BA228" s="71">
        <v>0</v>
      </c>
      <c r="BB228" s="71">
        <v>0</v>
      </c>
      <c r="BC228" s="71">
        <v>0</v>
      </c>
      <c r="BD228" s="71">
        <v>0</v>
      </c>
      <c r="BE228" s="71">
        <v>0</v>
      </c>
      <c r="BF228" s="71">
        <v>0</v>
      </c>
      <c r="BG228" s="71">
        <v>0</v>
      </c>
      <c r="BH228" s="71">
        <v>0</v>
      </c>
      <c r="BI228" s="71">
        <v>0</v>
      </c>
      <c r="BJ228" s="71">
        <v>0</v>
      </c>
      <c r="BK228" s="71">
        <v>0</v>
      </c>
      <c r="BL228" s="71">
        <v>0</v>
      </c>
      <c r="BM228" s="71">
        <v>0</v>
      </c>
      <c r="BN228" s="71">
        <v>0</v>
      </c>
      <c r="BO228" s="71">
        <v>0</v>
      </c>
      <c r="BP228" s="71">
        <v>0</v>
      </c>
      <c r="BQ228" s="71">
        <v>0</v>
      </c>
    </row>
    <row r="229" spans="1:69" x14ac:dyDescent="0.2">
      <c r="A229" s="13"/>
      <c r="B229" s="63" t="s">
        <v>374</v>
      </c>
      <c r="C229" s="66">
        <v>0</v>
      </c>
      <c r="D229" s="66">
        <v>0</v>
      </c>
      <c r="E229" s="66">
        <v>0</v>
      </c>
      <c r="F229" s="66">
        <v>0</v>
      </c>
      <c r="G229" s="66">
        <v>0</v>
      </c>
      <c r="H229" s="66">
        <v>0</v>
      </c>
      <c r="I229" s="66">
        <v>0</v>
      </c>
      <c r="J229" s="66">
        <v>0</v>
      </c>
      <c r="K229" s="66">
        <v>0</v>
      </c>
      <c r="L229" s="66">
        <v>0</v>
      </c>
      <c r="M229" s="66">
        <v>0</v>
      </c>
      <c r="N229" s="66">
        <v>0</v>
      </c>
      <c r="O229" s="66">
        <v>0</v>
      </c>
      <c r="P229" s="66">
        <v>0</v>
      </c>
      <c r="Q229" s="66">
        <v>0</v>
      </c>
      <c r="R229" s="66">
        <v>0</v>
      </c>
      <c r="S229" s="66">
        <v>0</v>
      </c>
      <c r="T229" s="66">
        <v>0</v>
      </c>
      <c r="U229" s="66">
        <v>0</v>
      </c>
      <c r="V229" s="66">
        <v>0</v>
      </c>
      <c r="W229" s="66">
        <v>0</v>
      </c>
      <c r="Y229" s="41" t="s">
        <v>374</v>
      </c>
      <c r="Z229" s="68">
        <v>0</v>
      </c>
      <c r="AA229" s="68">
        <v>0</v>
      </c>
      <c r="AB229" s="68">
        <v>0</v>
      </c>
      <c r="AC229" s="68">
        <v>0</v>
      </c>
      <c r="AD229" s="68">
        <v>0</v>
      </c>
      <c r="AE229" s="68">
        <v>0</v>
      </c>
      <c r="AF229" s="68">
        <v>0</v>
      </c>
      <c r="AG229" s="68">
        <v>0</v>
      </c>
      <c r="AH229" s="68">
        <v>0</v>
      </c>
      <c r="AI229" s="68">
        <v>0</v>
      </c>
      <c r="AJ229" s="68">
        <v>0</v>
      </c>
      <c r="AK229" s="68">
        <v>0</v>
      </c>
      <c r="AL229" s="68">
        <v>0</v>
      </c>
      <c r="AM229" s="68">
        <v>0</v>
      </c>
      <c r="AN229" s="68">
        <v>0</v>
      </c>
      <c r="AO229" s="68">
        <v>0</v>
      </c>
      <c r="AP229" s="68">
        <v>0</v>
      </c>
      <c r="AQ229" s="68">
        <v>0</v>
      </c>
      <c r="AR229" s="68">
        <v>0</v>
      </c>
      <c r="AS229" s="68">
        <v>0</v>
      </c>
      <c r="AT229" s="68"/>
      <c r="AV229" s="18" t="s">
        <v>374</v>
      </c>
      <c r="AW229" s="71">
        <v>0</v>
      </c>
      <c r="AX229" s="71">
        <v>0</v>
      </c>
      <c r="AY229" s="71">
        <v>0</v>
      </c>
      <c r="AZ229" s="71">
        <v>0</v>
      </c>
      <c r="BA229" s="71">
        <v>0</v>
      </c>
      <c r="BB229" s="71">
        <v>0</v>
      </c>
      <c r="BC229" s="71">
        <v>0</v>
      </c>
      <c r="BD229" s="71">
        <v>0</v>
      </c>
      <c r="BE229" s="71">
        <v>0</v>
      </c>
      <c r="BF229" s="71">
        <v>0</v>
      </c>
      <c r="BG229" s="71">
        <v>0</v>
      </c>
      <c r="BH229" s="71">
        <v>0</v>
      </c>
      <c r="BI229" s="71">
        <v>0</v>
      </c>
      <c r="BJ229" s="71">
        <v>0</v>
      </c>
      <c r="BK229" s="71">
        <v>0</v>
      </c>
      <c r="BL229" s="71">
        <v>0</v>
      </c>
      <c r="BM229" s="71">
        <v>0</v>
      </c>
      <c r="BN229" s="71">
        <v>0</v>
      </c>
      <c r="BO229" s="71">
        <v>0</v>
      </c>
      <c r="BP229" s="71">
        <v>0</v>
      </c>
      <c r="BQ229" s="71">
        <v>0</v>
      </c>
    </row>
    <row r="230" spans="1:69" x14ac:dyDescent="0.2">
      <c r="A230" s="13"/>
      <c r="B230" s="63" t="s">
        <v>374</v>
      </c>
      <c r="C230" s="66">
        <v>0</v>
      </c>
      <c r="D230" s="66">
        <v>0</v>
      </c>
      <c r="E230" s="66">
        <v>0</v>
      </c>
      <c r="F230" s="66">
        <v>0</v>
      </c>
      <c r="G230" s="66">
        <v>0</v>
      </c>
      <c r="H230" s="66">
        <v>0</v>
      </c>
      <c r="I230" s="66">
        <v>0</v>
      </c>
      <c r="J230" s="66">
        <v>0</v>
      </c>
      <c r="K230" s="66">
        <v>0</v>
      </c>
      <c r="L230" s="66">
        <v>0</v>
      </c>
      <c r="M230" s="66">
        <v>0</v>
      </c>
      <c r="N230" s="66">
        <v>0</v>
      </c>
      <c r="O230" s="66">
        <v>0</v>
      </c>
      <c r="P230" s="66">
        <v>0</v>
      </c>
      <c r="Q230" s="66">
        <v>0</v>
      </c>
      <c r="R230" s="66">
        <v>0</v>
      </c>
      <c r="S230" s="66">
        <v>0</v>
      </c>
      <c r="T230" s="66">
        <v>0</v>
      </c>
      <c r="U230" s="66">
        <v>0</v>
      </c>
      <c r="V230" s="66">
        <v>0</v>
      </c>
      <c r="W230" s="66">
        <v>0</v>
      </c>
      <c r="Y230" s="41" t="s">
        <v>374</v>
      </c>
      <c r="Z230" s="68">
        <v>0</v>
      </c>
      <c r="AA230" s="68">
        <v>0</v>
      </c>
      <c r="AB230" s="68">
        <v>0</v>
      </c>
      <c r="AC230" s="68">
        <v>0</v>
      </c>
      <c r="AD230" s="68">
        <v>0</v>
      </c>
      <c r="AE230" s="68">
        <v>0</v>
      </c>
      <c r="AF230" s="68">
        <v>0</v>
      </c>
      <c r="AG230" s="68">
        <v>0</v>
      </c>
      <c r="AH230" s="68">
        <v>0</v>
      </c>
      <c r="AI230" s="68">
        <v>0</v>
      </c>
      <c r="AJ230" s="68">
        <v>0</v>
      </c>
      <c r="AK230" s="68">
        <v>0</v>
      </c>
      <c r="AL230" s="68">
        <v>0</v>
      </c>
      <c r="AM230" s="68">
        <v>0</v>
      </c>
      <c r="AN230" s="68">
        <v>0</v>
      </c>
      <c r="AO230" s="68">
        <v>0</v>
      </c>
      <c r="AP230" s="68">
        <v>0</v>
      </c>
      <c r="AQ230" s="68">
        <v>0</v>
      </c>
      <c r="AR230" s="68">
        <v>0</v>
      </c>
      <c r="AS230" s="68">
        <v>0</v>
      </c>
      <c r="AT230" s="68"/>
      <c r="AV230" s="18" t="s">
        <v>374</v>
      </c>
      <c r="AW230" s="71">
        <v>0</v>
      </c>
      <c r="AX230" s="71">
        <v>0</v>
      </c>
      <c r="AY230" s="71">
        <v>0</v>
      </c>
      <c r="AZ230" s="71">
        <v>0</v>
      </c>
      <c r="BA230" s="71">
        <v>0</v>
      </c>
      <c r="BB230" s="71">
        <v>0</v>
      </c>
      <c r="BC230" s="71">
        <v>0</v>
      </c>
      <c r="BD230" s="71">
        <v>0</v>
      </c>
      <c r="BE230" s="71">
        <v>0</v>
      </c>
      <c r="BF230" s="71">
        <v>0</v>
      </c>
      <c r="BG230" s="71">
        <v>0</v>
      </c>
      <c r="BH230" s="71">
        <v>0</v>
      </c>
      <c r="BI230" s="71">
        <v>0</v>
      </c>
      <c r="BJ230" s="71">
        <v>0</v>
      </c>
      <c r="BK230" s="71">
        <v>0</v>
      </c>
      <c r="BL230" s="71">
        <v>0</v>
      </c>
      <c r="BM230" s="71">
        <v>0</v>
      </c>
      <c r="BN230" s="71">
        <v>0</v>
      </c>
      <c r="BO230" s="71">
        <v>0</v>
      </c>
      <c r="BP230" s="71">
        <v>0</v>
      </c>
      <c r="BQ230" s="71">
        <v>0</v>
      </c>
    </row>
    <row r="231" spans="1:69" s="20" customFormat="1" x14ac:dyDescent="0.2">
      <c r="A231" s="19"/>
      <c r="B231" s="63" t="s">
        <v>374</v>
      </c>
      <c r="C231" s="66">
        <v>0</v>
      </c>
      <c r="D231" s="66">
        <v>0</v>
      </c>
      <c r="E231" s="66">
        <v>0</v>
      </c>
      <c r="F231" s="66">
        <v>0</v>
      </c>
      <c r="G231" s="66">
        <v>0</v>
      </c>
      <c r="H231" s="66">
        <v>0</v>
      </c>
      <c r="I231" s="66">
        <v>0</v>
      </c>
      <c r="J231" s="66">
        <v>0</v>
      </c>
      <c r="K231" s="66">
        <v>0</v>
      </c>
      <c r="L231" s="66">
        <v>0</v>
      </c>
      <c r="M231" s="66">
        <v>0</v>
      </c>
      <c r="N231" s="66">
        <v>0</v>
      </c>
      <c r="O231" s="66">
        <v>0</v>
      </c>
      <c r="P231" s="66">
        <v>0</v>
      </c>
      <c r="Q231" s="66">
        <v>0</v>
      </c>
      <c r="R231" s="66">
        <v>0</v>
      </c>
      <c r="S231" s="66">
        <v>0</v>
      </c>
      <c r="T231" s="66">
        <v>0</v>
      </c>
      <c r="U231" s="66">
        <v>0</v>
      </c>
      <c r="V231" s="66">
        <v>0</v>
      </c>
      <c r="W231" s="66">
        <v>0</v>
      </c>
      <c r="Y231" s="41" t="s">
        <v>374</v>
      </c>
      <c r="Z231" s="68">
        <v>0</v>
      </c>
      <c r="AA231" s="68">
        <v>0</v>
      </c>
      <c r="AB231" s="68">
        <v>0</v>
      </c>
      <c r="AC231" s="68">
        <v>0</v>
      </c>
      <c r="AD231" s="68">
        <v>0</v>
      </c>
      <c r="AE231" s="68">
        <v>0</v>
      </c>
      <c r="AF231" s="68">
        <v>0</v>
      </c>
      <c r="AG231" s="68">
        <v>0</v>
      </c>
      <c r="AH231" s="68">
        <v>0</v>
      </c>
      <c r="AI231" s="68">
        <v>0</v>
      </c>
      <c r="AJ231" s="68">
        <v>0</v>
      </c>
      <c r="AK231" s="68">
        <v>0</v>
      </c>
      <c r="AL231" s="68">
        <v>0</v>
      </c>
      <c r="AM231" s="68">
        <v>0</v>
      </c>
      <c r="AN231" s="68">
        <v>0</v>
      </c>
      <c r="AO231" s="68">
        <v>0</v>
      </c>
      <c r="AP231" s="68">
        <v>0</v>
      </c>
      <c r="AQ231" s="68">
        <v>0</v>
      </c>
      <c r="AR231" s="68">
        <v>0</v>
      </c>
      <c r="AS231" s="68">
        <v>0</v>
      </c>
      <c r="AT231" s="68"/>
      <c r="AV231" s="18" t="s">
        <v>374</v>
      </c>
      <c r="AW231" s="71">
        <v>0</v>
      </c>
      <c r="AX231" s="71">
        <v>0</v>
      </c>
      <c r="AY231" s="71">
        <v>0</v>
      </c>
      <c r="AZ231" s="71">
        <v>0</v>
      </c>
      <c r="BA231" s="71">
        <v>0</v>
      </c>
      <c r="BB231" s="71">
        <v>0</v>
      </c>
      <c r="BC231" s="71">
        <v>0</v>
      </c>
      <c r="BD231" s="71">
        <v>0</v>
      </c>
      <c r="BE231" s="71">
        <v>0</v>
      </c>
      <c r="BF231" s="71">
        <v>0</v>
      </c>
      <c r="BG231" s="71">
        <v>0</v>
      </c>
      <c r="BH231" s="71">
        <v>0</v>
      </c>
      <c r="BI231" s="71">
        <v>0</v>
      </c>
      <c r="BJ231" s="71">
        <v>0</v>
      </c>
      <c r="BK231" s="71">
        <v>0</v>
      </c>
      <c r="BL231" s="71">
        <v>0</v>
      </c>
      <c r="BM231" s="71">
        <v>0</v>
      </c>
      <c r="BN231" s="71">
        <v>0</v>
      </c>
      <c r="BO231" s="71">
        <v>0</v>
      </c>
      <c r="BP231" s="71">
        <v>0</v>
      </c>
      <c r="BQ231" s="71">
        <v>0</v>
      </c>
    </row>
    <row r="232" spans="1:69" x14ac:dyDescent="0.2">
      <c r="A232" s="13"/>
      <c r="B232" s="64" t="s">
        <v>374</v>
      </c>
      <c r="C232" s="66">
        <v>0</v>
      </c>
      <c r="D232" s="66">
        <v>0</v>
      </c>
      <c r="E232" s="66">
        <v>0</v>
      </c>
      <c r="F232" s="66">
        <v>0</v>
      </c>
      <c r="G232" s="66">
        <v>0</v>
      </c>
      <c r="H232" s="66">
        <v>0</v>
      </c>
      <c r="I232" s="66">
        <v>0</v>
      </c>
      <c r="J232" s="66">
        <v>0</v>
      </c>
      <c r="K232" s="66">
        <v>0</v>
      </c>
      <c r="L232" s="66">
        <v>0</v>
      </c>
      <c r="M232" s="66">
        <v>0</v>
      </c>
      <c r="N232" s="66">
        <v>0</v>
      </c>
      <c r="O232" s="66">
        <v>0</v>
      </c>
      <c r="P232" s="66">
        <v>0</v>
      </c>
      <c r="Q232" s="66">
        <v>0</v>
      </c>
      <c r="R232" s="66">
        <v>0</v>
      </c>
      <c r="S232" s="66">
        <v>0</v>
      </c>
      <c r="T232" s="66">
        <v>0</v>
      </c>
      <c r="U232" s="66">
        <v>0</v>
      </c>
      <c r="V232" s="66">
        <v>0</v>
      </c>
      <c r="W232" s="66">
        <v>0</v>
      </c>
      <c r="Y232" s="42" t="s">
        <v>374</v>
      </c>
      <c r="Z232" s="68">
        <v>0</v>
      </c>
      <c r="AA232" s="68">
        <v>0</v>
      </c>
      <c r="AB232" s="68">
        <v>0</v>
      </c>
      <c r="AC232" s="68">
        <v>0</v>
      </c>
      <c r="AD232" s="68">
        <v>0</v>
      </c>
      <c r="AE232" s="68">
        <v>0</v>
      </c>
      <c r="AF232" s="68">
        <v>0</v>
      </c>
      <c r="AG232" s="68">
        <v>0</v>
      </c>
      <c r="AH232" s="68">
        <v>0</v>
      </c>
      <c r="AI232" s="68">
        <v>0</v>
      </c>
      <c r="AJ232" s="68">
        <v>0</v>
      </c>
      <c r="AK232" s="68">
        <v>0</v>
      </c>
      <c r="AL232" s="68">
        <v>0</v>
      </c>
      <c r="AM232" s="68">
        <v>0</v>
      </c>
      <c r="AN232" s="68">
        <v>0</v>
      </c>
      <c r="AO232" s="68">
        <v>0</v>
      </c>
      <c r="AP232" s="68">
        <v>0</v>
      </c>
      <c r="AQ232" s="68">
        <v>0</v>
      </c>
      <c r="AR232" s="68">
        <v>0</v>
      </c>
      <c r="AS232" s="68">
        <v>0</v>
      </c>
      <c r="AT232" s="68"/>
      <c r="AV232" s="22" t="s">
        <v>374</v>
      </c>
      <c r="AW232" s="71">
        <v>0</v>
      </c>
      <c r="AX232" s="71">
        <v>0</v>
      </c>
      <c r="AY232" s="71">
        <v>0</v>
      </c>
      <c r="AZ232" s="71">
        <v>0</v>
      </c>
      <c r="BA232" s="71">
        <v>0</v>
      </c>
      <c r="BB232" s="71">
        <v>0</v>
      </c>
      <c r="BC232" s="71">
        <v>0</v>
      </c>
      <c r="BD232" s="71">
        <v>0</v>
      </c>
      <c r="BE232" s="71">
        <v>0</v>
      </c>
      <c r="BF232" s="71">
        <v>0</v>
      </c>
      <c r="BG232" s="71">
        <v>0</v>
      </c>
      <c r="BH232" s="71">
        <v>0</v>
      </c>
      <c r="BI232" s="71">
        <v>0</v>
      </c>
      <c r="BJ232" s="71">
        <v>0</v>
      </c>
      <c r="BK232" s="71">
        <v>0</v>
      </c>
      <c r="BL232" s="71">
        <v>0</v>
      </c>
      <c r="BM232" s="71">
        <v>0</v>
      </c>
      <c r="BN232" s="71">
        <v>0</v>
      </c>
      <c r="BO232" s="71">
        <v>0</v>
      </c>
      <c r="BP232" s="71">
        <v>0</v>
      </c>
      <c r="BQ232" s="71">
        <v>0</v>
      </c>
    </row>
    <row r="233" spans="1:69" x14ac:dyDescent="0.2">
      <c r="A233" s="13"/>
      <c r="B233" s="65" t="s">
        <v>194</v>
      </c>
      <c r="C233" s="66">
        <v>132741.40826748416</v>
      </c>
      <c r="D233" s="66">
        <v>45333.607373136409</v>
      </c>
      <c r="E233" s="66">
        <v>39199.640662230406</v>
      </c>
      <c r="F233" s="66">
        <v>42778.297756187407</v>
      </c>
      <c r="G233" s="66">
        <v>12001.336395951701</v>
      </c>
      <c r="H233" s="66">
        <v>9017.3900382253996</v>
      </c>
      <c r="I233" s="66">
        <v>21736.269388578901</v>
      </c>
      <c r="J233" s="66">
        <v>42082.256610241595</v>
      </c>
      <c r="K233" s="66">
        <v>0</v>
      </c>
      <c r="L233" s="66">
        <v>0</v>
      </c>
      <c r="M233" s="66">
        <v>0</v>
      </c>
      <c r="N233" s="66">
        <v>0</v>
      </c>
      <c r="O233" s="66">
        <v>0</v>
      </c>
      <c r="P233" s="66">
        <v>0</v>
      </c>
      <c r="Q233" s="66">
        <v>0</v>
      </c>
      <c r="R233" s="66">
        <v>0</v>
      </c>
      <c r="S233" s="66">
        <v>0</v>
      </c>
      <c r="T233" s="66">
        <v>0</v>
      </c>
      <c r="U233" s="66">
        <v>0</v>
      </c>
      <c r="V233" s="66">
        <v>0</v>
      </c>
      <c r="W233" s="66"/>
      <c r="Y233" s="43" t="s">
        <v>194</v>
      </c>
      <c r="Z233" s="69"/>
      <c r="AA233" s="69"/>
      <c r="AB233" s="69"/>
      <c r="AC233" s="69"/>
      <c r="AD233" s="69"/>
      <c r="AE233" s="69"/>
      <c r="AF233" s="69"/>
      <c r="AG233" s="69"/>
      <c r="AH233" s="69"/>
      <c r="AI233" s="69"/>
      <c r="AJ233" s="69"/>
      <c r="AK233" s="69"/>
      <c r="AL233" s="69"/>
      <c r="AM233" s="69"/>
      <c r="AN233" s="68"/>
      <c r="AO233" s="68"/>
      <c r="AP233" s="68"/>
      <c r="AQ233" s="68"/>
      <c r="AR233" s="68"/>
      <c r="AS233" s="68"/>
      <c r="AT233" s="69"/>
      <c r="AV233" s="24" t="s">
        <v>194</v>
      </c>
      <c r="AW233" s="71"/>
      <c r="AX233" s="71"/>
      <c r="AY233" s="71"/>
      <c r="AZ233" s="71"/>
      <c r="BA233" s="71"/>
      <c r="BB233" s="71"/>
      <c r="BC233" s="71"/>
      <c r="BD233" s="71"/>
      <c r="BE233" s="71"/>
      <c r="BF233" s="71"/>
      <c r="BG233" s="71"/>
      <c r="BH233" s="71"/>
      <c r="BI233" s="71"/>
      <c r="BJ233" s="71"/>
      <c r="BK233" s="71"/>
      <c r="BL233" s="71"/>
      <c r="BM233" s="71"/>
      <c r="BN233" s="71"/>
      <c r="BO233" s="71"/>
      <c r="BP233" s="71"/>
      <c r="BQ233" s="71"/>
    </row>
    <row r="236" spans="1:69" x14ac:dyDescent="0.2">
      <c r="A236" s="8" t="s">
        <v>130</v>
      </c>
      <c r="B236" s="14" t="s">
        <v>187</v>
      </c>
      <c r="C236" s="28" t="s">
        <v>8</v>
      </c>
      <c r="D236" s="28" t="s">
        <v>7</v>
      </c>
      <c r="E236" s="28" t="s">
        <v>6</v>
      </c>
      <c r="F236" s="28" t="s">
        <v>5</v>
      </c>
      <c r="G236" s="28" t="s">
        <v>4</v>
      </c>
      <c r="H236" s="28" t="s">
        <v>3</v>
      </c>
      <c r="I236" s="28" t="s">
        <v>2</v>
      </c>
      <c r="J236" s="28" t="s">
        <v>1</v>
      </c>
      <c r="K236" s="28" t="s">
        <v>0</v>
      </c>
      <c r="L236" s="28" t="s">
        <v>10</v>
      </c>
      <c r="M236" s="28" t="s">
        <v>38</v>
      </c>
      <c r="N236" s="28" t="s">
        <v>37</v>
      </c>
      <c r="O236" s="28" t="s">
        <v>36</v>
      </c>
      <c r="P236" s="28" t="s">
        <v>35</v>
      </c>
      <c r="Q236" s="28" t="s">
        <v>34</v>
      </c>
      <c r="R236" s="28" t="s">
        <v>33</v>
      </c>
      <c r="S236" s="28" t="s">
        <v>32</v>
      </c>
      <c r="T236" s="28" t="s">
        <v>31</v>
      </c>
      <c r="U236" s="28" t="s">
        <v>30</v>
      </c>
      <c r="V236" s="28" t="s">
        <v>29</v>
      </c>
      <c r="W236" s="28" t="s">
        <v>194</v>
      </c>
      <c r="Y236" s="40" t="s">
        <v>187</v>
      </c>
      <c r="Z236" s="67" t="s">
        <v>8</v>
      </c>
      <c r="AA236" s="67" t="s">
        <v>7</v>
      </c>
      <c r="AB236" s="67" t="s">
        <v>6</v>
      </c>
      <c r="AC236" s="67" t="s">
        <v>5</v>
      </c>
      <c r="AD236" s="67" t="s">
        <v>4</v>
      </c>
      <c r="AE236" s="67" t="s">
        <v>3</v>
      </c>
      <c r="AF236" s="67" t="s">
        <v>2</v>
      </c>
      <c r="AG236" s="67" t="s">
        <v>1</v>
      </c>
      <c r="AH236" s="67" t="s">
        <v>0</v>
      </c>
      <c r="AI236" s="67" t="s">
        <v>10</v>
      </c>
      <c r="AJ236" s="67" t="s">
        <v>38</v>
      </c>
      <c r="AK236" s="67" t="s">
        <v>37</v>
      </c>
      <c r="AL236" s="67" t="s">
        <v>36</v>
      </c>
      <c r="AM236" s="67" t="s">
        <v>35</v>
      </c>
      <c r="AN236" s="67" t="s">
        <v>34</v>
      </c>
      <c r="AO236" s="67" t="s">
        <v>33</v>
      </c>
      <c r="AP236" s="67" t="s">
        <v>32</v>
      </c>
      <c r="AQ236" s="67" t="s">
        <v>31</v>
      </c>
      <c r="AR236" s="67" t="s">
        <v>30</v>
      </c>
      <c r="AS236" s="67" t="s">
        <v>29</v>
      </c>
      <c r="AT236" s="67" t="s">
        <v>194</v>
      </c>
      <c r="AV236" s="16" t="s">
        <v>187</v>
      </c>
      <c r="AW236" s="70" t="s">
        <v>8</v>
      </c>
      <c r="AX236" s="70" t="s">
        <v>7</v>
      </c>
      <c r="AY236" s="70" t="s">
        <v>6</v>
      </c>
      <c r="AZ236" s="70" t="s">
        <v>5</v>
      </c>
      <c r="BA236" s="70" t="s">
        <v>4</v>
      </c>
      <c r="BB236" s="70" t="s">
        <v>3</v>
      </c>
      <c r="BC236" s="70" t="s">
        <v>2</v>
      </c>
      <c r="BD236" s="70" t="s">
        <v>1</v>
      </c>
      <c r="BE236" s="70" t="s">
        <v>0</v>
      </c>
      <c r="BF236" s="70" t="s">
        <v>10</v>
      </c>
      <c r="BG236" s="70" t="s">
        <v>38</v>
      </c>
      <c r="BH236" s="70" t="s">
        <v>37</v>
      </c>
      <c r="BI236" s="70" t="s">
        <v>36</v>
      </c>
      <c r="BJ236" s="70" t="s">
        <v>35</v>
      </c>
      <c r="BK236" s="70" t="s">
        <v>34</v>
      </c>
      <c r="BL236" s="70" t="s">
        <v>33</v>
      </c>
      <c r="BM236" s="70" t="s">
        <v>32</v>
      </c>
      <c r="BN236" s="70" t="s">
        <v>31</v>
      </c>
      <c r="BO236" s="70" t="s">
        <v>30</v>
      </c>
      <c r="BP236" s="70" t="s">
        <v>29</v>
      </c>
      <c r="BQ236" s="70" t="s">
        <v>194</v>
      </c>
    </row>
    <row r="237" spans="1:69" x14ac:dyDescent="0.2">
      <c r="A237" s="13"/>
      <c r="B237" s="63" t="s">
        <v>177</v>
      </c>
      <c r="C237" s="66">
        <v>6126.3553213141004</v>
      </c>
      <c r="D237" s="66">
        <v>1742.9701959772999</v>
      </c>
      <c r="E237" s="66">
        <v>940.93509054509991</v>
      </c>
      <c r="F237" s="66">
        <v>2287.3262505110001</v>
      </c>
      <c r="G237" s="66">
        <v>1173.6313824834001</v>
      </c>
      <c r="H237" s="66">
        <v>285.58058982</v>
      </c>
      <c r="I237" s="66">
        <v>408.93210586999999</v>
      </c>
      <c r="J237" s="66">
        <v>2167.5450639300002</v>
      </c>
      <c r="K237" s="66">
        <v>0</v>
      </c>
      <c r="L237" s="66">
        <v>0</v>
      </c>
      <c r="M237" s="66">
        <v>0</v>
      </c>
      <c r="N237" s="66">
        <v>0</v>
      </c>
      <c r="O237" s="66">
        <v>0</v>
      </c>
      <c r="P237" s="66">
        <v>0</v>
      </c>
      <c r="Q237" s="66">
        <v>0</v>
      </c>
      <c r="R237" s="66">
        <v>0</v>
      </c>
      <c r="S237" s="66">
        <v>0</v>
      </c>
      <c r="T237" s="66">
        <v>0</v>
      </c>
      <c r="U237" s="66">
        <v>0</v>
      </c>
      <c r="V237" s="66">
        <v>0</v>
      </c>
      <c r="W237" s="66">
        <v>15133.276000450905</v>
      </c>
      <c r="Y237" s="41" t="s">
        <v>177</v>
      </c>
      <c r="Z237" s="68">
        <v>0.40482677518942772</v>
      </c>
      <c r="AA237" s="68">
        <v>0.11517467836609648</v>
      </c>
      <c r="AB237" s="68">
        <v>6.2176563125992297E-2</v>
      </c>
      <c r="AC237" s="68">
        <v>0.15114547903856693</v>
      </c>
      <c r="AD237" s="68">
        <v>7.7553028336259183E-2</v>
      </c>
      <c r="AE237" s="68">
        <v>1.8871035578250931E-2</v>
      </c>
      <c r="AF237" s="68">
        <v>2.7022047695278644E-2</v>
      </c>
      <c r="AG237" s="68">
        <v>0.14323039267012752</v>
      </c>
      <c r="AH237" s="68">
        <v>0</v>
      </c>
      <c r="AI237" s="68">
        <v>0</v>
      </c>
      <c r="AJ237" s="68">
        <v>0</v>
      </c>
      <c r="AK237" s="68">
        <v>0</v>
      </c>
      <c r="AL237" s="68">
        <v>0</v>
      </c>
      <c r="AM237" s="68">
        <v>0</v>
      </c>
      <c r="AN237" s="68">
        <v>0</v>
      </c>
      <c r="AO237" s="68">
        <v>0</v>
      </c>
      <c r="AP237" s="68">
        <v>0</v>
      </c>
      <c r="AQ237" s="68">
        <v>0</v>
      </c>
      <c r="AR237" s="68">
        <v>0</v>
      </c>
      <c r="AS237" s="68">
        <v>0</v>
      </c>
      <c r="AT237" s="68"/>
      <c r="AV237" s="18" t="s">
        <v>177</v>
      </c>
      <c r="AW237" s="71">
        <v>13.742447074595107</v>
      </c>
      <c r="AX237" s="71">
        <v>23.09908287225679</v>
      </c>
      <c r="AY237" s="71">
        <v>29.036950297582418</v>
      </c>
      <c r="AZ237" s="71">
        <v>22.73402882921399</v>
      </c>
      <c r="BA237" s="71">
        <v>35.772248368781248</v>
      </c>
      <c r="BB237" s="71">
        <v>78.956173974476116</v>
      </c>
      <c r="BC237" s="71">
        <v>48.408774205807433</v>
      </c>
      <c r="BD237" s="71">
        <v>25.586828696925373</v>
      </c>
      <c r="BE237" s="71">
        <v>0</v>
      </c>
      <c r="BF237" s="71">
        <v>0</v>
      </c>
      <c r="BG237" s="71">
        <v>0</v>
      </c>
      <c r="BH237" s="71">
        <v>0</v>
      </c>
      <c r="BI237" s="71">
        <v>0</v>
      </c>
      <c r="BJ237" s="71">
        <v>0</v>
      </c>
      <c r="BK237" s="71">
        <v>0</v>
      </c>
      <c r="BL237" s="71">
        <v>0</v>
      </c>
      <c r="BM237" s="71">
        <v>0</v>
      </c>
      <c r="BN237" s="71">
        <v>0</v>
      </c>
      <c r="BO237" s="71">
        <v>0</v>
      </c>
      <c r="BP237" s="71">
        <v>0</v>
      </c>
      <c r="BQ237" s="71">
        <v>8.8404420694019006</v>
      </c>
    </row>
    <row r="238" spans="1:69" x14ac:dyDescent="0.2">
      <c r="A238" s="13"/>
      <c r="B238" s="63" t="s">
        <v>371</v>
      </c>
      <c r="C238" s="66">
        <v>38967.344826377994</v>
      </c>
      <c r="D238" s="66">
        <v>12555.833423660002</v>
      </c>
      <c r="E238" s="66">
        <v>15132.127776043199</v>
      </c>
      <c r="F238" s="66">
        <v>22772.040369799997</v>
      </c>
      <c r="G238" s="66">
        <v>9700.8332504099999</v>
      </c>
      <c r="H238" s="66">
        <v>5262.3198868400004</v>
      </c>
      <c r="I238" s="66">
        <v>10932.15831257</v>
      </c>
      <c r="J238" s="66">
        <v>22896.64086123</v>
      </c>
      <c r="K238" s="66">
        <v>0</v>
      </c>
      <c r="L238" s="66">
        <v>0</v>
      </c>
      <c r="M238" s="66">
        <v>0</v>
      </c>
      <c r="N238" s="66">
        <v>0</v>
      </c>
      <c r="O238" s="66">
        <v>0</v>
      </c>
      <c r="P238" s="66">
        <v>0</v>
      </c>
      <c r="Q238" s="66">
        <v>0</v>
      </c>
      <c r="R238" s="66">
        <v>0</v>
      </c>
      <c r="S238" s="66">
        <v>0</v>
      </c>
      <c r="T238" s="66">
        <v>0</v>
      </c>
      <c r="U238" s="66">
        <v>0</v>
      </c>
      <c r="V238" s="66">
        <v>0</v>
      </c>
      <c r="W238" s="66">
        <v>138219.29870693115</v>
      </c>
      <c r="Y238" s="41" t="s">
        <v>371</v>
      </c>
      <c r="Z238" s="68">
        <v>0.28192405250876834</v>
      </c>
      <c r="AA238" s="68">
        <v>9.0839944502123113E-2</v>
      </c>
      <c r="AB238" s="68">
        <v>0.10947912424391705</v>
      </c>
      <c r="AC238" s="68">
        <v>0.16475297286874507</v>
      </c>
      <c r="AD238" s="68">
        <v>7.0184361671367254E-2</v>
      </c>
      <c r="AE238" s="68">
        <v>3.8072251386528817E-2</v>
      </c>
      <c r="AF238" s="68">
        <v>7.9092850382272956E-2</v>
      </c>
      <c r="AG238" s="68">
        <v>0.16565444243627772</v>
      </c>
      <c r="AH238" s="68">
        <v>0</v>
      </c>
      <c r="AI238" s="68">
        <v>0</v>
      </c>
      <c r="AJ238" s="68">
        <v>0</v>
      </c>
      <c r="AK238" s="68">
        <v>0</v>
      </c>
      <c r="AL238" s="68">
        <v>0</v>
      </c>
      <c r="AM238" s="68">
        <v>0</v>
      </c>
      <c r="AN238" s="68">
        <v>0</v>
      </c>
      <c r="AO238" s="68">
        <v>0</v>
      </c>
      <c r="AP238" s="68">
        <v>0</v>
      </c>
      <c r="AQ238" s="68">
        <v>0</v>
      </c>
      <c r="AR238" s="68">
        <v>0</v>
      </c>
      <c r="AS238" s="68">
        <v>0</v>
      </c>
      <c r="AT238" s="68"/>
      <c r="AV238" s="18" t="s">
        <v>371</v>
      </c>
      <c r="AW238" s="71">
        <v>5.2091857795273979</v>
      </c>
      <c r="AX238" s="71">
        <v>8.9440530979312349</v>
      </c>
      <c r="AY238" s="71">
        <v>9.0304994389614812</v>
      </c>
      <c r="AZ238" s="71">
        <v>7.2782770134773367</v>
      </c>
      <c r="BA238" s="71">
        <v>13.641672131744203</v>
      </c>
      <c r="BB238" s="71">
        <v>18.318831031056302</v>
      </c>
      <c r="BC238" s="71">
        <v>13.346881201031007</v>
      </c>
      <c r="BD238" s="71">
        <v>8.0707626871252884</v>
      </c>
      <c r="BE238" s="71">
        <v>0</v>
      </c>
      <c r="BF238" s="71">
        <v>0</v>
      </c>
      <c r="BG238" s="71">
        <v>0</v>
      </c>
      <c r="BH238" s="71">
        <v>0</v>
      </c>
      <c r="BI238" s="71">
        <v>0</v>
      </c>
      <c r="BJ238" s="71">
        <v>0</v>
      </c>
      <c r="BK238" s="71">
        <v>0</v>
      </c>
      <c r="BL238" s="71">
        <v>0</v>
      </c>
      <c r="BM238" s="71">
        <v>0</v>
      </c>
      <c r="BN238" s="71">
        <v>0</v>
      </c>
      <c r="BO238" s="71">
        <v>0</v>
      </c>
      <c r="BP238" s="71">
        <v>0</v>
      </c>
      <c r="BQ238" s="71">
        <v>3.0882259868661257</v>
      </c>
    </row>
    <row r="239" spans="1:69" x14ac:dyDescent="0.2">
      <c r="A239" s="13"/>
      <c r="B239" s="63" t="s">
        <v>165</v>
      </c>
      <c r="C239" s="66">
        <v>0</v>
      </c>
      <c r="D239" s="66">
        <v>0</v>
      </c>
      <c r="E239" s="66">
        <v>0</v>
      </c>
      <c r="F239" s="66">
        <v>0</v>
      </c>
      <c r="G239" s="66">
        <v>0</v>
      </c>
      <c r="H239" s="66">
        <v>0</v>
      </c>
      <c r="I239" s="66">
        <v>0</v>
      </c>
      <c r="J239" s="66">
        <v>0</v>
      </c>
      <c r="K239" s="66">
        <v>0</v>
      </c>
      <c r="L239" s="66">
        <v>0</v>
      </c>
      <c r="M239" s="66">
        <v>0</v>
      </c>
      <c r="N239" s="66">
        <v>0</v>
      </c>
      <c r="O239" s="66">
        <v>0</v>
      </c>
      <c r="P239" s="66">
        <v>0</v>
      </c>
      <c r="Q239" s="66">
        <v>0</v>
      </c>
      <c r="R239" s="66">
        <v>0</v>
      </c>
      <c r="S239" s="66">
        <v>0</v>
      </c>
      <c r="T239" s="66">
        <v>0</v>
      </c>
      <c r="U239" s="66">
        <v>0</v>
      </c>
      <c r="V239" s="66">
        <v>0</v>
      </c>
      <c r="W239" s="66">
        <v>0</v>
      </c>
      <c r="Y239" s="41" t="s">
        <v>165</v>
      </c>
      <c r="Z239" s="68">
        <v>0</v>
      </c>
      <c r="AA239" s="68">
        <v>0</v>
      </c>
      <c r="AB239" s="68">
        <v>0</v>
      </c>
      <c r="AC239" s="68">
        <v>0</v>
      </c>
      <c r="AD239" s="68">
        <v>0</v>
      </c>
      <c r="AE239" s="68">
        <v>0</v>
      </c>
      <c r="AF239" s="68">
        <v>0</v>
      </c>
      <c r="AG239" s="68">
        <v>0</v>
      </c>
      <c r="AH239" s="68">
        <v>0</v>
      </c>
      <c r="AI239" s="68">
        <v>0</v>
      </c>
      <c r="AJ239" s="68">
        <v>0</v>
      </c>
      <c r="AK239" s="68">
        <v>0</v>
      </c>
      <c r="AL239" s="68">
        <v>0</v>
      </c>
      <c r="AM239" s="68">
        <v>0</v>
      </c>
      <c r="AN239" s="68">
        <v>0</v>
      </c>
      <c r="AO239" s="68">
        <v>0</v>
      </c>
      <c r="AP239" s="68">
        <v>0</v>
      </c>
      <c r="AQ239" s="68">
        <v>0</v>
      </c>
      <c r="AR239" s="68">
        <v>0</v>
      </c>
      <c r="AS239" s="68">
        <v>0</v>
      </c>
      <c r="AT239" s="68"/>
      <c r="AV239" s="18" t="s">
        <v>165</v>
      </c>
      <c r="AW239" s="71">
        <v>0</v>
      </c>
      <c r="AX239" s="71">
        <v>0</v>
      </c>
      <c r="AY239" s="71">
        <v>0</v>
      </c>
      <c r="AZ239" s="71">
        <v>0</v>
      </c>
      <c r="BA239" s="71">
        <v>0</v>
      </c>
      <c r="BB239" s="71">
        <v>0</v>
      </c>
      <c r="BC239" s="71">
        <v>0</v>
      </c>
      <c r="BD239" s="71">
        <v>0</v>
      </c>
      <c r="BE239" s="71">
        <v>0</v>
      </c>
      <c r="BF239" s="71">
        <v>0</v>
      </c>
      <c r="BG239" s="71">
        <v>0</v>
      </c>
      <c r="BH239" s="71">
        <v>0</v>
      </c>
      <c r="BI239" s="71">
        <v>0</v>
      </c>
      <c r="BJ239" s="71">
        <v>0</v>
      </c>
      <c r="BK239" s="71">
        <v>0</v>
      </c>
      <c r="BL239" s="71">
        <v>0</v>
      </c>
      <c r="BM239" s="71">
        <v>0</v>
      </c>
      <c r="BN239" s="71">
        <v>0</v>
      </c>
      <c r="BO239" s="71">
        <v>0</v>
      </c>
      <c r="BP239" s="71">
        <v>0</v>
      </c>
      <c r="BQ239" s="71">
        <v>0</v>
      </c>
    </row>
    <row r="240" spans="1:69" x14ac:dyDescent="0.2">
      <c r="A240" s="13"/>
      <c r="B240" s="63" t="s">
        <v>424</v>
      </c>
      <c r="C240" s="66">
        <v>0</v>
      </c>
      <c r="D240" s="66">
        <v>0</v>
      </c>
      <c r="E240" s="66">
        <v>0</v>
      </c>
      <c r="F240" s="66">
        <v>0</v>
      </c>
      <c r="G240" s="66">
        <v>0</v>
      </c>
      <c r="H240" s="66">
        <v>0</v>
      </c>
      <c r="I240" s="66">
        <v>0</v>
      </c>
      <c r="J240" s="66">
        <v>0</v>
      </c>
      <c r="K240" s="66">
        <v>0</v>
      </c>
      <c r="L240" s="66">
        <v>0</v>
      </c>
      <c r="M240" s="66">
        <v>0</v>
      </c>
      <c r="N240" s="66">
        <v>0</v>
      </c>
      <c r="O240" s="66">
        <v>0</v>
      </c>
      <c r="P240" s="66">
        <v>0</v>
      </c>
      <c r="Q240" s="66">
        <v>0</v>
      </c>
      <c r="R240" s="66">
        <v>0</v>
      </c>
      <c r="S240" s="66">
        <v>0</v>
      </c>
      <c r="T240" s="66">
        <v>0</v>
      </c>
      <c r="U240" s="66">
        <v>0</v>
      </c>
      <c r="V240" s="66">
        <v>0</v>
      </c>
      <c r="W240" s="66">
        <v>0</v>
      </c>
      <c r="Y240" s="41" t="s">
        <v>424</v>
      </c>
      <c r="Z240" s="68">
        <v>0</v>
      </c>
      <c r="AA240" s="68">
        <v>0</v>
      </c>
      <c r="AB240" s="68">
        <v>0</v>
      </c>
      <c r="AC240" s="68">
        <v>0</v>
      </c>
      <c r="AD240" s="68">
        <v>0</v>
      </c>
      <c r="AE240" s="68">
        <v>0</v>
      </c>
      <c r="AF240" s="68">
        <v>0</v>
      </c>
      <c r="AG240" s="68">
        <v>0</v>
      </c>
      <c r="AH240" s="68">
        <v>0</v>
      </c>
      <c r="AI240" s="68">
        <v>0</v>
      </c>
      <c r="AJ240" s="68">
        <v>0</v>
      </c>
      <c r="AK240" s="68">
        <v>0</v>
      </c>
      <c r="AL240" s="68">
        <v>0</v>
      </c>
      <c r="AM240" s="68">
        <v>0</v>
      </c>
      <c r="AN240" s="68">
        <v>0</v>
      </c>
      <c r="AO240" s="68">
        <v>0</v>
      </c>
      <c r="AP240" s="68">
        <v>0</v>
      </c>
      <c r="AQ240" s="68">
        <v>0</v>
      </c>
      <c r="AR240" s="68">
        <v>0</v>
      </c>
      <c r="AS240" s="68">
        <v>0</v>
      </c>
      <c r="AT240" s="68"/>
      <c r="AV240" s="18" t="s">
        <v>424</v>
      </c>
      <c r="AW240" s="71">
        <v>0</v>
      </c>
      <c r="AX240" s="71">
        <v>0</v>
      </c>
      <c r="AY240" s="71">
        <v>0</v>
      </c>
      <c r="AZ240" s="71">
        <v>0</v>
      </c>
      <c r="BA240" s="71">
        <v>0</v>
      </c>
      <c r="BB240" s="71">
        <v>0</v>
      </c>
      <c r="BC240" s="71">
        <v>0</v>
      </c>
      <c r="BD240" s="71">
        <v>0</v>
      </c>
      <c r="BE240" s="71">
        <v>0</v>
      </c>
      <c r="BF240" s="71">
        <v>0</v>
      </c>
      <c r="BG240" s="71">
        <v>0</v>
      </c>
      <c r="BH240" s="71">
        <v>0</v>
      </c>
      <c r="BI240" s="71">
        <v>0</v>
      </c>
      <c r="BJ240" s="71">
        <v>0</v>
      </c>
      <c r="BK240" s="71">
        <v>0</v>
      </c>
      <c r="BL240" s="71">
        <v>0</v>
      </c>
      <c r="BM240" s="71">
        <v>0</v>
      </c>
      <c r="BN240" s="71">
        <v>0</v>
      </c>
      <c r="BO240" s="71">
        <v>0</v>
      </c>
      <c r="BP240" s="71">
        <v>0</v>
      </c>
      <c r="BQ240" s="71">
        <v>0</v>
      </c>
    </row>
    <row r="241" spans="1:69" x14ac:dyDescent="0.2">
      <c r="A241" s="13"/>
      <c r="B241" s="63" t="s">
        <v>425</v>
      </c>
      <c r="C241" s="66">
        <v>363.7101792011</v>
      </c>
      <c r="D241" s="66">
        <v>0</v>
      </c>
      <c r="E241" s="66">
        <v>208.16728764999999</v>
      </c>
      <c r="F241" s="66">
        <v>323.02452901999999</v>
      </c>
      <c r="G241" s="66">
        <v>0</v>
      </c>
      <c r="H241" s="66">
        <v>0</v>
      </c>
      <c r="I241" s="66">
        <v>37.917960986000004</v>
      </c>
      <c r="J241" s="66">
        <v>403.12901927199999</v>
      </c>
      <c r="K241" s="66">
        <v>0</v>
      </c>
      <c r="L241" s="66">
        <v>0</v>
      </c>
      <c r="M241" s="66">
        <v>0</v>
      </c>
      <c r="N241" s="66">
        <v>0</v>
      </c>
      <c r="O241" s="66">
        <v>0</v>
      </c>
      <c r="P241" s="66">
        <v>0</v>
      </c>
      <c r="Q241" s="66">
        <v>0</v>
      </c>
      <c r="R241" s="66">
        <v>0</v>
      </c>
      <c r="S241" s="66">
        <v>0</v>
      </c>
      <c r="T241" s="66">
        <v>0</v>
      </c>
      <c r="U241" s="66">
        <v>0</v>
      </c>
      <c r="V241" s="66">
        <v>0</v>
      </c>
      <c r="W241" s="66">
        <v>1335.9489761290999</v>
      </c>
      <c r="Y241" s="41" t="s">
        <v>425</v>
      </c>
      <c r="Z241" s="68">
        <v>0.27224855567085127</v>
      </c>
      <c r="AA241" s="68">
        <v>0</v>
      </c>
      <c r="AB241" s="68">
        <v>0.15581978905598837</v>
      </c>
      <c r="AC241" s="68">
        <v>0.24179406159355024</v>
      </c>
      <c r="AD241" s="68">
        <v>0</v>
      </c>
      <c r="AE241" s="68">
        <v>0</v>
      </c>
      <c r="AF241" s="68">
        <v>2.8382791306795978E-2</v>
      </c>
      <c r="AG241" s="68">
        <v>0.30175480237281416</v>
      </c>
      <c r="AH241" s="68">
        <v>0</v>
      </c>
      <c r="AI241" s="68">
        <v>0</v>
      </c>
      <c r="AJ241" s="68">
        <v>0</v>
      </c>
      <c r="AK241" s="68">
        <v>0</v>
      </c>
      <c r="AL241" s="68">
        <v>0</v>
      </c>
      <c r="AM241" s="68">
        <v>0</v>
      </c>
      <c r="AN241" s="68">
        <v>0</v>
      </c>
      <c r="AO241" s="68">
        <v>0</v>
      </c>
      <c r="AP241" s="68">
        <v>0</v>
      </c>
      <c r="AQ241" s="68">
        <v>0</v>
      </c>
      <c r="AR241" s="68">
        <v>0</v>
      </c>
      <c r="AS241" s="68">
        <v>0</v>
      </c>
      <c r="AT241" s="68"/>
      <c r="AV241" s="18" t="s">
        <v>425</v>
      </c>
      <c r="AW241" s="71">
        <v>48.386558259808254</v>
      </c>
      <c r="AX241" s="71">
        <v>0</v>
      </c>
      <c r="AY241" s="71">
        <v>63.143406666121948</v>
      </c>
      <c r="AZ241" s="71">
        <v>54.089440788116285</v>
      </c>
      <c r="BA241" s="71">
        <v>0</v>
      </c>
      <c r="BB241" s="71">
        <v>0</v>
      </c>
      <c r="BC241" s="71">
        <v>66.580653298501048</v>
      </c>
      <c r="BD241" s="71">
        <v>53.110424493574222</v>
      </c>
      <c r="BE241" s="71">
        <v>0</v>
      </c>
      <c r="BF241" s="71">
        <v>0</v>
      </c>
      <c r="BG241" s="71">
        <v>0</v>
      </c>
      <c r="BH241" s="71">
        <v>0</v>
      </c>
      <c r="BI241" s="71">
        <v>0</v>
      </c>
      <c r="BJ241" s="71">
        <v>0</v>
      </c>
      <c r="BK241" s="71">
        <v>0</v>
      </c>
      <c r="BL241" s="71">
        <v>0</v>
      </c>
      <c r="BM241" s="71">
        <v>0</v>
      </c>
      <c r="BN241" s="71">
        <v>0</v>
      </c>
      <c r="BO241" s="71">
        <v>0</v>
      </c>
      <c r="BP241" s="71">
        <v>0</v>
      </c>
      <c r="BQ241" s="71">
        <v>26.491503364720337</v>
      </c>
    </row>
    <row r="242" spans="1:69" x14ac:dyDescent="0.2">
      <c r="A242" s="13"/>
      <c r="B242" s="63" t="s">
        <v>173</v>
      </c>
      <c r="C242" s="66">
        <v>2774.7420218299999</v>
      </c>
      <c r="D242" s="66">
        <v>720.12961670900006</v>
      </c>
      <c r="E242" s="66">
        <v>514.0414987808</v>
      </c>
      <c r="F242" s="66">
        <v>1827.2059654700001</v>
      </c>
      <c r="G242" s="66">
        <v>342.80286843099998</v>
      </c>
      <c r="H242" s="66">
        <v>653.02871242000003</v>
      </c>
      <c r="I242" s="66">
        <v>544.10559060000003</v>
      </c>
      <c r="J242" s="66">
        <v>961.1348637719999</v>
      </c>
      <c r="K242" s="66">
        <v>0</v>
      </c>
      <c r="L242" s="66">
        <v>0</v>
      </c>
      <c r="M242" s="66">
        <v>0</v>
      </c>
      <c r="N242" s="66">
        <v>0</v>
      </c>
      <c r="O242" s="66">
        <v>0</v>
      </c>
      <c r="P242" s="66">
        <v>0</v>
      </c>
      <c r="Q242" s="66">
        <v>0</v>
      </c>
      <c r="R242" s="66">
        <v>0</v>
      </c>
      <c r="S242" s="66">
        <v>0</v>
      </c>
      <c r="T242" s="66">
        <v>0</v>
      </c>
      <c r="U242" s="66">
        <v>0</v>
      </c>
      <c r="V242" s="66">
        <v>0</v>
      </c>
      <c r="W242" s="66">
        <v>8337.1911380127985</v>
      </c>
      <c r="Y242" s="41" t="s">
        <v>173</v>
      </c>
      <c r="Z242" s="68">
        <v>0.33281497040157465</v>
      </c>
      <c r="AA242" s="68">
        <v>8.6375567596816027E-2</v>
      </c>
      <c r="AB242" s="68">
        <v>6.165643683483113E-2</v>
      </c>
      <c r="AC242" s="68">
        <v>0.21916325717170995</v>
      </c>
      <c r="AD242" s="68">
        <v>4.1117309505837758E-2</v>
      </c>
      <c r="AE242" s="68">
        <v>7.8327184972713959E-2</v>
      </c>
      <c r="AF242" s="68">
        <v>6.5262458493867484E-2</v>
      </c>
      <c r="AG242" s="68">
        <v>0.11528281502264923</v>
      </c>
      <c r="AH242" s="68">
        <v>0</v>
      </c>
      <c r="AI242" s="68">
        <v>0</v>
      </c>
      <c r="AJ242" s="68">
        <v>0</v>
      </c>
      <c r="AK242" s="68">
        <v>0</v>
      </c>
      <c r="AL242" s="68">
        <v>0</v>
      </c>
      <c r="AM242" s="68">
        <v>0</v>
      </c>
      <c r="AN242" s="68">
        <v>0</v>
      </c>
      <c r="AO242" s="68">
        <v>0</v>
      </c>
      <c r="AP242" s="68">
        <v>0</v>
      </c>
      <c r="AQ242" s="68">
        <v>0</v>
      </c>
      <c r="AR242" s="68">
        <v>0</v>
      </c>
      <c r="AS242" s="68">
        <v>0</v>
      </c>
      <c r="AT242" s="68"/>
      <c r="AV242" s="18" t="s">
        <v>173</v>
      </c>
      <c r="AW242" s="71">
        <v>20.673254943214395</v>
      </c>
      <c r="AX242" s="71">
        <v>32.875848831282866</v>
      </c>
      <c r="AY242" s="71">
        <v>45.094249723475635</v>
      </c>
      <c r="AZ242" s="71">
        <v>26.054068331472504</v>
      </c>
      <c r="BA242" s="71">
        <v>42.817008089672093</v>
      </c>
      <c r="BB242" s="71">
        <v>51.048906864975201</v>
      </c>
      <c r="BC242" s="71">
        <v>39.816831893055252</v>
      </c>
      <c r="BD242" s="71">
        <v>37.581493489151974</v>
      </c>
      <c r="BE242" s="71">
        <v>0</v>
      </c>
      <c r="BF242" s="71">
        <v>0</v>
      </c>
      <c r="BG242" s="71">
        <v>0</v>
      </c>
      <c r="BH242" s="71">
        <v>0</v>
      </c>
      <c r="BI242" s="71">
        <v>0</v>
      </c>
      <c r="BJ242" s="71">
        <v>0</v>
      </c>
      <c r="BK242" s="71">
        <v>0</v>
      </c>
      <c r="BL242" s="71">
        <v>0</v>
      </c>
      <c r="BM242" s="71">
        <v>0</v>
      </c>
      <c r="BN242" s="71">
        <v>0</v>
      </c>
      <c r="BO242" s="71">
        <v>0</v>
      </c>
      <c r="BP242" s="71">
        <v>0</v>
      </c>
      <c r="BQ242" s="71">
        <v>11.846910668763112</v>
      </c>
    </row>
    <row r="243" spans="1:69" x14ac:dyDescent="0.2">
      <c r="A243" s="13"/>
      <c r="B243" s="63" t="s">
        <v>181</v>
      </c>
      <c r="C243" s="66">
        <v>8157.3721943047003</v>
      </c>
      <c r="D243" s="66">
        <v>1543.6269580246999</v>
      </c>
      <c r="E243" s="66">
        <v>1586.510256622</v>
      </c>
      <c r="F243" s="66">
        <v>2213.5801582550002</v>
      </c>
      <c r="G243" s="66">
        <v>419.20279844869998</v>
      </c>
      <c r="H243" s="66">
        <v>575.62603789000002</v>
      </c>
      <c r="I243" s="66">
        <v>165.49932207649999</v>
      </c>
      <c r="J243" s="66">
        <v>924.22042469999997</v>
      </c>
      <c r="K243" s="66">
        <v>0</v>
      </c>
      <c r="L243" s="66">
        <v>0</v>
      </c>
      <c r="M243" s="66">
        <v>0</v>
      </c>
      <c r="N243" s="66">
        <v>0</v>
      </c>
      <c r="O243" s="66">
        <v>0</v>
      </c>
      <c r="P243" s="66">
        <v>0</v>
      </c>
      <c r="Q243" s="66">
        <v>0</v>
      </c>
      <c r="R243" s="66">
        <v>0</v>
      </c>
      <c r="S243" s="66">
        <v>0</v>
      </c>
      <c r="T243" s="66">
        <v>0</v>
      </c>
      <c r="U243" s="66">
        <v>0</v>
      </c>
      <c r="V243" s="66">
        <v>0</v>
      </c>
      <c r="W243" s="66">
        <v>15585.638150321605</v>
      </c>
      <c r="Y243" s="41" t="s">
        <v>181</v>
      </c>
      <c r="Z243" s="68">
        <v>0.52339032355478976</v>
      </c>
      <c r="AA243" s="68">
        <v>9.9041626857790707E-2</v>
      </c>
      <c r="AB243" s="68">
        <v>0.10179308933778004</v>
      </c>
      <c r="AC243" s="68">
        <v>0.14202691842998572</v>
      </c>
      <c r="AD243" s="68">
        <v>2.6896736239192736E-2</v>
      </c>
      <c r="AE243" s="68">
        <v>3.6933106770358465E-2</v>
      </c>
      <c r="AF243" s="68">
        <v>1.0618706817153005E-2</v>
      </c>
      <c r="AG243" s="68">
        <v>5.9299491992949226E-2</v>
      </c>
      <c r="AH243" s="68">
        <v>0</v>
      </c>
      <c r="AI243" s="68">
        <v>0</v>
      </c>
      <c r="AJ243" s="68">
        <v>0</v>
      </c>
      <c r="AK243" s="68">
        <v>0</v>
      </c>
      <c r="AL243" s="68">
        <v>0</v>
      </c>
      <c r="AM243" s="68">
        <v>0</v>
      </c>
      <c r="AN243" s="68">
        <v>0</v>
      </c>
      <c r="AO243" s="68">
        <v>0</v>
      </c>
      <c r="AP243" s="68">
        <v>0</v>
      </c>
      <c r="AQ243" s="68">
        <v>0</v>
      </c>
      <c r="AR243" s="68">
        <v>0</v>
      </c>
      <c r="AS243" s="68">
        <v>0</v>
      </c>
      <c r="AT243" s="68"/>
      <c r="AV243" s="18" t="s">
        <v>181</v>
      </c>
      <c r="AW243" s="71">
        <v>13.036548527976914</v>
      </c>
      <c r="AX243" s="71">
        <v>24.462561903567227</v>
      </c>
      <c r="AY243" s="71">
        <v>27.748483789626604</v>
      </c>
      <c r="AZ243" s="71">
        <v>24.989790465612689</v>
      </c>
      <c r="BA243" s="71">
        <v>48.733574965663657</v>
      </c>
      <c r="BB243" s="71">
        <v>44.395185838794234</v>
      </c>
      <c r="BC243" s="71">
        <v>68.996070902949711</v>
      </c>
      <c r="BD243" s="71">
        <v>32.588856873327252</v>
      </c>
      <c r="BE243" s="71">
        <v>0</v>
      </c>
      <c r="BF243" s="71">
        <v>0</v>
      </c>
      <c r="BG243" s="71">
        <v>0</v>
      </c>
      <c r="BH243" s="71">
        <v>0</v>
      </c>
      <c r="BI243" s="71">
        <v>0</v>
      </c>
      <c r="BJ243" s="71">
        <v>0</v>
      </c>
      <c r="BK243" s="71">
        <v>0</v>
      </c>
      <c r="BL243" s="71">
        <v>0</v>
      </c>
      <c r="BM243" s="71">
        <v>0</v>
      </c>
      <c r="BN243" s="71">
        <v>0</v>
      </c>
      <c r="BO243" s="71">
        <v>0</v>
      </c>
      <c r="BP243" s="71">
        <v>0</v>
      </c>
      <c r="BQ243" s="71">
        <v>9.0376668024694577</v>
      </c>
    </row>
    <row r="244" spans="1:69" x14ac:dyDescent="0.2">
      <c r="A244" s="13"/>
      <c r="B244" s="63" t="s">
        <v>169</v>
      </c>
      <c r="C244" s="66">
        <v>3379.5945849503005</v>
      </c>
      <c r="D244" s="66">
        <v>1567.1841256069001</v>
      </c>
      <c r="E244" s="66">
        <v>2246.9121599558994</v>
      </c>
      <c r="F244" s="66">
        <v>5419.9160942640001</v>
      </c>
      <c r="G244" s="66">
        <v>1630.452194015</v>
      </c>
      <c r="H244" s="66">
        <v>361.41792499499996</v>
      </c>
      <c r="I244" s="66">
        <v>1227.2414451099999</v>
      </c>
      <c r="J244" s="66">
        <v>7379.5551417650004</v>
      </c>
      <c r="K244" s="66">
        <v>0</v>
      </c>
      <c r="L244" s="66">
        <v>0</v>
      </c>
      <c r="M244" s="66">
        <v>0</v>
      </c>
      <c r="N244" s="66">
        <v>0</v>
      </c>
      <c r="O244" s="66">
        <v>0</v>
      </c>
      <c r="P244" s="66">
        <v>0</v>
      </c>
      <c r="Q244" s="66">
        <v>0</v>
      </c>
      <c r="R244" s="66">
        <v>0</v>
      </c>
      <c r="S244" s="66">
        <v>0</v>
      </c>
      <c r="T244" s="66">
        <v>0</v>
      </c>
      <c r="U244" s="66">
        <v>0</v>
      </c>
      <c r="V244" s="66">
        <v>0</v>
      </c>
      <c r="W244" s="66">
        <v>23212.2736706621</v>
      </c>
      <c r="Y244" s="41" t="s">
        <v>169</v>
      </c>
      <c r="Z244" s="68">
        <v>0.14559515508477555</v>
      </c>
      <c r="AA244" s="68">
        <v>6.7515321757887853E-2</v>
      </c>
      <c r="AB244" s="68">
        <v>9.6798452053224016E-2</v>
      </c>
      <c r="AC244" s="68">
        <v>0.23349354618001986</v>
      </c>
      <c r="AD244" s="68">
        <v>7.0240951711495719E-2</v>
      </c>
      <c r="AE244" s="68">
        <v>1.5570121657310745E-2</v>
      </c>
      <c r="AF244" s="68">
        <v>5.2870367742609607E-2</v>
      </c>
      <c r="AG244" s="68">
        <v>0.31791608381267666</v>
      </c>
      <c r="AH244" s="68">
        <v>0</v>
      </c>
      <c r="AI244" s="68">
        <v>0</v>
      </c>
      <c r="AJ244" s="68">
        <v>0</v>
      </c>
      <c r="AK244" s="68">
        <v>0</v>
      </c>
      <c r="AL244" s="68">
        <v>0</v>
      </c>
      <c r="AM244" s="68">
        <v>0</v>
      </c>
      <c r="AN244" s="68">
        <v>0</v>
      </c>
      <c r="AO244" s="68">
        <v>0</v>
      </c>
      <c r="AP244" s="68">
        <v>0</v>
      </c>
      <c r="AQ244" s="68">
        <v>0</v>
      </c>
      <c r="AR244" s="68">
        <v>0</v>
      </c>
      <c r="AS244" s="68">
        <v>0</v>
      </c>
      <c r="AT244" s="68"/>
      <c r="AV244" s="18" t="s">
        <v>169</v>
      </c>
      <c r="AW244" s="71">
        <v>15.240551642160479</v>
      </c>
      <c r="AX244" s="71">
        <v>21.612622606023827</v>
      </c>
      <c r="AY244" s="71">
        <v>23.046443394333679</v>
      </c>
      <c r="AZ244" s="71">
        <v>17.954976862494181</v>
      </c>
      <c r="BA244" s="71">
        <v>38.782640238276031</v>
      </c>
      <c r="BB244" s="71">
        <v>59.308811699512177</v>
      </c>
      <c r="BC244" s="71">
        <v>31.085282479505167</v>
      </c>
      <c r="BD244" s="71">
        <v>15.519407235503763</v>
      </c>
      <c r="BE244" s="71">
        <v>0</v>
      </c>
      <c r="BF244" s="71">
        <v>0</v>
      </c>
      <c r="BG244" s="71">
        <v>0</v>
      </c>
      <c r="BH244" s="71">
        <v>0</v>
      </c>
      <c r="BI244" s="71">
        <v>0</v>
      </c>
      <c r="BJ244" s="71">
        <v>0</v>
      </c>
      <c r="BK244" s="71">
        <v>0</v>
      </c>
      <c r="BL244" s="71">
        <v>0</v>
      </c>
      <c r="BM244" s="71">
        <v>0</v>
      </c>
      <c r="BN244" s="71">
        <v>0</v>
      </c>
      <c r="BO244" s="71">
        <v>0</v>
      </c>
      <c r="BP244" s="71">
        <v>0</v>
      </c>
      <c r="BQ244" s="71">
        <v>8.0575075829956209</v>
      </c>
    </row>
    <row r="245" spans="1:69" x14ac:dyDescent="0.2">
      <c r="A245" s="13"/>
      <c r="B245" s="63" t="s">
        <v>372</v>
      </c>
      <c r="C245" s="66">
        <v>0</v>
      </c>
      <c r="D245" s="66">
        <v>0</v>
      </c>
      <c r="E245" s="66">
        <v>153.79496602</v>
      </c>
      <c r="F245" s="66">
        <v>0</v>
      </c>
      <c r="G245" s="66">
        <v>0</v>
      </c>
      <c r="H245" s="66">
        <v>0</v>
      </c>
      <c r="I245" s="66">
        <v>0</v>
      </c>
      <c r="J245" s="66">
        <v>0</v>
      </c>
      <c r="K245" s="66">
        <v>0</v>
      </c>
      <c r="L245" s="66">
        <v>0</v>
      </c>
      <c r="M245" s="66">
        <v>0</v>
      </c>
      <c r="N245" s="66">
        <v>0</v>
      </c>
      <c r="O245" s="66">
        <v>0</v>
      </c>
      <c r="P245" s="66">
        <v>0</v>
      </c>
      <c r="Q245" s="66">
        <v>0</v>
      </c>
      <c r="R245" s="66">
        <v>0</v>
      </c>
      <c r="S245" s="66">
        <v>0</v>
      </c>
      <c r="T245" s="66">
        <v>0</v>
      </c>
      <c r="U245" s="66">
        <v>0</v>
      </c>
      <c r="V245" s="66">
        <v>0</v>
      </c>
      <c r="W245" s="66">
        <v>153.79496602</v>
      </c>
      <c r="Y245" s="41" t="s">
        <v>372</v>
      </c>
      <c r="Z245" s="68">
        <v>0</v>
      </c>
      <c r="AA245" s="68">
        <v>0</v>
      </c>
      <c r="AB245" s="68">
        <v>1</v>
      </c>
      <c r="AC245" s="68">
        <v>0</v>
      </c>
      <c r="AD245" s="68">
        <v>0</v>
      </c>
      <c r="AE245" s="68">
        <v>0</v>
      </c>
      <c r="AF245" s="68">
        <v>0</v>
      </c>
      <c r="AG245" s="68">
        <v>0</v>
      </c>
      <c r="AH245" s="68">
        <v>0</v>
      </c>
      <c r="AI245" s="68">
        <v>0</v>
      </c>
      <c r="AJ245" s="68">
        <v>0</v>
      </c>
      <c r="AK245" s="68">
        <v>0</v>
      </c>
      <c r="AL245" s="68">
        <v>0</v>
      </c>
      <c r="AM245" s="68">
        <v>0</v>
      </c>
      <c r="AN245" s="68">
        <v>0</v>
      </c>
      <c r="AO245" s="68">
        <v>0</v>
      </c>
      <c r="AP245" s="68">
        <v>0</v>
      </c>
      <c r="AQ245" s="68">
        <v>0</v>
      </c>
      <c r="AR245" s="68">
        <v>0</v>
      </c>
      <c r="AS245" s="68">
        <v>0</v>
      </c>
      <c r="AT245" s="68"/>
      <c r="AV245" s="18" t="s">
        <v>372</v>
      </c>
      <c r="AW245" s="71">
        <v>0</v>
      </c>
      <c r="AX245" s="71">
        <v>0</v>
      </c>
      <c r="AY245" s="71">
        <v>96.195765055658384</v>
      </c>
      <c r="AZ245" s="71">
        <v>0</v>
      </c>
      <c r="BA245" s="71">
        <v>0</v>
      </c>
      <c r="BB245" s="71">
        <v>0</v>
      </c>
      <c r="BC245" s="71">
        <v>0</v>
      </c>
      <c r="BD245" s="71">
        <v>0</v>
      </c>
      <c r="BE245" s="71">
        <v>0</v>
      </c>
      <c r="BF245" s="71">
        <v>0</v>
      </c>
      <c r="BG245" s="71">
        <v>0</v>
      </c>
      <c r="BH245" s="71">
        <v>0</v>
      </c>
      <c r="BI245" s="71">
        <v>0</v>
      </c>
      <c r="BJ245" s="71">
        <v>0</v>
      </c>
      <c r="BK245" s="71">
        <v>0</v>
      </c>
      <c r="BL245" s="71">
        <v>0</v>
      </c>
      <c r="BM245" s="71">
        <v>0</v>
      </c>
      <c r="BN245" s="71">
        <v>0</v>
      </c>
      <c r="BO245" s="71">
        <v>0</v>
      </c>
      <c r="BP245" s="71">
        <v>0</v>
      </c>
      <c r="BQ245" s="71">
        <v>96.195765055658384</v>
      </c>
    </row>
    <row r="246" spans="1:69" x14ac:dyDescent="0.2">
      <c r="A246" s="13"/>
      <c r="B246" s="63" t="s">
        <v>397</v>
      </c>
      <c r="C246" s="66">
        <v>343.90519696639996</v>
      </c>
      <c r="D246" s="66">
        <v>99.644693283199999</v>
      </c>
      <c r="E246" s="66">
        <v>332.89162251530007</v>
      </c>
      <c r="F246" s="66">
        <v>697.49098576649999</v>
      </c>
      <c r="G246" s="66">
        <v>82.787195059100014</v>
      </c>
      <c r="H246" s="66">
        <v>0</v>
      </c>
      <c r="I246" s="66">
        <v>553.81785359100002</v>
      </c>
      <c r="J246" s="66">
        <v>348.55391434399996</v>
      </c>
      <c r="K246" s="66">
        <v>0</v>
      </c>
      <c r="L246" s="66">
        <v>0</v>
      </c>
      <c r="M246" s="66">
        <v>0</v>
      </c>
      <c r="N246" s="66">
        <v>0</v>
      </c>
      <c r="O246" s="66">
        <v>0</v>
      </c>
      <c r="P246" s="66">
        <v>0</v>
      </c>
      <c r="Q246" s="66">
        <v>0</v>
      </c>
      <c r="R246" s="66">
        <v>0</v>
      </c>
      <c r="S246" s="66">
        <v>0</v>
      </c>
      <c r="T246" s="66">
        <v>0</v>
      </c>
      <c r="U246" s="66">
        <v>0</v>
      </c>
      <c r="V246" s="66">
        <v>0</v>
      </c>
      <c r="W246" s="66">
        <v>2459.0914615254997</v>
      </c>
      <c r="Y246" s="41" t="s">
        <v>397</v>
      </c>
      <c r="Z246" s="68">
        <v>0.13985051078704411</v>
      </c>
      <c r="AA246" s="68">
        <v>4.0520938257979769E-2</v>
      </c>
      <c r="AB246" s="68">
        <v>0.13537179390179754</v>
      </c>
      <c r="AC246" s="68">
        <v>0.28363767540952334</v>
      </c>
      <c r="AD246" s="68">
        <v>3.3665764919432031E-2</v>
      </c>
      <c r="AE246" s="68">
        <v>0</v>
      </c>
      <c r="AF246" s="68">
        <v>0.22521238524712645</v>
      </c>
      <c r="AG246" s="68">
        <v>0.14174093147709693</v>
      </c>
      <c r="AH246" s="68">
        <v>0</v>
      </c>
      <c r="AI246" s="68">
        <v>0</v>
      </c>
      <c r="AJ246" s="68">
        <v>0</v>
      </c>
      <c r="AK246" s="68">
        <v>0</v>
      </c>
      <c r="AL246" s="68">
        <v>0</v>
      </c>
      <c r="AM246" s="68">
        <v>0</v>
      </c>
      <c r="AN246" s="68">
        <v>0</v>
      </c>
      <c r="AO246" s="68">
        <v>0</v>
      </c>
      <c r="AP246" s="68">
        <v>0</v>
      </c>
      <c r="AQ246" s="68">
        <v>0</v>
      </c>
      <c r="AR246" s="68">
        <v>0</v>
      </c>
      <c r="AS246" s="68">
        <v>0</v>
      </c>
      <c r="AT246" s="68"/>
      <c r="AV246" s="18" t="s">
        <v>397</v>
      </c>
      <c r="AW246" s="71">
        <v>40.081665661262754</v>
      </c>
      <c r="AX246" s="71">
        <v>30.122998251807712</v>
      </c>
      <c r="AY246" s="71">
        <v>43.318366767959006</v>
      </c>
      <c r="AZ246" s="71">
        <v>43.196895160861828</v>
      </c>
      <c r="BA246" s="71">
        <v>51.101012620121836</v>
      </c>
      <c r="BB246" s="71">
        <v>0</v>
      </c>
      <c r="BC246" s="71">
        <v>49.627102658533111</v>
      </c>
      <c r="BD246" s="71">
        <v>37.978982798424461</v>
      </c>
      <c r="BE246" s="71">
        <v>0</v>
      </c>
      <c r="BF246" s="71">
        <v>0</v>
      </c>
      <c r="BG246" s="71">
        <v>0</v>
      </c>
      <c r="BH246" s="71">
        <v>0</v>
      </c>
      <c r="BI246" s="71">
        <v>0</v>
      </c>
      <c r="BJ246" s="71">
        <v>0</v>
      </c>
      <c r="BK246" s="71">
        <v>0</v>
      </c>
      <c r="BL246" s="71">
        <v>0</v>
      </c>
      <c r="BM246" s="71">
        <v>0</v>
      </c>
      <c r="BN246" s="71">
        <v>0</v>
      </c>
      <c r="BO246" s="71">
        <v>0</v>
      </c>
      <c r="BP246" s="71">
        <v>0</v>
      </c>
      <c r="BQ246" s="71">
        <v>19.346106958541419</v>
      </c>
    </row>
    <row r="247" spans="1:69" x14ac:dyDescent="0.2">
      <c r="A247" s="13"/>
      <c r="B247" s="63" t="s">
        <v>398</v>
      </c>
      <c r="C247" s="66">
        <v>31400.817336314205</v>
      </c>
      <c r="D247" s="66">
        <v>7430.2711284920006</v>
      </c>
      <c r="E247" s="66">
        <v>4445.4041165676999</v>
      </c>
      <c r="F247" s="66">
        <v>4324.6712404363998</v>
      </c>
      <c r="G247" s="66">
        <v>2292.0600616443999</v>
      </c>
      <c r="H247" s="66">
        <v>615.44725754649994</v>
      </c>
      <c r="I247" s="66">
        <v>1098.9435084700001</v>
      </c>
      <c r="J247" s="66">
        <v>2971.14847138</v>
      </c>
      <c r="K247" s="66">
        <v>0</v>
      </c>
      <c r="L247" s="66">
        <v>0</v>
      </c>
      <c r="M247" s="66">
        <v>0</v>
      </c>
      <c r="N247" s="66">
        <v>0</v>
      </c>
      <c r="O247" s="66">
        <v>0</v>
      </c>
      <c r="P247" s="66">
        <v>0</v>
      </c>
      <c r="Q247" s="66">
        <v>0</v>
      </c>
      <c r="R247" s="66">
        <v>0</v>
      </c>
      <c r="S247" s="66">
        <v>0</v>
      </c>
      <c r="T247" s="66">
        <v>0</v>
      </c>
      <c r="U247" s="66">
        <v>0</v>
      </c>
      <c r="V247" s="66">
        <v>0</v>
      </c>
      <c r="W247" s="66">
        <v>54578.763120851181</v>
      </c>
      <c r="Y247" s="41" t="s">
        <v>398</v>
      </c>
      <c r="Z247" s="68">
        <v>0.57533032155354746</v>
      </c>
      <c r="AA247" s="68">
        <v>0.13613850339626607</v>
      </c>
      <c r="AB247" s="68">
        <v>8.1449337844546818E-2</v>
      </c>
      <c r="AC247" s="68">
        <v>7.9237252607950906E-2</v>
      </c>
      <c r="AD247" s="68">
        <v>4.1995456301734055E-2</v>
      </c>
      <c r="AE247" s="68">
        <v>1.1276313759323276E-2</v>
      </c>
      <c r="AF247" s="68">
        <v>2.0135002070982469E-2</v>
      </c>
      <c r="AG247" s="68">
        <v>5.4437812465649431E-2</v>
      </c>
      <c r="AH247" s="68">
        <v>0</v>
      </c>
      <c r="AI247" s="68">
        <v>0</v>
      </c>
      <c r="AJ247" s="68">
        <v>0</v>
      </c>
      <c r="AK247" s="68">
        <v>0</v>
      </c>
      <c r="AL247" s="68">
        <v>0</v>
      </c>
      <c r="AM247" s="68">
        <v>0</v>
      </c>
      <c r="AN247" s="68">
        <v>0</v>
      </c>
      <c r="AO247" s="68">
        <v>0</v>
      </c>
      <c r="AP247" s="68">
        <v>0</v>
      </c>
      <c r="AQ247" s="68">
        <v>0</v>
      </c>
      <c r="AR247" s="68">
        <v>0</v>
      </c>
      <c r="AS247" s="68">
        <v>0</v>
      </c>
      <c r="AT247" s="68"/>
      <c r="AV247" s="18" t="s">
        <v>398</v>
      </c>
      <c r="AW247" s="71">
        <v>4.3513648538889393</v>
      </c>
      <c r="AX247" s="71">
        <v>10.957612611692188</v>
      </c>
      <c r="AY247" s="71">
        <v>13.974243978048278</v>
      </c>
      <c r="AZ247" s="71">
        <v>14.040553742464505</v>
      </c>
      <c r="BA247" s="71">
        <v>22.674520077593172</v>
      </c>
      <c r="BB247" s="71">
        <v>39.87906319611033</v>
      </c>
      <c r="BC247" s="71">
        <v>30.182250892984658</v>
      </c>
      <c r="BD247" s="71">
        <v>20.550772914144105</v>
      </c>
      <c r="BE247" s="71">
        <v>0</v>
      </c>
      <c r="BF247" s="71">
        <v>0</v>
      </c>
      <c r="BG247" s="71">
        <v>0</v>
      </c>
      <c r="BH247" s="71">
        <v>0</v>
      </c>
      <c r="BI247" s="71">
        <v>0</v>
      </c>
      <c r="BJ247" s="71">
        <v>0</v>
      </c>
      <c r="BK247" s="71">
        <v>0</v>
      </c>
      <c r="BL247" s="71">
        <v>0</v>
      </c>
      <c r="BM247" s="71">
        <v>0</v>
      </c>
      <c r="BN247" s="71">
        <v>0</v>
      </c>
      <c r="BO247" s="71">
        <v>0</v>
      </c>
      <c r="BP247" s="71">
        <v>0</v>
      </c>
      <c r="BQ247" s="71">
        <v>3.7088776120746267</v>
      </c>
    </row>
    <row r="248" spans="1:69" x14ac:dyDescent="0.2">
      <c r="A248" s="13"/>
      <c r="B248" s="63" t="s">
        <v>151</v>
      </c>
      <c r="C248" s="66">
        <v>203.08600770810003</v>
      </c>
      <c r="D248" s="66">
        <v>210.97199019870001</v>
      </c>
      <c r="E248" s="66">
        <v>322.47038874520001</v>
      </c>
      <c r="F248" s="66">
        <v>1096.0159227099002</v>
      </c>
      <c r="G248" s="66">
        <v>0</v>
      </c>
      <c r="H248" s="66">
        <v>49.947095509</v>
      </c>
      <c r="I248" s="66">
        <v>384.11019724900001</v>
      </c>
      <c r="J248" s="66">
        <v>754.13268376899998</v>
      </c>
      <c r="K248" s="66">
        <v>0</v>
      </c>
      <c r="L248" s="66">
        <v>0</v>
      </c>
      <c r="M248" s="66">
        <v>0</v>
      </c>
      <c r="N248" s="66">
        <v>0</v>
      </c>
      <c r="O248" s="66">
        <v>0</v>
      </c>
      <c r="P248" s="66">
        <v>0</v>
      </c>
      <c r="Q248" s="66">
        <v>0</v>
      </c>
      <c r="R248" s="66">
        <v>0</v>
      </c>
      <c r="S248" s="66">
        <v>0</v>
      </c>
      <c r="T248" s="66">
        <v>0</v>
      </c>
      <c r="U248" s="66">
        <v>0</v>
      </c>
      <c r="V248" s="66">
        <v>0</v>
      </c>
      <c r="W248" s="66">
        <v>3020.7342858888996</v>
      </c>
      <c r="Y248" s="41" t="s">
        <v>151</v>
      </c>
      <c r="Z248" s="68">
        <v>6.7230675884601576E-2</v>
      </c>
      <c r="AA248" s="68">
        <v>6.9841293616667147E-2</v>
      </c>
      <c r="AB248" s="68">
        <v>0.10675231855102009</v>
      </c>
      <c r="AC248" s="68">
        <v>0.36283096061439246</v>
      </c>
      <c r="AD248" s="68">
        <v>0</v>
      </c>
      <c r="AE248" s="68">
        <v>1.6534753070577429E-2</v>
      </c>
      <c r="AF248" s="68">
        <v>0.12715788973672321</v>
      </c>
      <c r="AG248" s="68">
        <v>0.2496521085260183</v>
      </c>
      <c r="AH248" s="68">
        <v>0</v>
      </c>
      <c r="AI248" s="68">
        <v>0</v>
      </c>
      <c r="AJ248" s="68">
        <v>0</v>
      </c>
      <c r="AK248" s="68">
        <v>0</v>
      </c>
      <c r="AL248" s="68">
        <v>0</v>
      </c>
      <c r="AM248" s="68">
        <v>0</v>
      </c>
      <c r="AN248" s="68">
        <v>0</v>
      </c>
      <c r="AO248" s="68">
        <v>0</v>
      </c>
      <c r="AP248" s="68">
        <v>0</v>
      </c>
      <c r="AQ248" s="68">
        <v>0</v>
      </c>
      <c r="AR248" s="68">
        <v>0</v>
      </c>
      <c r="AS248" s="68">
        <v>0</v>
      </c>
      <c r="AT248" s="68"/>
      <c r="AV248" s="18" t="s">
        <v>151</v>
      </c>
      <c r="AW248" s="71">
        <v>53.743096259091715</v>
      </c>
      <c r="AX248" s="71">
        <v>35.238096865563101</v>
      </c>
      <c r="AY248" s="71">
        <v>51.975183712337788</v>
      </c>
      <c r="AZ248" s="71">
        <v>29.27433902282425</v>
      </c>
      <c r="BA248" s="71">
        <v>0</v>
      </c>
      <c r="BB248" s="71">
        <v>81.532211732708674</v>
      </c>
      <c r="BC248" s="71">
        <v>48.492521589467955</v>
      </c>
      <c r="BD248" s="71">
        <v>31.462975066542935</v>
      </c>
      <c r="BE248" s="71">
        <v>0</v>
      </c>
      <c r="BF248" s="71">
        <v>0</v>
      </c>
      <c r="BG248" s="71">
        <v>0</v>
      </c>
      <c r="BH248" s="71">
        <v>0</v>
      </c>
      <c r="BI248" s="71">
        <v>0</v>
      </c>
      <c r="BJ248" s="71">
        <v>0</v>
      </c>
      <c r="BK248" s="71">
        <v>0</v>
      </c>
      <c r="BL248" s="71">
        <v>0</v>
      </c>
      <c r="BM248" s="71">
        <v>0</v>
      </c>
      <c r="BN248" s="71">
        <v>0</v>
      </c>
      <c r="BO248" s="71">
        <v>0</v>
      </c>
      <c r="BP248" s="71">
        <v>0</v>
      </c>
      <c r="BQ248" s="71">
        <v>16.255893071350489</v>
      </c>
    </row>
    <row r="249" spans="1:69" x14ac:dyDescent="0.2">
      <c r="A249" s="13"/>
      <c r="B249" s="63" t="s">
        <v>373</v>
      </c>
      <c r="C249" s="66">
        <v>0</v>
      </c>
      <c r="D249" s="66">
        <v>0</v>
      </c>
      <c r="E249" s="66">
        <v>0</v>
      </c>
      <c r="F249" s="66">
        <v>0</v>
      </c>
      <c r="G249" s="66">
        <v>0</v>
      </c>
      <c r="H249" s="66">
        <v>0</v>
      </c>
      <c r="I249" s="66">
        <v>0</v>
      </c>
      <c r="J249" s="66">
        <v>0</v>
      </c>
      <c r="K249" s="66">
        <v>0</v>
      </c>
      <c r="L249" s="66">
        <v>0</v>
      </c>
      <c r="M249" s="66">
        <v>0</v>
      </c>
      <c r="N249" s="66">
        <v>0</v>
      </c>
      <c r="O249" s="66">
        <v>0</v>
      </c>
      <c r="P249" s="66">
        <v>0</v>
      </c>
      <c r="Q249" s="66">
        <v>0</v>
      </c>
      <c r="R249" s="66">
        <v>0</v>
      </c>
      <c r="S249" s="66">
        <v>0</v>
      </c>
      <c r="T249" s="66">
        <v>0</v>
      </c>
      <c r="U249" s="66">
        <v>0</v>
      </c>
      <c r="V249" s="66">
        <v>0</v>
      </c>
      <c r="W249" s="66">
        <v>520.31108213679988</v>
      </c>
      <c r="Y249" s="41" t="s">
        <v>373</v>
      </c>
      <c r="Z249" s="68">
        <v>0</v>
      </c>
      <c r="AA249" s="68">
        <v>0</v>
      </c>
      <c r="AB249" s="68">
        <v>0</v>
      </c>
      <c r="AC249" s="68">
        <v>0</v>
      </c>
      <c r="AD249" s="68">
        <v>0</v>
      </c>
      <c r="AE249" s="68">
        <v>0</v>
      </c>
      <c r="AF249" s="68">
        <v>0</v>
      </c>
      <c r="AG249" s="68">
        <v>0</v>
      </c>
      <c r="AH249" s="68">
        <v>0</v>
      </c>
      <c r="AI249" s="68">
        <v>0</v>
      </c>
      <c r="AJ249" s="68">
        <v>0</v>
      </c>
      <c r="AK249" s="68">
        <v>0</v>
      </c>
      <c r="AL249" s="68">
        <v>0</v>
      </c>
      <c r="AM249" s="68">
        <v>0</v>
      </c>
      <c r="AN249" s="68">
        <v>0</v>
      </c>
      <c r="AO249" s="68">
        <v>0</v>
      </c>
      <c r="AP249" s="68">
        <v>0</v>
      </c>
      <c r="AQ249" s="68">
        <v>0</v>
      </c>
      <c r="AR249" s="68">
        <v>0</v>
      </c>
      <c r="AS249" s="68">
        <v>0</v>
      </c>
      <c r="AT249" s="68"/>
      <c r="AV249" s="18" t="s">
        <v>373</v>
      </c>
      <c r="AW249" s="71">
        <v>0</v>
      </c>
      <c r="AX249" s="71">
        <v>0</v>
      </c>
      <c r="AY249" s="71">
        <v>0</v>
      </c>
      <c r="AZ249" s="71">
        <v>0</v>
      </c>
      <c r="BA249" s="71">
        <v>0</v>
      </c>
      <c r="BB249" s="71">
        <v>0</v>
      </c>
      <c r="BC249" s="71">
        <v>0</v>
      </c>
      <c r="BD249" s="71">
        <v>0</v>
      </c>
      <c r="BE249" s="71">
        <v>0</v>
      </c>
      <c r="BF249" s="71">
        <v>0</v>
      </c>
      <c r="BG249" s="71">
        <v>0</v>
      </c>
      <c r="BH249" s="71">
        <v>0</v>
      </c>
      <c r="BI249" s="71">
        <v>0</v>
      </c>
      <c r="BJ249" s="71">
        <v>0</v>
      </c>
      <c r="BK249" s="71">
        <v>0</v>
      </c>
      <c r="BL249" s="71">
        <v>0</v>
      </c>
      <c r="BM249" s="71">
        <v>0</v>
      </c>
      <c r="BN249" s="71">
        <v>0</v>
      </c>
      <c r="BO249" s="71">
        <v>0</v>
      </c>
      <c r="BP249" s="71">
        <v>0</v>
      </c>
      <c r="BQ249" s="71">
        <v>35.988897830463131</v>
      </c>
    </row>
    <row r="250" spans="1:69" x14ac:dyDescent="0.2">
      <c r="A250" s="13"/>
      <c r="B250" s="63" t="s">
        <v>374</v>
      </c>
      <c r="C250" s="66">
        <v>0</v>
      </c>
      <c r="D250" s="66">
        <v>0</v>
      </c>
      <c r="E250" s="66">
        <v>0</v>
      </c>
      <c r="F250" s="66">
        <v>0</v>
      </c>
      <c r="G250" s="66">
        <v>0</v>
      </c>
      <c r="H250" s="66">
        <v>0</v>
      </c>
      <c r="I250" s="66">
        <v>0</v>
      </c>
      <c r="J250" s="66">
        <v>0</v>
      </c>
      <c r="K250" s="66">
        <v>0</v>
      </c>
      <c r="L250" s="66">
        <v>0</v>
      </c>
      <c r="M250" s="66">
        <v>0</v>
      </c>
      <c r="N250" s="66">
        <v>0</v>
      </c>
      <c r="O250" s="66">
        <v>0</v>
      </c>
      <c r="P250" s="66">
        <v>0</v>
      </c>
      <c r="Q250" s="66">
        <v>0</v>
      </c>
      <c r="R250" s="66">
        <v>0</v>
      </c>
      <c r="S250" s="66">
        <v>0</v>
      </c>
      <c r="T250" s="66">
        <v>0</v>
      </c>
      <c r="U250" s="66">
        <v>0</v>
      </c>
      <c r="V250" s="66">
        <v>0</v>
      </c>
      <c r="W250" s="66">
        <v>0</v>
      </c>
      <c r="Y250" s="41" t="s">
        <v>374</v>
      </c>
      <c r="Z250" s="68">
        <v>0</v>
      </c>
      <c r="AA250" s="68">
        <v>0</v>
      </c>
      <c r="AB250" s="68">
        <v>0</v>
      </c>
      <c r="AC250" s="68">
        <v>0</v>
      </c>
      <c r="AD250" s="68">
        <v>0</v>
      </c>
      <c r="AE250" s="68">
        <v>0</v>
      </c>
      <c r="AF250" s="68">
        <v>0</v>
      </c>
      <c r="AG250" s="68">
        <v>0</v>
      </c>
      <c r="AH250" s="68">
        <v>0</v>
      </c>
      <c r="AI250" s="68">
        <v>0</v>
      </c>
      <c r="AJ250" s="68">
        <v>0</v>
      </c>
      <c r="AK250" s="68">
        <v>0</v>
      </c>
      <c r="AL250" s="68">
        <v>0</v>
      </c>
      <c r="AM250" s="68">
        <v>0</v>
      </c>
      <c r="AN250" s="68">
        <v>0</v>
      </c>
      <c r="AO250" s="68">
        <v>0</v>
      </c>
      <c r="AP250" s="68">
        <v>0</v>
      </c>
      <c r="AQ250" s="68">
        <v>0</v>
      </c>
      <c r="AR250" s="68">
        <v>0</v>
      </c>
      <c r="AS250" s="68">
        <v>0</v>
      </c>
      <c r="AT250" s="68"/>
      <c r="AV250" s="18" t="s">
        <v>374</v>
      </c>
      <c r="AW250" s="71">
        <v>0</v>
      </c>
      <c r="AX250" s="71">
        <v>0</v>
      </c>
      <c r="AY250" s="71">
        <v>0</v>
      </c>
      <c r="AZ250" s="71">
        <v>0</v>
      </c>
      <c r="BA250" s="71">
        <v>0</v>
      </c>
      <c r="BB250" s="71">
        <v>0</v>
      </c>
      <c r="BC250" s="71">
        <v>0</v>
      </c>
      <c r="BD250" s="71">
        <v>0</v>
      </c>
      <c r="BE250" s="71">
        <v>0</v>
      </c>
      <c r="BF250" s="71">
        <v>0</v>
      </c>
      <c r="BG250" s="71">
        <v>0</v>
      </c>
      <c r="BH250" s="71">
        <v>0</v>
      </c>
      <c r="BI250" s="71">
        <v>0</v>
      </c>
      <c r="BJ250" s="71">
        <v>0</v>
      </c>
      <c r="BK250" s="71">
        <v>0</v>
      </c>
      <c r="BL250" s="71">
        <v>0</v>
      </c>
      <c r="BM250" s="71">
        <v>0</v>
      </c>
      <c r="BN250" s="71">
        <v>0</v>
      </c>
      <c r="BO250" s="71">
        <v>0</v>
      </c>
      <c r="BP250" s="71">
        <v>0</v>
      </c>
      <c r="BQ250" s="71">
        <v>0</v>
      </c>
    </row>
    <row r="251" spans="1:69" x14ac:dyDescent="0.2">
      <c r="A251" s="13"/>
      <c r="B251" s="63" t="s">
        <v>374</v>
      </c>
      <c r="C251" s="66">
        <v>0</v>
      </c>
      <c r="D251" s="66">
        <v>0</v>
      </c>
      <c r="E251" s="66">
        <v>0</v>
      </c>
      <c r="F251" s="66">
        <v>0</v>
      </c>
      <c r="G251" s="66">
        <v>0</v>
      </c>
      <c r="H251" s="66">
        <v>0</v>
      </c>
      <c r="I251" s="66">
        <v>0</v>
      </c>
      <c r="J251" s="66">
        <v>0</v>
      </c>
      <c r="K251" s="66">
        <v>0</v>
      </c>
      <c r="L251" s="66">
        <v>0</v>
      </c>
      <c r="M251" s="66">
        <v>0</v>
      </c>
      <c r="N251" s="66">
        <v>0</v>
      </c>
      <c r="O251" s="66">
        <v>0</v>
      </c>
      <c r="P251" s="66">
        <v>0</v>
      </c>
      <c r="Q251" s="66">
        <v>0</v>
      </c>
      <c r="R251" s="66">
        <v>0</v>
      </c>
      <c r="S251" s="66">
        <v>0</v>
      </c>
      <c r="T251" s="66">
        <v>0</v>
      </c>
      <c r="U251" s="66">
        <v>0</v>
      </c>
      <c r="V251" s="66">
        <v>0</v>
      </c>
      <c r="W251" s="66">
        <v>0</v>
      </c>
      <c r="Y251" s="41" t="s">
        <v>374</v>
      </c>
      <c r="Z251" s="68">
        <v>0</v>
      </c>
      <c r="AA251" s="68">
        <v>0</v>
      </c>
      <c r="AB251" s="68">
        <v>0</v>
      </c>
      <c r="AC251" s="68">
        <v>0</v>
      </c>
      <c r="AD251" s="68">
        <v>0</v>
      </c>
      <c r="AE251" s="68">
        <v>0</v>
      </c>
      <c r="AF251" s="68">
        <v>0</v>
      </c>
      <c r="AG251" s="68">
        <v>0</v>
      </c>
      <c r="AH251" s="68">
        <v>0</v>
      </c>
      <c r="AI251" s="68">
        <v>0</v>
      </c>
      <c r="AJ251" s="68">
        <v>0</v>
      </c>
      <c r="AK251" s="68">
        <v>0</v>
      </c>
      <c r="AL251" s="68">
        <v>0</v>
      </c>
      <c r="AM251" s="68">
        <v>0</v>
      </c>
      <c r="AN251" s="68">
        <v>0</v>
      </c>
      <c r="AO251" s="68">
        <v>0</v>
      </c>
      <c r="AP251" s="68">
        <v>0</v>
      </c>
      <c r="AQ251" s="68">
        <v>0</v>
      </c>
      <c r="AR251" s="68">
        <v>0</v>
      </c>
      <c r="AS251" s="68">
        <v>0</v>
      </c>
      <c r="AT251" s="68"/>
      <c r="AV251" s="18" t="s">
        <v>374</v>
      </c>
      <c r="AW251" s="71">
        <v>0</v>
      </c>
      <c r="AX251" s="71">
        <v>0</v>
      </c>
      <c r="AY251" s="71">
        <v>0</v>
      </c>
      <c r="AZ251" s="71">
        <v>0</v>
      </c>
      <c r="BA251" s="71">
        <v>0</v>
      </c>
      <c r="BB251" s="71">
        <v>0</v>
      </c>
      <c r="BC251" s="71">
        <v>0</v>
      </c>
      <c r="BD251" s="71">
        <v>0</v>
      </c>
      <c r="BE251" s="71">
        <v>0</v>
      </c>
      <c r="BF251" s="71">
        <v>0</v>
      </c>
      <c r="BG251" s="71">
        <v>0</v>
      </c>
      <c r="BH251" s="71">
        <v>0</v>
      </c>
      <c r="BI251" s="71">
        <v>0</v>
      </c>
      <c r="BJ251" s="71">
        <v>0</v>
      </c>
      <c r="BK251" s="71">
        <v>0</v>
      </c>
      <c r="BL251" s="71">
        <v>0</v>
      </c>
      <c r="BM251" s="71">
        <v>0</v>
      </c>
      <c r="BN251" s="71">
        <v>0</v>
      </c>
      <c r="BO251" s="71">
        <v>0</v>
      </c>
      <c r="BP251" s="71">
        <v>0</v>
      </c>
      <c r="BQ251" s="71">
        <v>0</v>
      </c>
    </row>
    <row r="252" spans="1:69" x14ac:dyDescent="0.2">
      <c r="A252" s="13"/>
      <c r="B252" s="63" t="s">
        <v>374</v>
      </c>
      <c r="C252" s="66">
        <v>0</v>
      </c>
      <c r="D252" s="66">
        <v>0</v>
      </c>
      <c r="E252" s="66">
        <v>0</v>
      </c>
      <c r="F252" s="66">
        <v>0</v>
      </c>
      <c r="G252" s="66">
        <v>0</v>
      </c>
      <c r="H252" s="66">
        <v>0</v>
      </c>
      <c r="I252" s="66">
        <v>0</v>
      </c>
      <c r="J252" s="66">
        <v>0</v>
      </c>
      <c r="K252" s="66">
        <v>0</v>
      </c>
      <c r="L252" s="66">
        <v>0</v>
      </c>
      <c r="M252" s="66">
        <v>0</v>
      </c>
      <c r="N252" s="66">
        <v>0</v>
      </c>
      <c r="O252" s="66">
        <v>0</v>
      </c>
      <c r="P252" s="66">
        <v>0</v>
      </c>
      <c r="Q252" s="66">
        <v>0</v>
      </c>
      <c r="R252" s="66">
        <v>0</v>
      </c>
      <c r="S252" s="66">
        <v>0</v>
      </c>
      <c r="T252" s="66">
        <v>0</v>
      </c>
      <c r="U252" s="66">
        <v>0</v>
      </c>
      <c r="V252" s="66">
        <v>0</v>
      </c>
      <c r="W252" s="66">
        <v>0</v>
      </c>
      <c r="Y252" s="41" t="s">
        <v>374</v>
      </c>
      <c r="Z252" s="68">
        <v>0</v>
      </c>
      <c r="AA252" s="68">
        <v>0</v>
      </c>
      <c r="AB252" s="68">
        <v>0</v>
      </c>
      <c r="AC252" s="68">
        <v>0</v>
      </c>
      <c r="AD252" s="68">
        <v>0</v>
      </c>
      <c r="AE252" s="68">
        <v>0</v>
      </c>
      <c r="AF252" s="68">
        <v>0</v>
      </c>
      <c r="AG252" s="68">
        <v>0</v>
      </c>
      <c r="AH252" s="68">
        <v>0</v>
      </c>
      <c r="AI252" s="68">
        <v>0</v>
      </c>
      <c r="AJ252" s="68">
        <v>0</v>
      </c>
      <c r="AK252" s="68">
        <v>0</v>
      </c>
      <c r="AL252" s="68">
        <v>0</v>
      </c>
      <c r="AM252" s="68">
        <v>0</v>
      </c>
      <c r="AN252" s="68">
        <v>0</v>
      </c>
      <c r="AO252" s="68">
        <v>0</v>
      </c>
      <c r="AP252" s="68">
        <v>0</v>
      </c>
      <c r="AQ252" s="68">
        <v>0</v>
      </c>
      <c r="AR252" s="68">
        <v>0</v>
      </c>
      <c r="AS252" s="68">
        <v>0</v>
      </c>
      <c r="AT252" s="68"/>
      <c r="AV252" s="18" t="s">
        <v>374</v>
      </c>
      <c r="AW252" s="71">
        <v>0</v>
      </c>
      <c r="AX252" s="71">
        <v>0</v>
      </c>
      <c r="AY252" s="71">
        <v>0</v>
      </c>
      <c r="AZ252" s="71">
        <v>0</v>
      </c>
      <c r="BA252" s="71">
        <v>0</v>
      </c>
      <c r="BB252" s="71">
        <v>0</v>
      </c>
      <c r="BC252" s="71">
        <v>0</v>
      </c>
      <c r="BD252" s="71">
        <v>0</v>
      </c>
      <c r="BE252" s="71">
        <v>0</v>
      </c>
      <c r="BF252" s="71">
        <v>0</v>
      </c>
      <c r="BG252" s="71">
        <v>0</v>
      </c>
      <c r="BH252" s="71">
        <v>0</v>
      </c>
      <c r="BI252" s="71">
        <v>0</v>
      </c>
      <c r="BJ252" s="71">
        <v>0</v>
      </c>
      <c r="BK252" s="71">
        <v>0</v>
      </c>
      <c r="BL252" s="71">
        <v>0</v>
      </c>
      <c r="BM252" s="71">
        <v>0</v>
      </c>
      <c r="BN252" s="71">
        <v>0</v>
      </c>
      <c r="BO252" s="71">
        <v>0</v>
      </c>
      <c r="BP252" s="71">
        <v>0</v>
      </c>
      <c r="BQ252" s="71">
        <v>0</v>
      </c>
    </row>
    <row r="253" spans="1:69" x14ac:dyDescent="0.2">
      <c r="A253" s="13"/>
      <c r="B253" s="63" t="s">
        <v>374</v>
      </c>
      <c r="C253" s="66">
        <v>0</v>
      </c>
      <c r="D253" s="66">
        <v>0</v>
      </c>
      <c r="E253" s="66">
        <v>0</v>
      </c>
      <c r="F253" s="66">
        <v>0</v>
      </c>
      <c r="G253" s="66">
        <v>0</v>
      </c>
      <c r="H253" s="66">
        <v>0</v>
      </c>
      <c r="I253" s="66">
        <v>0</v>
      </c>
      <c r="J253" s="66">
        <v>0</v>
      </c>
      <c r="K253" s="66">
        <v>0</v>
      </c>
      <c r="L253" s="66">
        <v>0</v>
      </c>
      <c r="M253" s="66">
        <v>0</v>
      </c>
      <c r="N253" s="66">
        <v>0</v>
      </c>
      <c r="O253" s="66">
        <v>0</v>
      </c>
      <c r="P253" s="66">
        <v>0</v>
      </c>
      <c r="Q253" s="66">
        <v>0</v>
      </c>
      <c r="R253" s="66">
        <v>0</v>
      </c>
      <c r="S253" s="66">
        <v>0</v>
      </c>
      <c r="T253" s="66">
        <v>0</v>
      </c>
      <c r="U253" s="66">
        <v>0</v>
      </c>
      <c r="V253" s="66">
        <v>0</v>
      </c>
      <c r="W253" s="66">
        <v>0</v>
      </c>
      <c r="Y253" s="41" t="s">
        <v>374</v>
      </c>
      <c r="Z253" s="68">
        <v>0</v>
      </c>
      <c r="AA253" s="68">
        <v>0</v>
      </c>
      <c r="AB253" s="68">
        <v>0</v>
      </c>
      <c r="AC253" s="68">
        <v>0</v>
      </c>
      <c r="AD253" s="68">
        <v>0</v>
      </c>
      <c r="AE253" s="68">
        <v>0</v>
      </c>
      <c r="AF253" s="68">
        <v>0</v>
      </c>
      <c r="AG253" s="68">
        <v>0</v>
      </c>
      <c r="AH253" s="68">
        <v>0</v>
      </c>
      <c r="AI253" s="68">
        <v>0</v>
      </c>
      <c r="AJ253" s="68">
        <v>0</v>
      </c>
      <c r="AK253" s="68">
        <v>0</v>
      </c>
      <c r="AL253" s="68">
        <v>0</v>
      </c>
      <c r="AM253" s="68">
        <v>0</v>
      </c>
      <c r="AN253" s="68">
        <v>0</v>
      </c>
      <c r="AO253" s="68">
        <v>0</v>
      </c>
      <c r="AP253" s="68">
        <v>0</v>
      </c>
      <c r="AQ253" s="68">
        <v>0</v>
      </c>
      <c r="AR253" s="68">
        <v>0</v>
      </c>
      <c r="AS253" s="68">
        <v>0</v>
      </c>
      <c r="AT253" s="68"/>
      <c r="AV253" s="18" t="s">
        <v>374</v>
      </c>
      <c r="AW253" s="71">
        <v>0</v>
      </c>
      <c r="AX253" s="71">
        <v>0</v>
      </c>
      <c r="AY253" s="71">
        <v>0</v>
      </c>
      <c r="AZ253" s="71">
        <v>0</v>
      </c>
      <c r="BA253" s="71">
        <v>0</v>
      </c>
      <c r="BB253" s="71">
        <v>0</v>
      </c>
      <c r="BC253" s="71">
        <v>0</v>
      </c>
      <c r="BD253" s="71">
        <v>0</v>
      </c>
      <c r="BE253" s="71">
        <v>0</v>
      </c>
      <c r="BF253" s="71">
        <v>0</v>
      </c>
      <c r="BG253" s="71">
        <v>0</v>
      </c>
      <c r="BH253" s="71">
        <v>0</v>
      </c>
      <c r="BI253" s="71">
        <v>0</v>
      </c>
      <c r="BJ253" s="71">
        <v>0</v>
      </c>
      <c r="BK253" s="71">
        <v>0</v>
      </c>
      <c r="BL253" s="71">
        <v>0</v>
      </c>
      <c r="BM253" s="71">
        <v>0</v>
      </c>
      <c r="BN253" s="71">
        <v>0</v>
      </c>
      <c r="BO253" s="71">
        <v>0</v>
      </c>
      <c r="BP253" s="71">
        <v>0</v>
      </c>
      <c r="BQ253" s="71">
        <v>0</v>
      </c>
    </row>
    <row r="254" spans="1:69" s="20" customFormat="1" x14ac:dyDescent="0.2">
      <c r="A254" s="19"/>
      <c r="B254" s="63" t="s">
        <v>374</v>
      </c>
      <c r="C254" s="66">
        <v>0</v>
      </c>
      <c r="D254" s="66">
        <v>0</v>
      </c>
      <c r="E254" s="66">
        <v>0</v>
      </c>
      <c r="F254" s="66">
        <v>0</v>
      </c>
      <c r="G254" s="66">
        <v>0</v>
      </c>
      <c r="H254" s="66">
        <v>0</v>
      </c>
      <c r="I254" s="66">
        <v>0</v>
      </c>
      <c r="J254" s="66">
        <v>0</v>
      </c>
      <c r="K254" s="66">
        <v>0</v>
      </c>
      <c r="L254" s="66">
        <v>0</v>
      </c>
      <c r="M254" s="66">
        <v>0</v>
      </c>
      <c r="N254" s="66">
        <v>0</v>
      </c>
      <c r="O254" s="66">
        <v>0</v>
      </c>
      <c r="P254" s="66">
        <v>0</v>
      </c>
      <c r="Q254" s="66">
        <v>0</v>
      </c>
      <c r="R254" s="66">
        <v>0</v>
      </c>
      <c r="S254" s="66">
        <v>0</v>
      </c>
      <c r="T254" s="66">
        <v>0</v>
      </c>
      <c r="U254" s="66">
        <v>0</v>
      </c>
      <c r="V254" s="66">
        <v>0</v>
      </c>
      <c r="W254" s="66">
        <v>0</v>
      </c>
      <c r="Y254" s="41" t="s">
        <v>374</v>
      </c>
      <c r="Z254" s="68">
        <v>0</v>
      </c>
      <c r="AA254" s="68">
        <v>0</v>
      </c>
      <c r="AB254" s="68">
        <v>0</v>
      </c>
      <c r="AC254" s="68">
        <v>0</v>
      </c>
      <c r="AD254" s="68">
        <v>0</v>
      </c>
      <c r="AE254" s="68">
        <v>0</v>
      </c>
      <c r="AF254" s="68">
        <v>0</v>
      </c>
      <c r="AG254" s="68">
        <v>0</v>
      </c>
      <c r="AH254" s="68">
        <v>0</v>
      </c>
      <c r="AI254" s="68">
        <v>0</v>
      </c>
      <c r="AJ254" s="68">
        <v>0</v>
      </c>
      <c r="AK254" s="68">
        <v>0</v>
      </c>
      <c r="AL254" s="68">
        <v>0</v>
      </c>
      <c r="AM254" s="68">
        <v>0</v>
      </c>
      <c r="AN254" s="68">
        <v>0</v>
      </c>
      <c r="AO254" s="68">
        <v>0</v>
      </c>
      <c r="AP254" s="68">
        <v>0</v>
      </c>
      <c r="AQ254" s="68">
        <v>0</v>
      </c>
      <c r="AR254" s="68">
        <v>0</v>
      </c>
      <c r="AS254" s="68">
        <v>0</v>
      </c>
      <c r="AT254" s="68"/>
      <c r="AV254" s="18" t="s">
        <v>374</v>
      </c>
      <c r="AW254" s="71">
        <v>0</v>
      </c>
      <c r="AX254" s="71">
        <v>0</v>
      </c>
      <c r="AY254" s="71">
        <v>0</v>
      </c>
      <c r="AZ254" s="71">
        <v>0</v>
      </c>
      <c r="BA254" s="71">
        <v>0</v>
      </c>
      <c r="BB254" s="71">
        <v>0</v>
      </c>
      <c r="BC254" s="71">
        <v>0</v>
      </c>
      <c r="BD254" s="71">
        <v>0</v>
      </c>
      <c r="BE254" s="71">
        <v>0</v>
      </c>
      <c r="BF254" s="71">
        <v>0</v>
      </c>
      <c r="BG254" s="71">
        <v>0</v>
      </c>
      <c r="BH254" s="71">
        <v>0</v>
      </c>
      <c r="BI254" s="71">
        <v>0</v>
      </c>
      <c r="BJ254" s="71">
        <v>0</v>
      </c>
      <c r="BK254" s="71">
        <v>0</v>
      </c>
      <c r="BL254" s="71">
        <v>0</v>
      </c>
      <c r="BM254" s="71">
        <v>0</v>
      </c>
      <c r="BN254" s="71">
        <v>0</v>
      </c>
      <c r="BO254" s="71">
        <v>0</v>
      </c>
      <c r="BP254" s="71">
        <v>0</v>
      </c>
      <c r="BQ254" s="71">
        <v>0</v>
      </c>
    </row>
    <row r="255" spans="1:69" x14ac:dyDescent="0.2">
      <c r="A255" s="13"/>
      <c r="B255" s="64" t="s">
        <v>374</v>
      </c>
      <c r="C255" s="66">
        <v>0</v>
      </c>
      <c r="D255" s="66">
        <v>0</v>
      </c>
      <c r="E255" s="66">
        <v>0</v>
      </c>
      <c r="F255" s="66">
        <v>0</v>
      </c>
      <c r="G255" s="66">
        <v>0</v>
      </c>
      <c r="H255" s="66">
        <v>0</v>
      </c>
      <c r="I255" s="66">
        <v>0</v>
      </c>
      <c r="J255" s="66">
        <v>0</v>
      </c>
      <c r="K255" s="66">
        <v>0</v>
      </c>
      <c r="L255" s="66">
        <v>0</v>
      </c>
      <c r="M255" s="66">
        <v>0</v>
      </c>
      <c r="N255" s="66">
        <v>0</v>
      </c>
      <c r="O255" s="66">
        <v>0</v>
      </c>
      <c r="P255" s="66">
        <v>0</v>
      </c>
      <c r="Q255" s="66">
        <v>0</v>
      </c>
      <c r="R255" s="66">
        <v>0</v>
      </c>
      <c r="S255" s="66">
        <v>0</v>
      </c>
      <c r="T255" s="66">
        <v>0</v>
      </c>
      <c r="U255" s="66">
        <v>0</v>
      </c>
      <c r="V255" s="66">
        <v>0</v>
      </c>
      <c r="W255" s="66">
        <v>0</v>
      </c>
      <c r="Y255" s="42" t="s">
        <v>374</v>
      </c>
      <c r="Z255" s="68">
        <v>0</v>
      </c>
      <c r="AA255" s="68">
        <v>0</v>
      </c>
      <c r="AB255" s="68">
        <v>0</v>
      </c>
      <c r="AC255" s="68">
        <v>0</v>
      </c>
      <c r="AD255" s="68">
        <v>0</v>
      </c>
      <c r="AE255" s="68">
        <v>0</v>
      </c>
      <c r="AF255" s="68">
        <v>0</v>
      </c>
      <c r="AG255" s="68">
        <v>0</v>
      </c>
      <c r="AH255" s="68">
        <v>0</v>
      </c>
      <c r="AI255" s="68">
        <v>0</v>
      </c>
      <c r="AJ255" s="68">
        <v>0</v>
      </c>
      <c r="AK255" s="68">
        <v>0</v>
      </c>
      <c r="AL255" s="68">
        <v>0</v>
      </c>
      <c r="AM255" s="68">
        <v>0</v>
      </c>
      <c r="AN255" s="68">
        <v>0</v>
      </c>
      <c r="AO255" s="68">
        <v>0</v>
      </c>
      <c r="AP255" s="68">
        <v>0</v>
      </c>
      <c r="AQ255" s="68">
        <v>0</v>
      </c>
      <c r="AR255" s="68">
        <v>0</v>
      </c>
      <c r="AS255" s="68">
        <v>0</v>
      </c>
      <c r="AT255" s="68"/>
      <c r="AV255" s="22" t="s">
        <v>374</v>
      </c>
      <c r="AW255" s="71">
        <v>0</v>
      </c>
      <c r="AX255" s="71">
        <v>0</v>
      </c>
      <c r="AY255" s="71">
        <v>0</v>
      </c>
      <c r="AZ255" s="71">
        <v>0</v>
      </c>
      <c r="BA255" s="71">
        <v>0</v>
      </c>
      <c r="BB255" s="71">
        <v>0</v>
      </c>
      <c r="BC255" s="71">
        <v>0</v>
      </c>
      <c r="BD255" s="71">
        <v>0</v>
      </c>
      <c r="BE255" s="71">
        <v>0</v>
      </c>
      <c r="BF255" s="71">
        <v>0</v>
      </c>
      <c r="BG255" s="71">
        <v>0</v>
      </c>
      <c r="BH255" s="71">
        <v>0</v>
      </c>
      <c r="BI255" s="71">
        <v>0</v>
      </c>
      <c r="BJ255" s="71">
        <v>0</v>
      </c>
      <c r="BK255" s="71">
        <v>0</v>
      </c>
      <c r="BL255" s="71">
        <v>0</v>
      </c>
      <c r="BM255" s="71">
        <v>0</v>
      </c>
      <c r="BN255" s="71">
        <v>0</v>
      </c>
      <c r="BO255" s="71">
        <v>0</v>
      </c>
      <c r="BP255" s="71">
        <v>0</v>
      </c>
      <c r="BQ255" s="71">
        <v>0</v>
      </c>
    </row>
    <row r="256" spans="1:69" x14ac:dyDescent="0.2">
      <c r="A256" s="13"/>
      <c r="B256" s="65" t="s">
        <v>194</v>
      </c>
      <c r="C256" s="66">
        <v>91716.927668966935</v>
      </c>
      <c r="D256" s="66">
        <v>25870.632131951796</v>
      </c>
      <c r="E256" s="66">
        <v>25883.255163445192</v>
      </c>
      <c r="F256" s="66">
        <v>40961.271516232788</v>
      </c>
      <c r="G256" s="66">
        <v>15641.7697504916</v>
      </c>
      <c r="H256" s="66">
        <v>7803.3675050204984</v>
      </c>
      <c r="I256" s="66">
        <v>15352.7262965225</v>
      </c>
      <c r="J256" s="66">
        <v>38806.060444161994</v>
      </c>
      <c r="K256" s="66">
        <v>0</v>
      </c>
      <c r="L256" s="66">
        <v>0</v>
      </c>
      <c r="M256" s="66">
        <v>0</v>
      </c>
      <c r="N256" s="66">
        <v>0</v>
      </c>
      <c r="O256" s="66">
        <v>0</v>
      </c>
      <c r="P256" s="66">
        <v>0</v>
      </c>
      <c r="Q256" s="66">
        <v>0</v>
      </c>
      <c r="R256" s="66">
        <v>0</v>
      </c>
      <c r="S256" s="66">
        <v>0</v>
      </c>
      <c r="T256" s="66">
        <v>0</v>
      </c>
      <c r="U256" s="66">
        <v>0</v>
      </c>
      <c r="V256" s="66">
        <v>0</v>
      </c>
      <c r="W256" s="66"/>
      <c r="Y256" s="43" t="s">
        <v>194</v>
      </c>
      <c r="Z256" s="69"/>
      <c r="AA256" s="69"/>
      <c r="AB256" s="69"/>
      <c r="AC256" s="69"/>
      <c r="AD256" s="69"/>
      <c r="AE256" s="69"/>
      <c r="AF256" s="69"/>
      <c r="AG256" s="69"/>
      <c r="AH256" s="69"/>
      <c r="AI256" s="69"/>
      <c r="AJ256" s="69"/>
      <c r="AK256" s="69"/>
      <c r="AL256" s="69"/>
      <c r="AM256" s="69"/>
      <c r="AN256" s="68"/>
      <c r="AO256" s="68"/>
      <c r="AP256" s="68"/>
      <c r="AQ256" s="68"/>
      <c r="AR256" s="68"/>
      <c r="AS256" s="68"/>
      <c r="AT256" s="69"/>
      <c r="AV256" s="24" t="s">
        <v>194</v>
      </c>
      <c r="AW256" s="71"/>
      <c r="AX256" s="71"/>
      <c r="AY256" s="71"/>
      <c r="AZ256" s="71"/>
      <c r="BA256" s="71"/>
      <c r="BB256" s="71"/>
      <c r="BC256" s="71"/>
      <c r="BD256" s="71"/>
      <c r="BE256" s="71"/>
      <c r="BF256" s="71"/>
      <c r="BG256" s="71"/>
      <c r="BH256" s="71"/>
      <c r="BI256" s="71"/>
      <c r="BJ256" s="71"/>
      <c r="BK256" s="71"/>
      <c r="BL256" s="71"/>
      <c r="BM256" s="71"/>
      <c r="BN256" s="71"/>
      <c r="BO256" s="71"/>
      <c r="BP256" s="71"/>
      <c r="BQ256" s="71"/>
    </row>
    <row r="259" spans="1:69" x14ac:dyDescent="0.2">
      <c r="A259" s="8" t="s">
        <v>128</v>
      </c>
      <c r="B259" s="14" t="s">
        <v>187</v>
      </c>
      <c r="C259" s="28" t="s">
        <v>8</v>
      </c>
      <c r="D259" s="28" t="s">
        <v>7</v>
      </c>
      <c r="E259" s="28" t="s">
        <v>6</v>
      </c>
      <c r="F259" s="28" t="s">
        <v>5</v>
      </c>
      <c r="G259" s="28" t="s">
        <v>4</v>
      </c>
      <c r="H259" s="28" t="s">
        <v>3</v>
      </c>
      <c r="I259" s="28" t="s">
        <v>2</v>
      </c>
      <c r="J259" s="28" t="s">
        <v>1</v>
      </c>
      <c r="K259" s="28" t="s">
        <v>0</v>
      </c>
      <c r="L259" s="28" t="s">
        <v>10</v>
      </c>
      <c r="M259" s="28" t="s">
        <v>38</v>
      </c>
      <c r="N259" s="28" t="s">
        <v>37</v>
      </c>
      <c r="O259" s="28" t="s">
        <v>36</v>
      </c>
      <c r="P259" s="28" t="s">
        <v>35</v>
      </c>
      <c r="Q259" s="28" t="s">
        <v>34</v>
      </c>
      <c r="R259" s="28" t="s">
        <v>33</v>
      </c>
      <c r="S259" s="28" t="s">
        <v>32</v>
      </c>
      <c r="T259" s="28" t="s">
        <v>31</v>
      </c>
      <c r="U259" s="28" t="s">
        <v>30</v>
      </c>
      <c r="V259" s="28" t="s">
        <v>29</v>
      </c>
      <c r="W259" s="28" t="s">
        <v>194</v>
      </c>
      <c r="Y259" s="40" t="s">
        <v>187</v>
      </c>
      <c r="Z259" s="67" t="s">
        <v>8</v>
      </c>
      <c r="AA259" s="67" t="s">
        <v>7</v>
      </c>
      <c r="AB259" s="67" t="s">
        <v>6</v>
      </c>
      <c r="AC259" s="67" t="s">
        <v>5</v>
      </c>
      <c r="AD259" s="67" t="s">
        <v>4</v>
      </c>
      <c r="AE259" s="67" t="s">
        <v>3</v>
      </c>
      <c r="AF259" s="67" t="s">
        <v>2</v>
      </c>
      <c r="AG259" s="67" t="s">
        <v>1</v>
      </c>
      <c r="AH259" s="67" t="s">
        <v>0</v>
      </c>
      <c r="AI259" s="67" t="s">
        <v>10</v>
      </c>
      <c r="AJ259" s="67" t="s">
        <v>38</v>
      </c>
      <c r="AK259" s="67" t="s">
        <v>37</v>
      </c>
      <c r="AL259" s="67" t="s">
        <v>36</v>
      </c>
      <c r="AM259" s="67" t="s">
        <v>35</v>
      </c>
      <c r="AN259" s="67" t="s">
        <v>34</v>
      </c>
      <c r="AO259" s="67" t="s">
        <v>33</v>
      </c>
      <c r="AP259" s="67" t="s">
        <v>32</v>
      </c>
      <c r="AQ259" s="67" t="s">
        <v>31</v>
      </c>
      <c r="AR259" s="67" t="s">
        <v>30</v>
      </c>
      <c r="AS259" s="67" t="s">
        <v>29</v>
      </c>
      <c r="AT259" s="67" t="s">
        <v>194</v>
      </c>
      <c r="AV259" s="16" t="s">
        <v>187</v>
      </c>
      <c r="AW259" s="70" t="s">
        <v>8</v>
      </c>
      <c r="AX259" s="70" t="s">
        <v>7</v>
      </c>
      <c r="AY259" s="70" t="s">
        <v>6</v>
      </c>
      <c r="AZ259" s="70" t="s">
        <v>5</v>
      </c>
      <c r="BA259" s="70" t="s">
        <v>4</v>
      </c>
      <c r="BB259" s="70" t="s">
        <v>3</v>
      </c>
      <c r="BC259" s="70" t="s">
        <v>2</v>
      </c>
      <c r="BD259" s="70" t="s">
        <v>1</v>
      </c>
      <c r="BE259" s="70" t="s">
        <v>0</v>
      </c>
      <c r="BF259" s="70" t="s">
        <v>10</v>
      </c>
      <c r="BG259" s="70" t="s">
        <v>38</v>
      </c>
      <c r="BH259" s="70" t="s">
        <v>37</v>
      </c>
      <c r="BI259" s="70" t="s">
        <v>36</v>
      </c>
      <c r="BJ259" s="70" t="s">
        <v>35</v>
      </c>
      <c r="BK259" s="70" t="s">
        <v>34</v>
      </c>
      <c r="BL259" s="70" t="s">
        <v>33</v>
      </c>
      <c r="BM259" s="70" t="s">
        <v>32</v>
      </c>
      <c r="BN259" s="70" t="s">
        <v>31</v>
      </c>
      <c r="BO259" s="70" t="s">
        <v>30</v>
      </c>
      <c r="BP259" s="70" t="s">
        <v>29</v>
      </c>
      <c r="BQ259" s="70" t="s">
        <v>194</v>
      </c>
    </row>
    <row r="260" spans="1:69" x14ac:dyDescent="0.2">
      <c r="A260" s="13"/>
      <c r="B260" s="63" t="s">
        <v>177</v>
      </c>
      <c r="C260" s="66">
        <v>1364.9016874728998</v>
      </c>
      <c r="D260" s="66">
        <v>158.42494862519999</v>
      </c>
      <c r="E260" s="66">
        <v>84.522601735699993</v>
      </c>
      <c r="F260" s="66">
        <v>217.93915341459999</v>
      </c>
      <c r="G260" s="66">
        <v>30.443588017</v>
      </c>
      <c r="H260" s="66">
        <v>0</v>
      </c>
      <c r="I260" s="66">
        <v>259.89983990000002</v>
      </c>
      <c r="J260" s="66">
        <v>0</v>
      </c>
      <c r="K260" s="66">
        <v>0</v>
      </c>
      <c r="L260" s="66">
        <v>0</v>
      </c>
      <c r="M260" s="66">
        <v>0</v>
      </c>
      <c r="N260" s="66">
        <v>0</v>
      </c>
      <c r="O260" s="66">
        <v>0</v>
      </c>
      <c r="P260" s="66">
        <v>0</v>
      </c>
      <c r="Q260" s="66">
        <v>0</v>
      </c>
      <c r="R260" s="66">
        <v>0</v>
      </c>
      <c r="S260" s="66">
        <v>0</v>
      </c>
      <c r="T260" s="66">
        <v>0</v>
      </c>
      <c r="U260" s="66">
        <v>0</v>
      </c>
      <c r="V260" s="66">
        <v>0</v>
      </c>
      <c r="W260" s="66">
        <v>2116.1318191654</v>
      </c>
      <c r="Y260" s="41" t="s">
        <v>177</v>
      </c>
      <c r="Z260" s="68">
        <v>0.64499842359121817</v>
      </c>
      <c r="AA260" s="68">
        <v>7.4865349686808552E-2</v>
      </c>
      <c r="AB260" s="68">
        <v>3.9942030534296118E-2</v>
      </c>
      <c r="AC260" s="68">
        <v>0.10298940332580744</v>
      </c>
      <c r="AD260" s="68">
        <v>1.4386432707678351E-2</v>
      </c>
      <c r="AE260" s="68">
        <v>0</v>
      </c>
      <c r="AF260" s="68">
        <v>0.12281836015419126</v>
      </c>
      <c r="AG260" s="68">
        <v>0</v>
      </c>
      <c r="AH260" s="68">
        <v>0</v>
      </c>
      <c r="AI260" s="68">
        <v>0</v>
      </c>
      <c r="AJ260" s="68">
        <v>0</v>
      </c>
      <c r="AK260" s="68">
        <v>0</v>
      </c>
      <c r="AL260" s="68">
        <v>0</v>
      </c>
      <c r="AM260" s="68">
        <v>0</v>
      </c>
      <c r="AN260" s="68">
        <v>0</v>
      </c>
      <c r="AO260" s="68">
        <v>0</v>
      </c>
      <c r="AP260" s="68">
        <v>0</v>
      </c>
      <c r="AQ260" s="68">
        <v>0</v>
      </c>
      <c r="AR260" s="68">
        <v>0</v>
      </c>
      <c r="AS260" s="68">
        <v>0</v>
      </c>
      <c r="AT260" s="68"/>
      <c r="AV260" s="18" t="s">
        <v>177</v>
      </c>
      <c r="AW260" s="71">
        <v>30.379610188866785</v>
      </c>
      <c r="AX260" s="71">
        <v>83.660378797687159</v>
      </c>
      <c r="AY260" s="71">
        <v>90.692842829814182</v>
      </c>
      <c r="AZ260" s="71">
        <v>74.957931471639228</v>
      </c>
      <c r="BA260" s="71">
        <v>96.109314867390793</v>
      </c>
      <c r="BB260" s="71">
        <v>0</v>
      </c>
      <c r="BC260" s="71">
        <v>78.794395314599853</v>
      </c>
      <c r="BD260" s="71">
        <v>0</v>
      </c>
      <c r="BE260" s="71">
        <v>0</v>
      </c>
      <c r="BF260" s="71">
        <v>0</v>
      </c>
      <c r="BG260" s="71">
        <v>0</v>
      </c>
      <c r="BH260" s="71">
        <v>0</v>
      </c>
      <c r="BI260" s="71">
        <v>0</v>
      </c>
      <c r="BJ260" s="71">
        <v>0</v>
      </c>
      <c r="BK260" s="71">
        <v>0</v>
      </c>
      <c r="BL260" s="71">
        <v>0</v>
      </c>
      <c r="BM260" s="71">
        <v>0</v>
      </c>
      <c r="BN260" s="71">
        <v>0</v>
      </c>
      <c r="BO260" s="71">
        <v>0</v>
      </c>
      <c r="BP260" s="71">
        <v>0</v>
      </c>
      <c r="BQ260" s="71">
        <v>24.320097117470606</v>
      </c>
    </row>
    <row r="261" spans="1:69" x14ac:dyDescent="0.2">
      <c r="A261" s="13"/>
      <c r="B261" s="63" t="s">
        <v>371</v>
      </c>
      <c r="C261" s="66">
        <v>21786.948759438597</v>
      </c>
      <c r="D261" s="66">
        <v>4855.3121325171996</v>
      </c>
      <c r="E261" s="66">
        <v>7883.4511082221998</v>
      </c>
      <c r="F261" s="66">
        <v>8183.3038959635996</v>
      </c>
      <c r="G261" s="66">
        <v>3338.4086406599999</v>
      </c>
      <c r="H261" s="66">
        <v>2015.886351851</v>
      </c>
      <c r="I261" s="66">
        <v>7946.7050853100009</v>
      </c>
      <c r="J261" s="66">
        <v>13969.771731269999</v>
      </c>
      <c r="K261" s="66">
        <v>0</v>
      </c>
      <c r="L261" s="66">
        <v>0</v>
      </c>
      <c r="M261" s="66">
        <v>0</v>
      </c>
      <c r="N261" s="66">
        <v>0</v>
      </c>
      <c r="O261" s="66">
        <v>0</v>
      </c>
      <c r="P261" s="66">
        <v>0</v>
      </c>
      <c r="Q261" s="66">
        <v>0</v>
      </c>
      <c r="R261" s="66">
        <v>0</v>
      </c>
      <c r="S261" s="66">
        <v>0</v>
      </c>
      <c r="T261" s="66">
        <v>0</v>
      </c>
      <c r="U261" s="66">
        <v>0</v>
      </c>
      <c r="V261" s="66">
        <v>0</v>
      </c>
      <c r="W261" s="66">
        <v>69979.787705232578</v>
      </c>
      <c r="Y261" s="41" t="s">
        <v>371</v>
      </c>
      <c r="Z261" s="68">
        <v>0.31133202134320748</v>
      </c>
      <c r="AA261" s="68">
        <v>6.9381635636973429E-2</v>
      </c>
      <c r="AB261" s="68">
        <v>0.11265325841554008</v>
      </c>
      <c r="AC261" s="68">
        <v>0.11693810690642767</v>
      </c>
      <c r="AD261" s="68">
        <v>4.7705326782670109E-2</v>
      </c>
      <c r="AE261" s="68">
        <v>2.8806694303536259E-2</v>
      </c>
      <c r="AF261" s="68">
        <v>0.11355714765501931</v>
      </c>
      <c r="AG261" s="68">
        <v>0.19962580895662593</v>
      </c>
      <c r="AH261" s="68">
        <v>0</v>
      </c>
      <c r="AI261" s="68">
        <v>0</v>
      </c>
      <c r="AJ261" s="68">
        <v>0</v>
      </c>
      <c r="AK261" s="68">
        <v>0</v>
      </c>
      <c r="AL261" s="68">
        <v>0</v>
      </c>
      <c r="AM261" s="68">
        <v>0</v>
      </c>
      <c r="AN261" s="68">
        <v>0</v>
      </c>
      <c r="AO261" s="68">
        <v>0</v>
      </c>
      <c r="AP261" s="68">
        <v>0</v>
      </c>
      <c r="AQ261" s="68">
        <v>0</v>
      </c>
      <c r="AR261" s="68">
        <v>0</v>
      </c>
      <c r="AS261" s="68">
        <v>0</v>
      </c>
      <c r="AT261" s="68"/>
      <c r="AV261" s="18" t="s">
        <v>371</v>
      </c>
      <c r="AW261" s="71">
        <v>7.6289836304380971</v>
      </c>
      <c r="AX261" s="71">
        <v>16.71513326384466</v>
      </c>
      <c r="AY261" s="71">
        <v>12.936933448565837</v>
      </c>
      <c r="AZ261" s="71">
        <v>12.674254716464223</v>
      </c>
      <c r="BA261" s="71">
        <v>21.17292702725058</v>
      </c>
      <c r="BB261" s="71">
        <v>24.805568866857758</v>
      </c>
      <c r="BC261" s="71">
        <v>14.324445055094529</v>
      </c>
      <c r="BD261" s="71">
        <v>10.088830087499842</v>
      </c>
      <c r="BE261" s="71">
        <v>0</v>
      </c>
      <c r="BF261" s="71">
        <v>0</v>
      </c>
      <c r="BG261" s="71">
        <v>0</v>
      </c>
      <c r="BH261" s="71">
        <v>0</v>
      </c>
      <c r="BI261" s="71">
        <v>0</v>
      </c>
      <c r="BJ261" s="71">
        <v>0</v>
      </c>
      <c r="BK261" s="71">
        <v>0</v>
      </c>
      <c r="BL261" s="71">
        <v>0</v>
      </c>
      <c r="BM261" s="71">
        <v>0</v>
      </c>
      <c r="BN261" s="71">
        <v>0</v>
      </c>
      <c r="BO261" s="71">
        <v>0</v>
      </c>
      <c r="BP261" s="71">
        <v>0</v>
      </c>
      <c r="BQ261" s="71">
        <v>4.4203898518656484</v>
      </c>
    </row>
    <row r="262" spans="1:69" x14ac:dyDescent="0.2">
      <c r="A262" s="13"/>
      <c r="B262" s="63" t="s">
        <v>165</v>
      </c>
      <c r="C262" s="66">
        <v>0</v>
      </c>
      <c r="D262" s="66">
        <v>0</v>
      </c>
      <c r="E262" s="66">
        <v>0</v>
      </c>
      <c r="F262" s="66">
        <v>0</v>
      </c>
      <c r="G262" s="66">
        <v>0</v>
      </c>
      <c r="H262" s="66">
        <v>0</v>
      </c>
      <c r="I262" s="66">
        <v>0</v>
      </c>
      <c r="J262" s="66">
        <v>0</v>
      </c>
      <c r="K262" s="66">
        <v>0</v>
      </c>
      <c r="L262" s="66">
        <v>0</v>
      </c>
      <c r="M262" s="66">
        <v>0</v>
      </c>
      <c r="N262" s="66">
        <v>0</v>
      </c>
      <c r="O262" s="66">
        <v>0</v>
      </c>
      <c r="P262" s="66">
        <v>0</v>
      </c>
      <c r="Q262" s="66">
        <v>0</v>
      </c>
      <c r="R262" s="66">
        <v>0</v>
      </c>
      <c r="S262" s="66">
        <v>0</v>
      </c>
      <c r="T262" s="66">
        <v>0</v>
      </c>
      <c r="U262" s="66">
        <v>0</v>
      </c>
      <c r="V262" s="66">
        <v>0</v>
      </c>
      <c r="W262" s="66">
        <v>0</v>
      </c>
      <c r="Y262" s="41" t="s">
        <v>165</v>
      </c>
      <c r="Z262" s="68">
        <v>0</v>
      </c>
      <c r="AA262" s="68">
        <v>0</v>
      </c>
      <c r="AB262" s="68">
        <v>0</v>
      </c>
      <c r="AC262" s="68">
        <v>0</v>
      </c>
      <c r="AD262" s="68">
        <v>0</v>
      </c>
      <c r="AE262" s="68">
        <v>0</v>
      </c>
      <c r="AF262" s="68">
        <v>0</v>
      </c>
      <c r="AG262" s="68">
        <v>0</v>
      </c>
      <c r="AH262" s="68">
        <v>0</v>
      </c>
      <c r="AI262" s="68">
        <v>0</v>
      </c>
      <c r="AJ262" s="68">
        <v>0</v>
      </c>
      <c r="AK262" s="68">
        <v>0</v>
      </c>
      <c r="AL262" s="68">
        <v>0</v>
      </c>
      <c r="AM262" s="68">
        <v>0</v>
      </c>
      <c r="AN262" s="68">
        <v>0</v>
      </c>
      <c r="AO262" s="68">
        <v>0</v>
      </c>
      <c r="AP262" s="68">
        <v>0</v>
      </c>
      <c r="AQ262" s="68">
        <v>0</v>
      </c>
      <c r="AR262" s="68">
        <v>0</v>
      </c>
      <c r="AS262" s="68">
        <v>0</v>
      </c>
      <c r="AT262" s="68"/>
      <c r="AV262" s="18" t="s">
        <v>165</v>
      </c>
      <c r="AW262" s="71">
        <v>0</v>
      </c>
      <c r="AX262" s="71">
        <v>0</v>
      </c>
      <c r="AY262" s="71">
        <v>0</v>
      </c>
      <c r="AZ262" s="71">
        <v>0</v>
      </c>
      <c r="BA262" s="71">
        <v>0</v>
      </c>
      <c r="BB262" s="71">
        <v>0</v>
      </c>
      <c r="BC262" s="71">
        <v>0</v>
      </c>
      <c r="BD262" s="71">
        <v>0</v>
      </c>
      <c r="BE262" s="71">
        <v>0</v>
      </c>
      <c r="BF262" s="71">
        <v>0</v>
      </c>
      <c r="BG262" s="71">
        <v>0</v>
      </c>
      <c r="BH262" s="71">
        <v>0</v>
      </c>
      <c r="BI262" s="71">
        <v>0</v>
      </c>
      <c r="BJ262" s="71">
        <v>0</v>
      </c>
      <c r="BK262" s="71">
        <v>0</v>
      </c>
      <c r="BL262" s="71">
        <v>0</v>
      </c>
      <c r="BM262" s="71">
        <v>0</v>
      </c>
      <c r="BN262" s="71">
        <v>0</v>
      </c>
      <c r="BO262" s="71">
        <v>0</v>
      </c>
      <c r="BP262" s="71">
        <v>0</v>
      </c>
      <c r="BQ262" s="71">
        <v>0</v>
      </c>
    </row>
    <row r="263" spans="1:69" x14ac:dyDescent="0.2">
      <c r="A263" s="13"/>
      <c r="B263" s="63" t="s">
        <v>424</v>
      </c>
      <c r="C263" s="66">
        <v>0</v>
      </c>
      <c r="D263" s="66">
        <v>0</v>
      </c>
      <c r="E263" s="66">
        <v>0</v>
      </c>
      <c r="F263" s="66">
        <v>0</v>
      </c>
      <c r="G263" s="66">
        <v>0</v>
      </c>
      <c r="H263" s="66">
        <v>0</v>
      </c>
      <c r="I263" s="66">
        <v>0</v>
      </c>
      <c r="J263" s="66">
        <v>0</v>
      </c>
      <c r="K263" s="66">
        <v>0</v>
      </c>
      <c r="L263" s="66">
        <v>0</v>
      </c>
      <c r="M263" s="66">
        <v>0</v>
      </c>
      <c r="N263" s="66">
        <v>0</v>
      </c>
      <c r="O263" s="66">
        <v>0</v>
      </c>
      <c r="P263" s="66">
        <v>0</v>
      </c>
      <c r="Q263" s="66">
        <v>0</v>
      </c>
      <c r="R263" s="66">
        <v>0</v>
      </c>
      <c r="S263" s="66">
        <v>0</v>
      </c>
      <c r="T263" s="66">
        <v>0</v>
      </c>
      <c r="U263" s="66">
        <v>0</v>
      </c>
      <c r="V263" s="66">
        <v>0</v>
      </c>
      <c r="W263" s="66">
        <v>0</v>
      </c>
      <c r="Y263" s="41" t="s">
        <v>424</v>
      </c>
      <c r="Z263" s="68">
        <v>0</v>
      </c>
      <c r="AA263" s="68">
        <v>0</v>
      </c>
      <c r="AB263" s="68">
        <v>0</v>
      </c>
      <c r="AC263" s="68">
        <v>0</v>
      </c>
      <c r="AD263" s="68">
        <v>0</v>
      </c>
      <c r="AE263" s="68">
        <v>0</v>
      </c>
      <c r="AF263" s="68">
        <v>0</v>
      </c>
      <c r="AG263" s="68">
        <v>0</v>
      </c>
      <c r="AH263" s="68">
        <v>0</v>
      </c>
      <c r="AI263" s="68">
        <v>0</v>
      </c>
      <c r="AJ263" s="68">
        <v>0</v>
      </c>
      <c r="AK263" s="68">
        <v>0</v>
      </c>
      <c r="AL263" s="68">
        <v>0</v>
      </c>
      <c r="AM263" s="68">
        <v>0</v>
      </c>
      <c r="AN263" s="68">
        <v>0</v>
      </c>
      <c r="AO263" s="68">
        <v>0</v>
      </c>
      <c r="AP263" s="68">
        <v>0</v>
      </c>
      <c r="AQ263" s="68">
        <v>0</v>
      </c>
      <c r="AR263" s="68">
        <v>0</v>
      </c>
      <c r="AS263" s="68">
        <v>0</v>
      </c>
      <c r="AT263" s="68"/>
      <c r="AV263" s="18" t="s">
        <v>424</v>
      </c>
      <c r="AW263" s="71">
        <v>0</v>
      </c>
      <c r="AX263" s="71">
        <v>0</v>
      </c>
      <c r="AY263" s="71">
        <v>0</v>
      </c>
      <c r="AZ263" s="71">
        <v>0</v>
      </c>
      <c r="BA263" s="71">
        <v>0</v>
      </c>
      <c r="BB263" s="71">
        <v>0</v>
      </c>
      <c r="BC263" s="71">
        <v>0</v>
      </c>
      <c r="BD263" s="71">
        <v>0</v>
      </c>
      <c r="BE263" s="71">
        <v>0</v>
      </c>
      <c r="BF263" s="71">
        <v>0</v>
      </c>
      <c r="BG263" s="71">
        <v>0</v>
      </c>
      <c r="BH263" s="71">
        <v>0</v>
      </c>
      <c r="BI263" s="71">
        <v>0</v>
      </c>
      <c r="BJ263" s="71">
        <v>0</v>
      </c>
      <c r="BK263" s="71">
        <v>0</v>
      </c>
      <c r="BL263" s="71">
        <v>0</v>
      </c>
      <c r="BM263" s="71">
        <v>0</v>
      </c>
      <c r="BN263" s="71">
        <v>0</v>
      </c>
      <c r="BO263" s="71">
        <v>0</v>
      </c>
      <c r="BP263" s="71">
        <v>0</v>
      </c>
      <c r="BQ263" s="71">
        <v>0</v>
      </c>
    </row>
    <row r="264" spans="1:69" x14ac:dyDescent="0.2">
      <c r="A264" s="13"/>
      <c r="B264" s="63" t="s">
        <v>425</v>
      </c>
      <c r="C264" s="66">
        <v>168.39132642839999</v>
      </c>
      <c r="D264" s="66">
        <v>0</v>
      </c>
      <c r="E264" s="66">
        <v>232.58147305690002</v>
      </c>
      <c r="F264" s="66">
        <v>0</v>
      </c>
      <c r="G264" s="66">
        <v>0</v>
      </c>
      <c r="H264" s="66">
        <v>0</v>
      </c>
      <c r="I264" s="66">
        <v>0</v>
      </c>
      <c r="J264" s="66">
        <v>0</v>
      </c>
      <c r="K264" s="66">
        <v>0</v>
      </c>
      <c r="L264" s="66">
        <v>0</v>
      </c>
      <c r="M264" s="66">
        <v>0</v>
      </c>
      <c r="N264" s="66">
        <v>0</v>
      </c>
      <c r="O264" s="66">
        <v>0</v>
      </c>
      <c r="P264" s="66">
        <v>0</v>
      </c>
      <c r="Q264" s="66">
        <v>0</v>
      </c>
      <c r="R264" s="66">
        <v>0</v>
      </c>
      <c r="S264" s="66">
        <v>0</v>
      </c>
      <c r="T264" s="66">
        <v>0</v>
      </c>
      <c r="U264" s="66">
        <v>0</v>
      </c>
      <c r="V264" s="66">
        <v>0</v>
      </c>
      <c r="W264" s="66">
        <v>400.97279948529996</v>
      </c>
      <c r="Y264" s="41" t="s">
        <v>425</v>
      </c>
      <c r="Z264" s="68">
        <v>0.41995698123302094</v>
      </c>
      <c r="AA264" s="68">
        <v>0</v>
      </c>
      <c r="AB264" s="68">
        <v>0.58004301876697917</v>
      </c>
      <c r="AC264" s="68">
        <v>0</v>
      </c>
      <c r="AD264" s="68">
        <v>0</v>
      </c>
      <c r="AE264" s="68">
        <v>0</v>
      </c>
      <c r="AF264" s="68">
        <v>0</v>
      </c>
      <c r="AG264" s="68">
        <v>0</v>
      </c>
      <c r="AH264" s="68">
        <v>0</v>
      </c>
      <c r="AI264" s="68">
        <v>0</v>
      </c>
      <c r="AJ264" s="68">
        <v>0</v>
      </c>
      <c r="AK264" s="68">
        <v>0</v>
      </c>
      <c r="AL264" s="68">
        <v>0</v>
      </c>
      <c r="AM264" s="68">
        <v>0</v>
      </c>
      <c r="AN264" s="68">
        <v>0</v>
      </c>
      <c r="AO264" s="68">
        <v>0</v>
      </c>
      <c r="AP264" s="68">
        <v>0</v>
      </c>
      <c r="AQ264" s="68">
        <v>0</v>
      </c>
      <c r="AR264" s="68">
        <v>0</v>
      </c>
      <c r="AS264" s="68">
        <v>0</v>
      </c>
      <c r="AT264" s="68"/>
      <c r="AV264" s="18" t="s">
        <v>425</v>
      </c>
      <c r="AW264" s="71">
        <v>68.081525176105615</v>
      </c>
      <c r="AX264" s="71">
        <v>0</v>
      </c>
      <c r="AY264" s="71">
        <v>80.525258069148592</v>
      </c>
      <c r="AZ264" s="71">
        <v>0</v>
      </c>
      <c r="BA264" s="71">
        <v>0</v>
      </c>
      <c r="BB264" s="71">
        <v>0</v>
      </c>
      <c r="BC264" s="71">
        <v>0</v>
      </c>
      <c r="BD264" s="71">
        <v>0</v>
      </c>
      <c r="BE264" s="71">
        <v>0</v>
      </c>
      <c r="BF264" s="71">
        <v>0</v>
      </c>
      <c r="BG264" s="71">
        <v>0</v>
      </c>
      <c r="BH264" s="71">
        <v>0</v>
      </c>
      <c r="BI264" s="71">
        <v>0</v>
      </c>
      <c r="BJ264" s="71">
        <v>0</v>
      </c>
      <c r="BK264" s="71">
        <v>0</v>
      </c>
      <c r="BL264" s="71">
        <v>0</v>
      </c>
      <c r="BM264" s="71">
        <v>0</v>
      </c>
      <c r="BN264" s="71">
        <v>0</v>
      </c>
      <c r="BO264" s="71">
        <v>0</v>
      </c>
      <c r="BP264" s="71">
        <v>0</v>
      </c>
      <c r="BQ264" s="71">
        <v>54.764139749996815</v>
      </c>
    </row>
    <row r="265" spans="1:69" x14ac:dyDescent="0.2">
      <c r="A265" s="13"/>
      <c r="B265" s="63" t="s">
        <v>173</v>
      </c>
      <c r="C265" s="66">
        <v>1722.7416459481001</v>
      </c>
      <c r="D265" s="66">
        <v>399.34029148000002</v>
      </c>
      <c r="E265" s="66">
        <v>465.96446036499998</v>
      </c>
      <c r="F265" s="66">
        <v>412.30360495619999</v>
      </c>
      <c r="G265" s="66">
        <v>232.45028768</v>
      </c>
      <c r="H265" s="66">
        <v>623.99783232130005</v>
      </c>
      <c r="I265" s="66">
        <v>378.64606585199999</v>
      </c>
      <c r="J265" s="66">
        <v>1569.2573891299999</v>
      </c>
      <c r="K265" s="66">
        <v>0</v>
      </c>
      <c r="L265" s="66">
        <v>0</v>
      </c>
      <c r="M265" s="66">
        <v>0</v>
      </c>
      <c r="N265" s="66">
        <v>0</v>
      </c>
      <c r="O265" s="66">
        <v>0</v>
      </c>
      <c r="P265" s="66">
        <v>0</v>
      </c>
      <c r="Q265" s="66">
        <v>0</v>
      </c>
      <c r="R265" s="66">
        <v>0</v>
      </c>
      <c r="S265" s="66">
        <v>0</v>
      </c>
      <c r="T265" s="66">
        <v>0</v>
      </c>
      <c r="U265" s="66">
        <v>0</v>
      </c>
      <c r="V265" s="66">
        <v>0</v>
      </c>
      <c r="W265" s="66">
        <v>5804.7015777326014</v>
      </c>
      <c r="Y265" s="41" t="s">
        <v>173</v>
      </c>
      <c r="Z265" s="68">
        <v>0.2967838437305208</v>
      </c>
      <c r="AA265" s="68">
        <v>6.8796007190431316E-2</v>
      </c>
      <c r="AB265" s="68">
        <v>8.027362890669261E-2</v>
      </c>
      <c r="AC265" s="68">
        <v>7.1029250933043075E-2</v>
      </c>
      <c r="AD265" s="68">
        <v>4.0045174513656627E-2</v>
      </c>
      <c r="AE265" s="68">
        <v>0.10749869290697325</v>
      </c>
      <c r="AF265" s="68">
        <v>6.5230927168508201E-2</v>
      </c>
      <c r="AG265" s="68">
        <v>0.27034247465017386</v>
      </c>
      <c r="AH265" s="68">
        <v>0</v>
      </c>
      <c r="AI265" s="68">
        <v>0</v>
      </c>
      <c r="AJ265" s="68">
        <v>0</v>
      </c>
      <c r="AK265" s="68">
        <v>0</v>
      </c>
      <c r="AL265" s="68">
        <v>0</v>
      </c>
      <c r="AM265" s="68">
        <v>0</v>
      </c>
      <c r="AN265" s="68">
        <v>0</v>
      </c>
      <c r="AO265" s="68">
        <v>0</v>
      </c>
      <c r="AP265" s="68">
        <v>0</v>
      </c>
      <c r="AQ265" s="68">
        <v>0</v>
      </c>
      <c r="AR265" s="68">
        <v>0</v>
      </c>
      <c r="AS265" s="68">
        <v>0</v>
      </c>
      <c r="AT265" s="68"/>
      <c r="AV265" s="18" t="s">
        <v>173</v>
      </c>
      <c r="AW265" s="71">
        <v>31.846170016454948</v>
      </c>
      <c r="AX265" s="71">
        <v>62.816649325558174</v>
      </c>
      <c r="AY265" s="71">
        <v>66.938684078501595</v>
      </c>
      <c r="AZ265" s="71">
        <v>48.240986402702603</v>
      </c>
      <c r="BA265" s="71">
        <v>96.109315003476937</v>
      </c>
      <c r="BB265" s="71">
        <v>55.859233500556797</v>
      </c>
      <c r="BC265" s="71">
        <v>65.326712523811082</v>
      </c>
      <c r="BD265" s="71">
        <v>35.000735398645602</v>
      </c>
      <c r="BE265" s="71">
        <v>0</v>
      </c>
      <c r="BF265" s="71">
        <v>0</v>
      </c>
      <c r="BG265" s="71">
        <v>0</v>
      </c>
      <c r="BH265" s="71">
        <v>0</v>
      </c>
      <c r="BI265" s="71">
        <v>0</v>
      </c>
      <c r="BJ265" s="71">
        <v>0</v>
      </c>
      <c r="BK265" s="71">
        <v>0</v>
      </c>
      <c r="BL265" s="71">
        <v>0</v>
      </c>
      <c r="BM265" s="71">
        <v>0</v>
      </c>
      <c r="BN265" s="71">
        <v>0</v>
      </c>
      <c r="BO265" s="71">
        <v>0</v>
      </c>
      <c r="BP265" s="71">
        <v>0</v>
      </c>
      <c r="BQ265" s="71">
        <v>17.526600896889796</v>
      </c>
    </row>
    <row r="266" spans="1:69" x14ac:dyDescent="0.2">
      <c r="A266" s="13"/>
      <c r="B266" s="63" t="s">
        <v>181</v>
      </c>
      <c r="C266" s="66">
        <v>2743.2356884117994</v>
      </c>
      <c r="D266" s="66">
        <v>794.55577239630009</v>
      </c>
      <c r="E266" s="66">
        <v>384.07063646059999</v>
      </c>
      <c r="F266" s="66">
        <v>1201.0086023590002</v>
      </c>
      <c r="G266" s="66">
        <v>73.187177740900012</v>
      </c>
      <c r="H266" s="66">
        <v>0</v>
      </c>
      <c r="I266" s="66">
        <v>464.89990510000001</v>
      </c>
      <c r="J266" s="66">
        <v>343.39492160999998</v>
      </c>
      <c r="K266" s="66">
        <v>0</v>
      </c>
      <c r="L266" s="66">
        <v>0</v>
      </c>
      <c r="M266" s="66">
        <v>0</v>
      </c>
      <c r="N266" s="66">
        <v>0</v>
      </c>
      <c r="O266" s="66">
        <v>0</v>
      </c>
      <c r="P266" s="66">
        <v>0</v>
      </c>
      <c r="Q266" s="66">
        <v>0</v>
      </c>
      <c r="R266" s="66">
        <v>0</v>
      </c>
      <c r="S266" s="66">
        <v>0</v>
      </c>
      <c r="T266" s="66">
        <v>0</v>
      </c>
      <c r="U266" s="66">
        <v>0</v>
      </c>
      <c r="V266" s="66">
        <v>0</v>
      </c>
      <c r="W266" s="66">
        <v>6004.3527040786012</v>
      </c>
      <c r="Y266" s="41" t="s">
        <v>181</v>
      </c>
      <c r="Z266" s="68">
        <v>0.45687450814613045</v>
      </c>
      <c r="AA266" s="68">
        <v>0.13232996320428994</v>
      </c>
      <c r="AB266" s="68">
        <v>6.3965369022994059E-2</v>
      </c>
      <c r="AC266" s="68">
        <v>0.20002299357650763</v>
      </c>
      <c r="AD266" s="68">
        <v>1.2189020423664629E-2</v>
      </c>
      <c r="AE266" s="68">
        <v>0</v>
      </c>
      <c r="AF266" s="68">
        <v>7.74271479395615E-2</v>
      </c>
      <c r="AG266" s="68">
        <v>5.7190997686851527E-2</v>
      </c>
      <c r="AH266" s="68">
        <v>0</v>
      </c>
      <c r="AI266" s="68">
        <v>0</v>
      </c>
      <c r="AJ266" s="68">
        <v>0</v>
      </c>
      <c r="AK266" s="68">
        <v>0</v>
      </c>
      <c r="AL266" s="68">
        <v>0</v>
      </c>
      <c r="AM266" s="68">
        <v>0</v>
      </c>
      <c r="AN266" s="68">
        <v>0</v>
      </c>
      <c r="AO266" s="68">
        <v>0</v>
      </c>
      <c r="AP266" s="68">
        <v>0</v>
      </c>
      <c r="AQ266" s="68">
        <v>0</v>
      </c>
      <c r="AR266" s="68">
        <v>0</v>
      </c>
      <c r="AS266" s="68">
        <v>0</v>
      </c>
      <c r="AT266" s="68"/>
      <c r="AV266" s="18" t="s">
        <v>181</v>
      </c>
      <c r="AW266" s="71">
        <v>23.133626865389832</v>
      </c>
      <c r="AX266" s="71">
        <v>46.83136816706994</v>
      </c>
      <c r="AY266" s="71">
        <v>57.511957802039255</v>
      </c>
      <c r="AZ266" s="71">
        <v>36.600984322191195</v>
      </c>
      <c r="BA266" s="71">
        <v>87.772148579640273</v>
      </c>
      <c r="BB266" s="71">
        <v>0</v>
      </c>
      <c r="BC266" s="71">
        <v>67.850858004767531</v>
      </c>
      <c r="BD266" s="71">
        <v>70.529833891540804</v>
      </c>
      <c r="BE266" s="71">
        <v>0</v>
      </c>
      <c r="BF266" s="71">
        <v>0</v>
      </c>
      <c r="BG266" s="71">
        <v>0</v>
      </c>
      <c r="BH266" s="71">
        <v>0</v>
      </c>
      <c r="BI266" s="71">
        <v>0</v>
      </c>
      <c r="BJ266" s="71">
        <v>0</v>
      </c>
      <c r="BK266" s="71">
        <v>0</v>
      </c>
      <c r="BL266" s="71">
        <v>0</v>
      </c>
      <c r="BM266" s="71">
        <v>0</v>
      </c>
      <c r="BN266" s="71">
        <v>0</v>
      </c>
      <c r="BO266" s="71">
        <v>0</v>
      </c>
      <c r="BP266" s="71">
        <v>0</v>
      </c>
      <c r="BQ266" s="71">
        <v>16.1943744576573</v>
      </c>
    </row>
    <row r="267" spans="1:69" x14ac:dyDescent="0.2">
      <c r="A267" s="13"/>
      <c r="B267" s="63" t="s">
        <v>169</v>
      </c>
      <c r="C267" s="66">
        <v>902.28761102199996</v>
      </c>
      <c r="D267" s="66">
        <v>509.27517550649998</v>
      </c>
      <c r="E267" s="66">
        <v>343.18780918049998</v>
      </c>
      <c r="F267" s="66">
        <v>878.68961416599996</v>
      </c>
      <c r="G267" s="66">
        <v>507.80779785640004</v>
      </c>
      <c r="H267" s="66">
        <v>450.833278592</v>
      </c>
      <c r="I267" s="66">
        <v>932.72628364899992</v>
      </c>
      <c r="J267" s="66">
        <v>2381.6249807989998</v>
      </c>
      <c r="K267" s="66">
        <v>0</v>
      </c>
      <c r="L267" s="66">
        <v>0</v>
      </c>
      <c r="M267" s="66">
        <v>0</v>
      </c>
      <c r="N267" s="66">
        <v>0</v>
      </c>
      <c r="O267" s="66">
        <v>0</v>
      </c>
      <c r="P267" s="66">
        <v>0</v>
      </c>
      <c r="Q267" s="66">
        <v>0</v>
      </c>
      <c r="R267" s="66">
        <v>0</v>
      </c>
      <c r="S267" s="66">
        <v>0</v>
      </c>
      <c r="T267" s="66">
        <v>0</v>
      </c>
      <c r="U267" s="66">
        <v>0</v>
      </c>
      <c r="V267" s="66">
        <v>0</v>
      </c>
      <c r="W267" s="66">
        <v>6906.4325507714002</v>
      </c>
      <c r="Y267" s="41" t="s">
        <v>169</v>
      </c>
      <c r="Z267" s="68">
        <v>0.13064452659010198</v>
      </c>
      <c r="AA267" s="68">
        <v>7.3739252756420168E-2</v>
      </c>
      <c r="AB267" s="68">
        <v>4.9691038992651614E-2</v>
      </c>
      <c r="AC267" s="68">
        <v>0.12722771238355995</v>
      </c>
      <c r="AD267" s="68">
        <v>7.3526787400491081E-2</v>
      </c>
      <c r="AE267" s="68">
        <v>6.5277301309725394E-2</v>
      </c>
      <c r="AF267" s="68">
        <v>0.13505181970463476</v>
      </c>
      <c r="AG267" s="68">
        <v>0.34484156086241496</v>
      </c>
      <c r="AH267" s="68">
        <v>0</v>
      </c>
      <c r="AI267" s="68">
        <v>0</v>
      </c>
      <c r="AJ267" s="68">
        <v>0</v>
      </c>
      <c r="AK267" s="68">
        <v>0</v>
      </c>
      <c r="AL267" s="68">
        <v>0</v>
      </c>
      <c r="AM267" s="68">
        <v>0</v>
      </c>
      <c r="AN267" s="68">
        <v>0</v>
      </c>
      <c r="AO267" s="68">
        <v>0</v>
      </c>
      <c r="AP267" s="68">
        <v>0</v>
      </c>
      <c r="AQ267" s="68">
        <v>0</v>
      </c>
      <c r="AR267" s="68">
        <v>0</v>
      </c>
      <c r="AS267" s="68">
        <v>0</v>
      </c>
      <c r="AT267" s="68"/>
      <c r="AV267" s="18" t="s">
        <v>169</v>
      </c>
      <c r="AW267" s="71">
        <v>37.348496681269737</v>
      </c>
      <c r="AX267" s="71">
        <v>49.683012874014075</v>
      </c>
      <c r="AY267" s="71">
        <v>49.562223099181992</v>
      </c>
      <c r="AZ267" s="71">
        <v>39.398783967326246</v>
      </c>
      <c r="BA267" s="71">
        <v>50.013748617639671</v>
      </c>
      <c r="BB267" s="71">
        <v>54.993327144746743</v>
      </c>
      <c r="BC267" s="71">
        <v>39.084392993247569</v>
      </c>
      <c r="BD267" s="71">
        <v>22.008607788600678</v>
      </c>
      <c r="BE267" s="71">
        <v>0</v>
      </c>
      <c r="BF267" s="71">
        <v>0</v>
      </c>
      <c r="BG267" s="71">
        <v>0</v>
      </c>
      <c r="BH267" s="71">
        <v>0</v>
      </c>
      <c r="BI267" s="71">
        <v>0</v>
      </c>
      <c r="BJ267" s="71">
        <v>0</v>
      </c>
      <c r="BK267" s="71">
        <v>0</v>
      </c>
      <c r="BL267" s="71">
        <v>0</v>
      </c>
      <c r="BM267" s="71">
        <v>0</v>
      </c>
      <c r="BN267" s="71">
        <v>0</v>
      </c>
      <c r="BO267" s="71">
        <v>0</v>
      </c>
      <c r="BP267" s="71">
        <v>0</v>
      </c>
      <c r="BQ267" s="71">
        <v>13.427342760059256</v>
      </c>
    </row>
    <row r="268" spans="1:69" x14ac:dyDescent="0.2">
      <c r="A268" s="13"/>
      <c r="B268" s="63" t="s">
        <v>372</v>
      </c>
      <c r="C268" s="66">
        <v>0</v>
      </c>
      <c r="D268" s="66">
        <v>0</v>
      </c>
      <c r="E268" s="66">
        <v>0</v>
      </c>
      <c r="F268" s="66">
        <v>55.559135869000002</v>
      </c>
      <c r="G268" s="66">
        <v>0</v>
      </c>
      <c r="H268" s="66">
        <v>11.622503887000001</v>
      </c>
      <c r="I268" s="66">
        <v>0</v>
      </c>
      <c r="J268" s="66">
        <v>28.045413762299997</v>
      </c>
      <c r="K268" s="66">
        <v>0</v>
      </c>
      <c r="L268" s="66">
        <v>0</v>
      </c>
      <c r="M268" s="66">
        <v>0</v>
      </c>
      <c r="N268" s="66">
        <v>0</v>
      </c>
      <c r="O268" s="66">
        <v>0</v>
      </c>
      <c r="P268" s="66">
        <v>0</v>
      </c>
      <c r="Q268" s="66">
        <v>0</v>
      </c>
      <c r="R268" s="66">
        <v>0</v>
      </c>
      <c r="S268" s="66">
        <v>0</v>
      </c>
      <c r="T268" s="66">
        <v>0</v>
      </c>
      <c r="U268" s="66">
        <v>0</v>
      </c>
      <c r="V268" s="66">
        <v>0</v>
      </c>
      <c r="W268" s="66">
        <v>95.227053518300011</v>
      </c>
      <c r="Y268" s="41" t="s">
        <v>372</v>
      </c>
      <c r="Z268" s="68">
        <v>0</v>
      </c>
      <c r="AA268" s="68">
        <v>0</v>
      </c>
      <c r="AB268" s="68">
        <v>0</v>
      </c>
      <c r="AC268" s="68">
        <v>0.58343856935910621</v>
      </c>
      <c r="AD268" s="68">
        <v>0</v>
      </c>
      <c r="AE268" s="68">
        <v>0.12205044110460139</v>
      </c>
      <c r="AF268" s="68">
        <v>0</v>
      </c>
      <c r="AG268" s="68">
        <v>0.29451098953629223</v>
      </c>
      <c r="AH268" s="68">
        <v>0</v>
      </c>
      <c r="AI268" s="68">
        <v>0</v>
      </c>
      <c r="AJ268" s="68">
        <v>0</v>
      </c>
      <c r="AK268" s="68">
        <v>0</v>
      </c>
      <c r="AL268" s="68">
        <v>0</v>
      </c>
      <c r="AM268" s="68">
        <v>0</v>
      </c>
      <c r="AN268" s="68">
        <v>0</v>
      </c>
      <c r="AO268" s="68">
        <v>0</v>
      </c>
      <c r="AP268" s="68">
        <v>0</v>
      </c>
      <c r="AQ268" s="68">
        <v>0</v>
      </c>
      <c r="AR268" s="68">
        <v>0</v>
      </c>
      <c r="AS268" s="68">
        <v>0</v>
      </c>
      <c r="AT268" s="68"/>
      <c r="AV268" s="18" t="s">
        <v>372</v>
      </c>
      <c r="AW268" s="71">
        <v>0</v>
      </c>
      <c r="AX268" s="71">
        <v>0</v>
      </c>
      <c r="AY268" s="71">
        <v>0</v>
      </c>
      <c r="AZ268" s="71">
        <v>96.334284060381933</v>
      </c>
      <c r="BA268" s="71">
        <v>0</v>
      </c>
      <c r="BB268" s="71">
        <v>96.109315270386702</v>
      </c>
      <c r="BC268" s="71">
        <v>0</v>
      </c>
      <c r="BD268" s="71">
        <v>85.984155676678185</v>
      </c>
      <c r="BE268" s="71">
        <v>0</v>
      </c>
      <c r="BF268" s="71">
        <v>0</v>
      </c>
      <c r="BG268" s="71">
        <v>0</v>
      </c>
      <c r="BH268" s="71">
        <v>0</v>
      </c>
      <c r="BI268" s="71">
        <v>0</v>
      </c>
      <c r="BJ268" s="71">
        <v>0</v>
      </c>
      <c r="BK268" s="71">
        <v>0</v>
      </c>
      <c r="BL268" s="71">
        <v>0</v>
      </c>
      <c r="BM268" s="71">
        <v>0</v>
      </c>
      <c r="BN268" s="71">
        <v>0</v>
      </c>
      <c r="BO268" s="71">
        <v>0</v>
      </c>
      <c r="BP268" s="71">
        <v>0</v>
      </c>
      <c r="BQ268" s="71">
        <v>62.752554393455739</v>
      </c>
    </row>
    <row r="269" spans="1:69" x14ac:dyDescent="0.2">
      <c r="A269" s="13"/>
      <c r="B269" s="63" t="s">
        <v>397</v>
      </c>
      <c r="C269" s="66">
        <v>491.86987249749995</v>
      </c>
      <c r="D269" s="66">
        <v>114.3087798017</v>
      </c>
      <c r="E269" s="66">
        <v>306.61736908189999</v>
      </c>
      <c r="F269" s="66">
        <v>248.99832326849997</v>
      </c>
      <c r="G269" s="66">
        <v>0</v>
      </c>
      <c r="H269" s="66">
        <v>165.4443880339</v>
      </c>
      <c r="I269" s="66">
        <v>48.181418640400004</v>
      </c>
      <c r="J269" s="66">
        <v>449.01291341399997</v>
      </c>
      <c r="K269" s="66">
        <v>0</v>
      </c>
      <c r="L269" s="66">
        <v>0</v>
      </c>
      <c r="M269" s="66">
        <v>0</v>
      </c>
      <c r="N269" s="66">
        <v>0</v>
      </c>
      <c r="O269" s="66">
        <v>0</v>
      </c>
      <c r="P269" s="66">
        <v>0</v>
      </c>
      <c r="Q269" s="66">
        <v>0</v>
      </c>
      <c r="R269" s="66">
        <v>0</v>
      </c>
      <c r="S269" s="66">
        <v>0</v>
      </c>
      <c r="T269" s="66">
        <v>0</v>
      </c>
      <c r="U269" s="66">
        <v>0</v>
      </c>
      <c r="V269" s="66">
        <v>0</v>
      </c>
      <c r="W269" s="66">
        <v>1824.4330647378999</v>
      </c>
      <c r="Y269" s="41" t="s">
        <v>397</v>
      </c>
      <c r="Z269" s="68">
        <v>0.26960148991169625</v>
      </c>
      <c r="AA269" s="68">
        <v>6.2654411395532197E-2</v>
      </c>
      <c r="AB269" s="68">
        <v>0.16806172558923063</v>
      </c>
      <c r="AC269" s="68">
        <v>0.13647983479419748</v>
      </c>
      <c r="AD269" s="68">
        <v>0</v>
      </c>
      <c r="AE269" s="68">
        <v>9.068262970648798E-2</v>
      </c>
      <c r="AF269" s="68">
        <v>2.6408981272942344E-2</v>
      </c>
      <c r="AG269" s="68">
        <v>0.24611092732991313</v>
      </c>
      <c r="AH269" s="68">
        <v>0</v>
      </c>
      <c r="AI269" s="68">
        <v>0</v>
      </c>
      <c r="AJ269" s="68">
        <v>0</v>
      </c>
      <c r="AK269" s="68">
        <v>0</v>
      </c>
      <c r="AL269" s="68">
        <v>0</v>
      </c>
      <c r="AM269" s="68">
        <v>0</v>
      </c>
      <c r="AN269" s="68">
        <v>0</v>
      </c>
      <c r="AO269" s="68">
        <v>0</v>
      </c>
      <c r="AP269" s="68">
        <v>0</v>
      </c>
      <c r="AQ269" s="68">
        <v>0</v>
      </c>
      <c r="AR269" s="68">
        <v>0</v>
      </c>
      <c r="AS269" s="68">
        <v>0</v>
      </c>
      <c r="AT269" s="68"/>
      <c r="AV269" s="18" t="s">
        <v>397</v>
      </c>
      <c r="AW269" s="71">
        <v>48.062500150670211</v>
      </c>
      <c r="AX269" s="71">
        <v>66.280083105311135</v>
      </c>
      <c r="AY269" s="71">
        <v>53.591836736442204</v>
      </c>
      <c r="AZ269" s="71">
        <v>41.623541672300405</v>
      </c>
      <c r="BA269" s="71">
        <v>0</v>
      </c>
      <c r="BB269" s="71">
        <v>77.99429816630149</v>
      </c>
      <c r="BC269" s="71">
        <v>64.001100856795105</v>
      </c>
      <c r="BD269" s="71">
        <v>62.58304992675226</v>
      </c>
      <c r="BE269" s="71">
        <v>0</v>
      </c>
      <c r="BF269" s="71">
        <v>0</v>
      </c>
      <c r="BG269" s="71">
        <v>0</v>
      </c>
      <c r="BH269" s="71">
        <v>0</v>
      </c>
      <c r="BI269" s="71">
        <v>0</v>
      </c>
      <c r="BJ269" s="71">
        <v>0</v>
      </c>
      <c r="BK269" s="71">
        <v>0</v>
      </c>
      <c r="BL269" s="71">
        <v>0</v>
      </c>
      <c r="BM269" s="71">
        <v>0</v>
      </c>
      <c r="BN269" s="71">
        <v>0</v>
      </c>
      <c r="BO269" s="71">
        <v>0</v>
      </c>
      <c r="BP269" s="71">
        <v>0</v>
      </c>
      <c r="BQ269" s="71">
        <v>24.262185448135323</v>
      </c>
    </row>
    <row r="270" spans="1:69" x14ac:dyDescent="0.2">
      <c r="A270" s="13"/>
      <c r="B270" s="63" t="s">
        <v>398</v>
      </c>
      <c r="C270" s="66">
        <v>15991.923270747899</v>
      </c>
      <c r="D270" s="66">
        <v>2470.0772225249998</v>
      </c>
      <c r="E270" s="66">
        <v>1974.2486597581999</v>
      </c>
      <c r="F270" s="66">
        <v>1281.2178487749998</v>
      </c>
      <c r="G270" s="66">
        <v>1019.3027446645001</v>
      </c>
      <c r="H270" s="66">
        <v>280.00422999360001</v>
      </c>
      <c r="I270" s="66">
        <v>1187.4425363579999</v>
      </c>
      <c r="J270" s="66">
        <v>1466.4934397480001</v>
      </c>
      <c r="K270" s="66">
        <v>0</v>
      </c>
      <c r="L270" s="66">
        <v>0</v>
      </c>
      <c r="M270" s="66">
        <v>0</v>
      </c>
      <c r="N270" s="66">
        <v>0</v>
      </c>
      <c r="O270" s="66">
        <v>0</v>
      </c>
      <c r="P270" s="66">
        <v>0</v>
      </c>
      <c r="Q270" s="66">
        <v>0</v>
      </c>
      <c r="R270" s="66">
        <v>0</v>
      </c>
      <c r="S270" s="66">
        <v>0</v>
      </c>
      <c r="T270" s="66">
        <v>0</v>
      </c>
      <c r="U270" s="66">
        <v>0</v>
      </c>
      <c r="V270" s="66">
        <v>0</v>
      </c>
      <c r="W270" s="66">
        <v>25670.709952570203</v>
      </c>
      <c r="Y270" s="41" t="s">
        <v>398</v>
      </c>
      <c r="Z270" s="68">
        <v>0.62296380973860654</v>
      </c>
      <c r="AA270" s="68">
        <v>9.6221617052616448E-2</v>
      </c>
      <c r="AB270" s="68">
        <v>7.6906663797217431E-2</v>
      </c>
      <c r="AC270" s="68">
        <v>4.9909716215180935E-2</v>
      </c>
      <c r="AD270" s="68">
        <v>3.9706838905031745E-2</v>
      </c>
      <c r="AE270" s="68">
        <v>1.0907537442904474E-2</v>
      </c>
      <c r="AF270" s="68">
        <v>4.6256708075154376E-2</v>
      </c>
      <c r="AG270" s="68">
        <v>5.7127108773287819E-2</v>
      </c>
      <c r="AH270" s="68">
        <v>0</v>
      </c>
      <c r="AI270" s="68">
        <v>0</v>
      </c>
      <c r="AJ270" s="68">
        <v>0</v>
      </c>
      <c r="AK270" s="68">
        <v>0</v>
      </c>
      <c r="AL270" s="68">
        <v>0</v>
      </c>
      <c r="AM270" s="68">
        <v>0</v>
      </c>
      <c r="AN270" s="68">
        <v>0</v>
      </c>
      <c r="AO270" s="68">
        <v>0</v>
      </c>
      <c r="AP270" s="68">
        <v>0</v>
      </c>
      <c r="AQ270" s="68">
        <v>0</v>
      </c>
      <c r="AR270" s="68">
        <v>0</v>
      </c>
      <c r="AS270" s="68">
        <v>0</v>
      </c>
      <c r="AT270" s="68"/>
      <c r="AV270" s="18" t="s">
        <v>398</v>
      </c>
      <c r="AW270" s="71">
        <v>6.8613422171977234</v>
      </c>
      <c r="AX270" s="71">
        <v>22.767820257926683</v>
      </c>
      <c r="AY270" s="71">
        <v>23.790666301004777</v>
      </c>
      <c r="AZ270" s="71">
        <v>28.983047885839937</v>
      </c>
      <c r="BA270" s="71">
        <v>39.379611321861674</v>
      </c>
      <c r="BB270" s="71">
        <v>58.799730855195641</v>
      </c>
      <c r="BC270" s="71">
        <v>34.495636016329847</v>
      </c>
      <c r="BD270" s="71">
        <v>30.902669845740533</v>
      </c>
      <c r="BE270" s="71">
        <v>0</v>
      </c>
      <c r="BF270" s="71">
        <v>0</v>
      </c>
      <c r="BG270" s="71">
        <v>0</v>
      </c>
      <c r="BH270" s="71">
        <v>0</v>
      </c>
      <c r="BI270" s="71">
        <v>0</v>
      </c>
      <c r="BJ270" s="71">
        <v>0</v>
      </c>
      <c r="BK270" s="71">
        <v>0</v>
      </c>
      <c r="BL270" s="71">
        <v>0</v>
      </c>
      <c r="BM270" s="71">
        <v>0</v>
      </c>
      <c r="BN270" s="71">
        <v>0</v>
      </c>
      <c r="BO270" s="71">
        <v>0</v>
      </c>
      <c r="BP270" s="71">
        <v>0</v>
      </c>
      <c r="BQ270" s="71">
        <v>6.0851254892529907</v>
      </c>
    </row>
    <row r="271" spans="1:69" x14ac:dyDescent="0.2">
      <c r="A271" s="13"/>
      <c r="B271" s="63" t="s">
        <v>151</v>
      </c>
      <c r="C271" s="66">
        <v>110.94243817439998</v>
      </c>
      <c r="D271" s="66">
        <v>144.610847651</v>
      </c>
      <c r="E271" s="66">
        <v>48.676207456</v>
      </c>
      <c r="F271" s="66">
        <v>469.51806478960003</v>
      </c>
      <c r="G271" s="66">
        <v>479.89894335869997</v>
      </c>
      <c r="H271" s="66">
        <v>356.8423507956</v>
      </c>
      <c r="I271" s="66">
        <v>113.99367443</v>
      </c>
      <c r="J271" s="66">
        <v>335.86562414479999</v>
      </c>
      <c r="K271" s="66">
        <v>0</v>
      </c>
      <c r="L271" s="66">
        <v>0</v>
      </c>
      <c r="M271" s="66">
        <v>0</v>
      </c>
      <c r="N271" s="66">
        <v>0</v>
      </c>
      <c r="O271" s="66">
        <v>0</v>
      </c>
      <c r="P271" s="66">
        <v>0</v>
      </c>
      <c r="Q271" s="66">
        <v>0</v>
      </c>
      <c r="R271" s="66">
        <v>0</v>
      </c>
      <c r="S271" s="66">
        <v>0</v>
      </c>
      <c r="T271" s="66">
        <v>0</v>
      </c>
      <c r="U271" s="66">
        <v>0</v>
      </c>
      <c r="V271" s="66">
        <v>0</v>
      </c>
      <c r="W271" s="66">
        <v>2060.3481508000996</v>
      </c>
      <c r="Y271" s="41" t="s">
        <v>151</v>
      </c>
      <c r="Z271" s="68">
        <v>5.3846452179121991E-2</v>
      </c>
      <c r="AA271" s="68">
        <v>7.0187578538531442E-2</v>
      </c>
      <c r="AB271" s="68">
        <v>2.3625234131958456E-2</v>
      </c>
      <c r="AC271" s="68">
        <v>0.2278828772735671</v>
      </c>
      <c r="AD271" s="68">
        <v>0.23292128719718547</v>
      </c>
      <c r="AE271" s="68">
        <v>0.17319517124182465</v>
      </c>
      <c r="AF271" s="68">
        <v>5.5327384542137981E-2</v>
      </c>
      <c r="AG271" s="68">
        <v>0.1630140148956731</v>
      </c>
      <c r="AH271" s="68">
        <v>0</v>
      </c>
      <c r="AI271" s="68">
        <v>0</v>
      </c>
      <c r="AJ271" s="68">
        <v>0</v>
      </c>
      <c r="AK271" s="68">
        <v>0</v>
      </c>
      <c r="AL271" s="68">
        <v>0</v>
      </c>
      <c r="AM271" s="68">
        <v>0</v>
      </c>
      <c r="AN271" s="68">
        <v>0</v>
      </c>
      <c r="AO271" s="68">
        <v>0</v>
      </c>
      <c r="AP271" s="68">
        <v>0</v>
      </c>
      <c r="AQ271" s="68">
        <v>0</v>
      </c>
      <c r="AR271" s="68">
        <v>0</v>
      </c>
      <c r="AS271" s="68">
        <v>0</v>
      </c>
      <c r="AT271" s="68"/>
      <c r="AV271" s="18" t="s">
        <v>151</v>
      </c>
      <c r="AW271" s="71">
        <v>67.088823979487245</v>
      </c>
      <c r="AX271" s="71">
        <v>60.153216733902028</v>
      </c>
      <c r="AY271" s="71">
        <v>71.238259378863305</v>
      </c>
      <c r="AZ271" s="71">
        <v>53.424494038318805</v>
      </c>
      <c r="BA271" s="71">
        <v>57.300556745147063</v>
      </c>
      <c r="BB271" s="71">
        <v>58.138157420585223</v>
      </c>
      <c r="BC271" s="71">
        <v>84.552504300608945</v>
      </c>
      <c r="BD271" s="71">
        <v>69.31971457407839</v>
      </c>
      <c r="BE271" s="71">
        <v>0</v>
      </c>
      <c r="BF271" s="71">
        <v>0</v>
      </c>
      <c r="BG271" s="71">
        <v>0</v>
      </c>
      <c r="BH271" s="71">
        <v>0</v>
      </c>
      <c r="BI271" s="71">
        <v>0</v>
      </c>
      <c r="BJ271" s="71">
        <v>0</v>
      </c>
      <c r="BK271" s="71">
        <v>0</v>
      </c>
      <c r="BL271" s="71">
        <v>0</v>
      </c>
      <c r="BM271" s="71">
        <v>0</v>
      </c>
      <c r="BN271" s="71">
        <v>0</v>
      </c>
      <c r="BO271" s="71">
        <v>0</v>
      </c>
      <c r="BP271" s="71">
        <v>0</v>
      </c>
      <c r="BQ271" s="71">
        <v>24.718874215404256</v>
      </c>
    </row>
    <row r="272" spans="1:69" x14ac:dyDescent="0.2">
      <c r="A272" s="13"/>
      <c r="B272" s="63" t="s">
        <v>373</v>
      </c>
      <c r="C272" s="66">
        <v>0</v>
      </c>
      <c r="D272" s="66">
        <v>0</v>
      </c>
      <c r="E272" s="66">
        <v>0</v>
      </c>
      <c r="F272" s="66">
        <v>0</v>
      </c>
      <c r="G272" s="66">
        <v>0</v>
      </c>
      <c r="H272" s="66">
        <v>0</v>
      </c>
      <c r="I272" s="66">
        <v>0</v>
      </c>
      <c r="J272" s="66">
        <v>0</v>
      </c>
      <c r="K272" s="66">
        <v>0</v>
      </c>
      <c r="L272" s="66">
        <v>0</v>
      </c>
      <c r="M272" s="66">
        <v>0</v>
      </c>
      <c r="N272" s="66">
        <v>0</v>
      </c>
      <c r="O272" s="66">
        <v>0</v>
      </c>
      <c r="P272" s="66">
        <v>0</v>
      </c>
      <c r="Q272" s="66">
        <v>0</v>
      </c>
      <c r="R272" s="66">
        <v>0</v>
      </c>
      <c r="S272" s="66">
        <v>0</v>
      </c>
      <c r="T272" s="66">
        <v>0</v>
      </c>
      <c r="U272" s="66">
        <v>0</v>
      </c>
      <c r="V272" s="66">
        <v>0</v>
      </c>
      <c r="W272" s="66">
        <v>82.222155797999989</v>
      </c>
      <c r="Y272" s="41" t="s">
        <v>373</v>
      </c>
      <c r="Z272" s="68">
        <v>0</v>
      </c>
      <c r="AA272" s="68">
        <v>0</v>
      </c>
      <c r="AB272" s="68">
        <v>0</v>
      </c>
      <c r="AC272" s="68">
        <v>0</v>
      </c>
      <c r="AD272" s="68">
        <v>0</v>
      </c>
      <c r="AE272" s="68">
        <v>0</v>
      </c>
      <c r="AF272" s="68">
        <v>0</v>
      </c>
      <c r="AG272" s="68">
        <v>0</v>
      </c>
      <c r="AH272" s="68">
        <v>0</v>
      </c>
      <c r="AI272" s="68">
        <v>0</v>
      </c>
      <c r="AJ272" s="68">
        <v>0</v>
      </c>
      <c r="AK272" s="68">
        <v>0</v>
      </c>
      <c r="AL272" s="68">
        <v>0</v>
      </c>
      <c r="AM272" s="68">
        <v>0</v>
      </c>
      <c r="AN272" s="68">
        <v>0</v>
      </c>
      <c r="AO272" s="68">
        <v>0</v>
      </c>
      <c r="AP272" s="68">
        <v>0</v>
      </c>
      <c r="AQ272" s="68">
        <v>0</v>
      </c>
      <c r="AR272" s="68">
        <v>0</v>
      </c>
      <c r="AS272" s="68">
        <v>0</v>
      </c>
      <c r="AT272" s="68"/>
      <c r="AV272" s="18" t="s">
        <v>373</v>
      </c>
      <c r="AW272" s="71">
        <v>0</v>
      </c>
      <c r="AX272" s="71">
        <v>0</v>
      </c>
      <c r="AY272" s="71">
        <v>0</v>
      </c>
      <c r="AZ272" s="71">
        <v>0</v>
      </c>
      <c r="BA272" s="71">
        <v>0</v>
      </c>
      <c r="BB272" s="71">
        <v>0</v>
      </c>
      <c r="BC272" s="71">
        <v>0</v>
      </c>
      <c r="BD272" s="71">
        <v>0</v>
      </c>
      <c r="BE272" s="71">
        <v>0</v>
      </c>
      <c r="BF272" s="71">
        <v>0</v>
      </c>
      <c r="BG272" s="71">
        <v>0</v>
      </c>
      <c r="BH272" s="71">
        <v>0</v>
      </c>
      <c r="BI272" s="71">
        <v>0</v>
      </c>
      <c r="BJ272" s="71">
        <v>0</v>
      </c>
      <c r="BK272" s="71">
        <v>0</v>
      </c>
      <c r="BL272" s="71">
        <v>0</v>
      </c>
      <c r="BM272" s="71">
        <v>0</v>
      </c>
      <c r="BN272" s="71">
        <v>0</v>
      </c>
      <c r="BO272" s="71">
        <v>0</v>
      </c>
      <c r="BP272" s="71">
        <v>0</v>
      </c>
      <c r="BQ272" s="71">
        <v>38.627672249111413</v>
      </c>
    </row>
    <row r="273" spans="1:69" x14ac:dyDescent="0.2">
      <c r="A273" s="13"/>
      <c r="B273" s="63" t="s">
        <v>374</v>
      </c>
      <c r="C273" s="66">
        <v>0</v>
      </c>
      <c r="D273" s="66">
        <v>0</v>
      </c>
      <c r="E273" s="66">
        <v>0</v>
      </c>
      <c r="F273" s="66">
        <v>0</v>
      </c>
      <c r="G273" s="66">
        <v>0</v>
      </c>
      <c r="H273" s="66">
        <v>0</v>
      </c>
      <c r="I273" s="66">
        <v>0</v>
      </c>
      <c r="J273" s="66">
        <v>0</v>
      </c>
      <c r="K273" s="66">
        <v>0</v>
      </c>
      <c r="L273" s="66">
        <v>0</v>
      </c>
      <c r="M273" s="66">
        <v>0</v>
      </c>
      <c r="N273" s="66">
        <v>0</v>
      </c>
      <c r="O273" s="66">
        <v>0</v>
      </c>
      <c r="P273" s="66">
        <v>0</v>
      </c>
      <c r="Q273" s="66">
        <v>0</v>
      </c>
      <c r="R273" s="66">
        <v>0</v>
      </c>
      <c r="S273" s="66">
        <v>0</v>
      </c>
      <c r="T273" s="66">
        <v>0</v>
      </c>
      <c r="U273" s="66">
        <v>0</v>
      </c>
      <c r="V273" s="66">
        <v>0</v>
      </c>
      <c r="W273" s="66">
        <v>0</v>
      </c>
      <c r="Y273" s="41" t="s">
        <v>374</v>
      </c>
      <c r="Z273" s="68">
        <v>0</v>
      </c>
      <c r="AA273" s="68">
        <v>0</v>
      </c>
      <c r="AB273" s="68">
        <v>0</v>
      </c>
      <c r="AC273" s="68">
        <v>0</v>
      </c>
      <c r="AD273" s="68">
        <v>0</v>
      </c>
      <c r="AE273" s="68">
        <v>0</v>
      </c>
      <c r="AF273" s="68">
        <v>0</v>
      </c>
      <c r="AG273" s="68">
        <v>0</v>
      </c>
      <c r="AH273" s="68">
        <v>0</v>
      </c>
      <c r="AI273" s="68">
        <v>0</v>
      </c>
      <c r="AJ273" s="68">
        <v>0</v>
      </c>
      <c r="AK273" s="68">
        <v>0</v>
      </c>
      <c r="AL273" s="68">
        <v>0</v>
      </c>
      <c r="AM273" s="68">
        <v>0</v>
      </c>
      <c r="AN273" s="68">
        <v>0</v>
      </c>
      <c r="AO273" s="68">
        <v>0</v>
      </c>
      <c r="AP273" s="68">
        <v>0</v>
      </c>
      <c r="AQ273" s="68">
        <v>0</v>
      </c>
      <c r="AR273" s="68">
        <v>0</v>
      </c>
      <c r="AS273" s="68">
        <v>0</v>
      </c>
      <c r="AT273" s="68"/>
      <c r="AV273" s="18" t="s">
        <v>374</v>
      </c>
      <c r="AW273" s="71">
        <v>0</v>
      </c>
      <c r="AX273" s="71">
        <v>0</v>
      </c>
      <c r="AY273" s="71">
        <v>0</v>
      </c>
      <c r="AZ273" s="71">
        <v>0</v>
      </c>
      <c r="BA273" s="71">
        <v>0</v>
      </c>
      <c r="BB273" s="71">
        <v>0</v>
      </c>
      <c r="BC273" s="71">
        <v>0</v>
      </c>
      <c r="BD273" s="71">
        <v>0</v>
      </c>
      <c r="BE273" s="71">
        <v>0</v>
      </c>
      <c r="BF273" s="71">
        <v>0</v>
      </c>
      <c r="BG273" s="71">
        <v>0</v>
      </c>
      <c r="BH273" s="71">
        <v>0</v>
      </c>
      <c r="BI273" s="71">
        <v>0</v>
      </c>
      <c r="BJ273" s="71">
        <v>0</v>
      </c>
      <c r="BK273" s="71">
        <v>0</v>
      </c>
      <c r="BL273" s="71">
        <v>0</v>
      </c>
      <c r="BM273" s="71">
        <v>0</v>
      </c>
      <c r="BN273" s="71">
        <v>0</v>
      </c>
      <c r="BO273" s="71">
        <v>0</v>
      </c>
      <c r="BP273" s="71">
        <v>0</v>
      </c>
      <c r="BQ273" s="71">
        <v>0</v>
      </c>
    </row>
    <row r="274" spans="1:69" x14ac:dyDescent="0.2">
      <c r="A274" s="13"/>
      <c r="B274" s="63" t="s">
        <v>374</v>
      </c>
      <c r="C274" s="66">
        <v>0</v>
      </c>
      <c r="D274" s="66">
        <v>0</v>
      </c>
      <c r="E274" s="66">
        <v>0</v>
      </c>
      <c r="F274" s="66">
        <v>0</v>
      </c>
      <c r="G274" s="66">
        <v>0</v>
      </c>
      <c r="H274" s="66">
        <v>0</v>
      </c>
      <c r="I274" s="66">
        <v>0</v>
      </c>
      <c r="J274" s="66">
        <v>0</v>
      </c>
      <c r="K274" s="66">
        <v>0</v>
      </c>
      <c r="L274" s="66">
        <v>0</v>
      </c>
      <c r="M274" s="66">
        <v>0</v>
      </c>
      <c r="N274" s="66">
        <v>0</v>
      </c>
      <c r="O274" s="66">
        <v>0</v>
      </c>
      <c r="P274" s="66">
        <v>0</v>
      </c>
      <c r="Q274" s="66">
        <v>0</v>
      </c>
      <c r="R274" s="66">
        <v>0</v>
      </c>
      <c r="S274" s="66">
        <v>0</v>
      </c>
      <c r="T274" s="66">
        <v>0</v>
      </c>
      <c r="U274" s="66">
        <v>0</v>
      </c>
      <c r="V274" s="66">
        <v>0</v>
      </c>
      <c r="W274" s="66">
        <v>0</v>
      </c>
      <c r="Y274" s="41" t="s">
        <v>374</v>
      </c>
      <c r="Z274" s="68">
        <v>0</v>
      </c>
      <c r="AA274" s="68">
        <v>0</v>
      </c>
      <c r="AB274" s="68">
        <v>0</v>
      </c>
      <c r="AC274" s="68">
        <v>0</v>
      </c>
      <c r="AD274" s="68">
        <v>0</v>
      </c>
      <c r="AE274" s="68">
        <v>0</v>
      </c>
      <c r="AF274" s="68">
        <v>0</v>
      </c>
      <c r="AG274" s="68">
        <v>0</v>
      </c>
      <c r="AH274" s="68">
        <v>0</v>
      </c>
      <c r="AI274" s="68">
        <v>0</v>
      </c>
      <c r="AJ274" s="68">
        <v>0</v>
      </c>
      <c r="AK274" s="68">
        <v>0</v>
      </c>
      <c r="AL274" s="68">
        <v>0</v>
      </c>
      <c r="AM274" s="68">
        <v>0</v>
      </c>
      <c r="AN274" s="68">
        <v>0</v>
      </c>
      <c r="AO274" s="68">
        <v>0</v>
      </c>
      <c r="AP274" s="68">
        <v>0</v>
      </c>
      <c r="AQ274" s="68">
        <v>0</v>
      </c>
      <c r="AR274" s="68">
        <v>0</v>
      </c>
      <c r="AS274" s="68">
        <v>0</v>
      </c>
      <c r="AT274" s="68"/>
      <c r="AV274" s="18" t="s">
        <v>374</v>
      </c>
      <c r="AW274" s="71">
        <v>0</v>
      </c>
      <c r="AX274" s="71">
        <v>0</v>
      </c>
      <c r="AY274" s="71">
        <v>0</v>
      </c>
      <c r="AZ274" s="71">
        <v>0</v>
      </c>
      <c r="BA274" s="71">
        <v>0</v>
      </c>
      <c r="BB274" s="71">
        <v>0</v>
      </c>
      <c r="BC274" s="71">
        <v>0</v>
      </c>
      <c r="BD274" s="71">
        <v>0</v>
      </c>
      <c r="BE274" s="71">
        <v>0</v>
      </c>
      <c r="BF274" s="71">
        <v>0</v>
      </c>
      <c r="BG274" s="71">
        <v>0</v>
      </c>
      <c r="BH274" s="71">
        <v>0</v>
      </c>
      <c r="BI274" s="71">
        <v>0</v>
      </c>
      <c r="BJ274" s="71">
        <v>0</v>
      </c>
      <c r="BK274" s="71">
        <v>0</v>
      </c>
      <c r="BL274" s="71">
        <v>0</v>
      </c>
      <c r="BM274" s="71">
        <v>0</v>
      </c>
      <c r="BN274" s="71">
        <v>0</v>
      </c>
      <c r="BO274" s="71">
        <v>0</v>
      </c>
      <c r="BP274" s="71">
        <v>0</v>
      </c>
      <c r="BQ274" s="71">
        <v>0</v>
      </c>
    </row>
    <row r="275" spans="1:69" x14ac:dyDescent="0.2">
      <c r="A275" s="13"/>
      <c r="B275" s="63" t="s">
        <v>374</v>
      </c>
      <c r="C275" s="66">
        <v>0</v>
      </c>
      <c r="D275" s="66">
        <v>0</v>
      </c>
      <c r="E275" s="66">
        <v>0</v>
      </c>
      <c r="F275" s="66">
        <v>0</v>
      </c>
      <c r="G275" s="66">
        <v>0</v>
      </c>
      <c r="H275" s="66">
        <v>0</v>
      </c>
      <c r="I275" s="66">
        <v>0</v>
      </c>
      <c r="J275" s="66">
        <v>0</v>
      </c>
      <c r="K275" s="66">
        <v>0</v>
      </c>
      <c r="L275" s="66">
        <v>0</v>
      </c>
      <c r="M275" s="66">
        <v>0</v>
      </c>
      <c r="N275" s="66">
        <v>0</v>
      </c>
      <c r="O275" s="66">
        <v>0</v>
      </c>
      <c r="P275" s="66">
        <v>0</v>
      </c>
      <c r="Q275" s="66">
        <v>0</v>
      </c>
      <c r="R275" s="66">
        <v>0</v>
      </c>
      <c r="S275" s="66">
        <v>0</v>
      </c>
      <c r="T275" s="66">
        <v>0</v>
      </c>
      <c r="U275" s="66">
        <v>0</v>
      </c>
      <c r="V275" s="66">
        <v>0</v>
      </c>
      <c r="W275" s="66">
        <v>0</v>
      </c>
      <c r="Y275" s="41" t="s">
        <v>374</v>
      </c>
      <c r="Z275" s="68">
        <v>0</v>
      </c>
      <c r="AA275" s="68">
        <v>0</v>
      </c>
      <c r="AB275" s="68">
        <v>0</v>
      </c>
      <c r="AC275" s="68">
        <v>0</v>
      </c>
      <c r="AD275" s="68">
        <v>0</v>
      </c>
      <c r="AE275" s="68">
        <v>0</v>
      </c>
      <c r="AF275" s="68">
        <v>0</v>
      </c>
      <c r="AG275" s="68">
        <v>0</v>
      </c>
      <c r="AH275" s="68">
        <v>0</v>
      </c>
      <c r="AI275" s="68">
        <v>0</v>
      </c>
      <c r="AJ275" s="68">
        <v>0</v>
      </c>
      <c r="AK275" s="68">
        <v>0</v>
      </c>
      <c r="AL275" s="68">
        <v>0</v>
      </c>
      <c r="AM275" s="68">
        <v>0</v>
      </c>
      <c r="AN275" s="68">
        <v>0</v>
      </c>
      <c r="AO275" s="68">
        <v>0</v>
      </c>
      <c r="AP275" s="68">
        <v>0</v>
      </c>
      <c r="AQ275" s="68">
        <v>0</v>
      </c>
      <c r="AR275" s="68">
        <v>0</v>
      </c>
      <c r="AS275" s="68">
        <v>0</v>
      </c>
      <c r="AT275" s="68"/>
      <c r="AV275" s="18" t="s">
        <v>374</v>
      </c>
      <c r="AW275" s="71">
        <v>0</v>
      </c>
      <c r="AX275" s="71">
        <v>0</v>
      </c>
      <c r="AY275" s="71">
        <v>0</v>
      </c>
      <c r="AZ275" s="71">
        <v>0</v>
      </c>
      <c r="BA275" s="71">
        <v>0</v>
      </c>
      <c r="BB275" s="71">
        <v>0</v>
      </c>
      <c r="BC275" s="71">
        <v>0</v>
      </c>
      <c r="BD275" s="71">
        <v>0</v>
      </c>
      <c r="BE275" s="71">
        <v>0</v>
      </c>
      <c r="BF275" s="71">
        <v>0</v>
      </c>
      <c r="BG275" s="71">
        <v>0</v>
      </c>
      <c r="BH275" s="71">
        <v>0</v>
      </c>
      <c r="BI275" s="71">
        <v>0</v>
      </c>
      <c r="BJ275" s="71">
        <v>0</v>
      </c>
      <c r="BK275" s="71">
        <v>0</v>
      </c>
      <c r="BL275" s="71">
        <v>0</v>
      </c>
      <c r="BM275" s="71">
        <v>0</v>
      </c>
      <c r="BN275" s="71">
        <v>0</v>
      </c>
      <c r="BO275" s="71">
        <v>0</v>
      </c>
      <c r="BP275" s="71">
        <v>0</v>
      </c>
      <c r="BQ275" s="71">
        <v>0</v>
      </c>
    </row>
    <row r="276" spans="1:69" x14ac:dyDescent="0.2">
      <c r="A276" s="13"/>
      <c r="B276" s="63" t="s">
        <v>374</v>
      </c>
      <c r="C276" s="66">
        <v>0</v>
      </c>
      <c r="D276" s="66">
        <v>0</v>
      </c>
      <c r="E276" s="66">
        <v>0</v>
      </c>
      <c r="F276" s="66">
        <v>0</v>
      </c>
      <c r="G276" s="66">
        <v>0</v>
      </c>
      <c r="H276" s="66">
        <v>0</v>
      </c>
      <c r="I276" s="66">
        <v>0</v>
      </c>
      <c r="J276" s="66">
        <v>0</v>
      </c>
      <c r="K276" s="66">
        <v>0</v>
      </c>
      <c r="L276" s="66">
        <v>0</v>
      </c>
      <c r="M276" s="66">
        <v>0</v>
      </c>
      <c r="N276" s="66">
        <v>0</v>
      </c>
      <c r="O276" s="66">
        <v>0</v>
      </c>
      <c r="P276" s="66">
        <v>0</v>
      </c>
      <c r="Q276" s="66">
        <v>0</v>
      </c>
      <c r="R276" s="66">
        <v>0</v>
      </c>
      <c r="S276" s="66">
        <v>0</v>
      </c>
      <c r="T276" s="66">
        <v>0</v>
      </c>
      <c r="U276" s="66">
        <v>0</v>
      </c>
      <c r="V276" s="66">
        <v>0</v>
      </c>
      <c r="W276" s="66">
        <v>0</v>
      </c>
      <c r="Y276" s="41" t="s">
        <v>374</v>
      </c>
      <c r="Z276" s="68">
        <v>0</v>
      </c>
      <c r="AA276" s="68">
        <v>0</v>
      </c>
      <c r="AB276" s="68">
        <v>0</v>
      </c>
      <c r="AC276" s="68">
        <v>0</v>
      </c>
      <c r="AD276" s="68">
        <v>0</v>
      </c>
      <c r="AE276" s="68">
        <v>0</v>
      </c>
      <c r="AF276" s="68">
        <v>0</v>
      </c>
      <c r="AG276" s="68">
        <v>0</v>
      </c>
      <c r="AH276" s="68">
        <v>0</v>
      </c>
      <c r="AI276" s="68">
        <v>0</v>
      </c>
      <c r="AJ276" s="68">
        <v>0</v>
      </c>
      <c r="AK276" s="68">
        <v>0</v>
      </c>
      <c r="AL276" s="68">
        <v>0</v>
      </c>
      <c r="AM276" s="68">
        <v>0</v>
      </c>
      <c r="AN276" s="68">
        <v>0</v>
      </c>
      <c r="AO276" s="68">
        <v>0</v>
      </c>
      <c r="AP276" s="68">
        <v>0</v>
      </c>
      <c r="AQ276" s="68">
        <v>0</v>
      </c>
      <c r="AR276" s="68">
        <v>0</v>
      </c>
      <c r="AS276" s="68">
        <v>0</v>
      </c>
      <c r="AT276" s="68"/>
      <c r="AV276" s="18" t="s">
        <v>374</v>
      </c>
      <c r="AW276" s="71">
        <v>0</v>
      </c>
      <c r="AX276" s="71">
        <v>0</v>
      </c>
      <c r="AY276" s="71">
        <v>0</v>
      </c>
      <c r="AZ276" s="71">
        <v>0</v>
      </c>
      <c r="BA276" s="71">
        <v>0</v>
      </c>
      <c r="BB276" s="71">
        <v>0</v>
      </c>
      <c r="BC276" s="71">
        <v>0</v>
      </c>
      <c r="BD276" s="71">
        <v>0</v>
      </c>
      <c r="BE276" s="71">
        <v>0</v>
      </c>
      <c r="BF276" s="71">
        <v>0</v>
      </c>
      <c r="BG276" s="71">
        <v>0</v>
      </c>
      <c r="BH276" s="71">
        <v>0</v>
      </c>
      <c r="BI276" s="71">
        <v>0</v>
      </c>
      <c r="BJ276" s="71">
        <v>0</v>
      </c>
      <c r="BK276" s="71">
        <v>0</v>
      </c>
      <c r="BL276" s="71">
        <v>0</v>
      </c>
      <c r="BM276" s="71">
        <v>0</v>
      </c>
      <c r="BN276" s="71">
        <v>0</v>
      </c>
      <c r="BO276" s="71">
        <v>0</v>
      </c>
      <c r="BP276" s="71">
        <v>0</v>
      </c>
      <c r="BQ276" s="71">
        <v>0</v>
      </c>
    </row>
    <row r="277" spans="1:69" s="20" customFormat="1" x14ac:dyDescent="0.2">
      <c r="A277" s="19"/>
      <c r="B277" s="63" t="s">
        <v>374</v>
      </c>
      <c r="C277" s="66">
        <v>0</v>
      </c>
      <c r="D277" s="66">
        <v>0</v>
      </c>
      <c r="E277" s="66">
        <v>0</v>
      </c>
      <c r="F277" s="66">
        <v>0</v>
      </c>
      <c r="G277" s="66">
        <v>0</v>
      </c>
      <c r="H277" s="66">
        <v>0</v>
      </c>
      <c r="I277" s="66">
        <v>0</v>
      </c>
      <c r="J277" s="66">
        <v>0</v>
      </c>
      <c r="K277" s="66">
        <v>0</v>
      </c>
      <c r="L277" s="66">
        <v>0</v>
      </c>
      <c r="M277" s="66">
        <v>0</v>
      </c>
      <c r="N277" s="66">
        <v>0</v>
      </c>
      <c r="O277" s="66">
        <v>0</v>
      </c>
      <c r="P277" s="66">
        <v>0</v>
      </c>
      <c r="Q277" s="66">
        <v>0</v>
      </c>
      <c r="R277" s="66">
        <v>0</v>
      </c>
      <c r="S277" s="66">
        <v>0</v>
      </c>
      <c r="T277" s="66">
        <v>0</v>
      </c>
      <c r="U277" s="66">
        <v>0</v>
      </c>
      <c r="V277" s="66">
        <v>0</v>
      </c>
      <c r="W277" s="66">
        <v>0</v>
      </c>
      <c r="Y277" s="41" t="s">
        <v>374</v>
      </c>
      <c r="Z277" s="68">
        <v>0</v>
      </c>
      <c r="AA277" s="68">
        <v>0</v>
      </c>
      <c r="AB277" s="68">
        <v>0</v>
      </c>
      <c r="AC277" s="68">
        <v>0</v>
      </c>
      <c r="AD277" s="68">
        <v>0</v>
      </c>
      <c r="AE277" s="68">
        <v>0</v>
      </c>
      <c r="AF277" s="68">
        <v>0</v>
      </c>
      <c r="AG277" s="68">
        <v>0</v>
      </c>
      <c r="AH277" s="68">
        <v>0</v>
      </c>
      <c r="AI277" s="68">
        <v>0</v>
      </c>
      <c r="AJ277" s="68">
        <v>0</v>
      </c>
      <c r="AK277" s="68">
        <v>0</v>
      </c>
      <c r="AL277" s="68">
        <v>0</v>
      </c>
      <c r="AM277" s="68">
        <v>0</v>
      </c>
      <c r="AN277" s="68">
        <v>0</v>
      </c>
      <c r="AO277" s="68">
        <v>0</v>
      </c>
      <c r="AP277" s="68">
        <v>0</v>
      </c>
      <c r="AQ277" s="68">
        <v>0</v>
      </c>
      <c r="AR277" s="68">
        <v>0</v>
      </c>
      <c r="AS277" s="68">
        <v>0</v>
      </c>
      <c r="AT277" s="68"/>
      <c r="AV277" s="18" t="s">
        <v>374</v>
      </c>
      <c r="AW277" s="71">
        <v>0</v>
      </c>
      <c r="AX277" s="71">
        <v>0</v>
      </c>
      <c r="AY277" s="71">
        <v>0</v>
      </c>
      <c r="AZ277" s="71">
        <v>0</v>
      </c>
      <c r="BA277" s="71">
        <v>0</v>
      </c>
      <c r="BB277" s="71">
        <v>0</v>
      </c>
      <c r="BC277" s="71">
        <v>0</v>
      </c>
      <c r="BD277" s="71">
        <v>0</v>
      </c>
      <c r="BE277" s="71">
        <v>0</v>
      </c>
      <c r="BF277" s="71">
        <v>0</v>
      </c>
      <c r="BG277" s="71">
        <v>0</v>
      </c>
      <c r="BH277" s="71">
        <v>0</v>
      </c>
      <c r="BI277" s="71">
        <v>0</v>
      </c>
      <c r="BJ277" s="71">
        <v>0</v>
      </c>
      <c r="BK277" s="71">
        <v>0</v>
      </c>
      <c r="BL277" s="71">
        <v>0</v>
      </c>
      <c r="BM277" s="71">
        <v>0</v>
      </c>
      <c r="BN277" s="71">
        <v>0</v>
      </c>
      <c r="BO277" s="71">
        <v>0</v>
      </c>
      <c r="BP277" s="71">
        <v>0</v>
      </c>
      <c r="BQ277" s="71">
        <v>0</v>
      </c>
    </row>
    <row r="278" spans="1:69" x14ac:dyDescent="0.2">
      <c r="A278" s="13"/>
      <c r="B278" s="64" t="s">
        <v>374</v>
      </c>
      <c r="C278" s="66">
        <v>0</v>
      </c>
      <c r="D278" s="66">
        <v>0</v>
      </c>
      <c r="E278" s="66">
        <v>0</v>
      </c>
      <c r="F278" s="66">
        <v>0</v>
      </c>
      <c r="G278" s="66">
        <v>0</v>
      </c>
      <c r="H278" s="66">
        <v>0</v>
      </c>
      <c r="I278" s="66">
        <v>0</v>
      </c>
      <c r="J278" s="66">
        <v>0</v>
      </c>
      <c r="K278" s="66">
        <v>0</v>
      </c>
      <c r="L278" s="66">
        <v>0</v>
      </c>
      <c r="M278" s="66">
        <v>0</v>
      </c>
      <c r="N278" s="66">
        <v>0</v>
      </c>
      <c r="O278" s="66">
        <v>0</v>
      </c>
      <c r="P278" s="66">
        <v>0</v>
      </c>
      <c r="Q278" s="66">
        <v>0</v>
      </c>
      <c r="R278" s="66">
        <v>0</v>
      </c>
      <c r="S278" s="66">
        <v>0</v>
      </c>
      <c r="T278" s="66">
        <v>0</v>
      </c>
      <c r="U278" s="66">
        <v>0</v>
      </c>
      <c r="V278" s="66">
        <v>0</v>
      </c>
      <c r="W278" s="66">
        <v>0</v>
      </c>
      <c r="Y278" s="42" t="s">
        <v>374</v>
      </c>
      <c r="Z278" s="68">
        <v>0</v>
      </c>
      <c r="AA278" s="68">
        <v>0</v>
      </c>
      <c r="AB278" s="68">
        <v>0</v>
      </c>
      <c r="AC278" s="68">
        <v>0</v>
      </c>
      <c r="AD278" s="68">
        <v>0</v>
      </c>
      <c r="AE278" s="68">
        <v>0</v>
      </c>
      <c r="AF278" s="68">
        <v>0</v>
      </c>
      <c r="AG278" s="68">
        <v>0</v>
      </c>
      <c r="AH278" s="68">
        <v>0</v>
      </c>
      <c r="AI278" s="68">
        <v>0</v>
      </c>
      <c r="AJ278" s="68">
        <v>0</v>
      </c>
      <c r="AK278" s="68">
        <v>0</v>
      </c>
      <c r="AL278" s="68">
        <v>0</v>
      </c>
      <c r="AM278" s="68">
        <v>0</v>
      </c>
      <c r="AN278" s="68">
        <v>0</v>
      </c>
      <c r="AO278" s="68">
        <v>0</v>
      </c>
      <c r="AP278" s="68">
        <v>0</v>
      </c>
      <c r="AQ278" s="68">
        <v>0</v>
      </c>
      <c r="AR278" s="68">
        <v>0</v>
      </c>
      <c r="AS278" s="68">
        <v>0</v>
      </c>
      <c r="AT278" s="68"/>
      <c r="AV278" s="22" t="s">
        <v>374</v>
      </c>
      <c r="AW278" s="71">
        <v>0</v>
      </c>
      <c r="AX278" s="71">
        <v>0</v>
      </c>
      <c r="AY278" s="71">
        <v>0</v>
      </c>
      <c r="AZ278" s="71">
        <v>0</v>
      </c>
      <c r="BA278" s="71">
        <v>0</v>
      </c>
      <c r="BB278" s="71">
        <v>0</v>
      </c>
      <c r="BC278" s="71">
        <v>0</v>
      </c>
      <c r="BD278" s="71">
        <v>0</v>
      </c>
      <c r="BE278" s="71">
        <v>0</v>
      </c>
      <c r="BF278" s="71">
        <v>0</v>
      </c>
      <c r="BG278" s="71">
        <v>0</v>
      </c>
      <c r="BH278" s="71">
        <v>0</v>
      </c>
      <c r="BI278" s="71">
        <v>0</v>
      </c>
      <c r="BJ278" s="71">
        <v>0</v>
      </c>
      <c r="BK278" s="71">
        <v>0</v>
      </c>
      <c r="BL278" s="71">
        <v>0</v>
      </c>
      <c r="BM278" s="71">
        <v>0</v>
      </c>
      <c r="BN278" s="71">
        <v>0</v>
      </c>
      <c r="BO278" s="71">
        <v>0</v>
      </c>
      <c r="BP278" s="71">
        <v>0</v>
      </c>
      <c r="BQ278" s="71">
        <v>0</v>
      </c>
    </row>
    <row r="279" spans="1:69" x14ac:dyDescent="0.2">
      <c r="A279" s="13"/>
      <c r="B279" s="65" t="s">
        <v>194</v>
      </c>
      <c r="C279" s="66">
        <v>45283.242300141588</v>
      </c>
      <c r="D279" s="66">
        <v>9445.9051705028996</v>
      </c>
      <c r="E279" s="66">
        <v>11723.320325317001</v>
      </c>
      <c r="F279" s="66">
        <v>12948.538243561505</v>
      </c>
      <c r="G279" s="66">
        <v>5681.4991799774998</v>
      </c>
      <c r="H279" s="66">
        <v>3904.6309354743994</v>
      </c>
      <c r="I279" s="66">
        <v>11332.494809239399</v>
      </c>
      <c r="J279" s="66">
        <v>20543.466413878097</v>
      </c>
      <c r="K279" s="66">
        <v>0</v>
      </c>
      <c r="L279" s="66">
        <v>0</v>
      </c>
      <c r="M279" s="66">
        <v>0</v>
      </c>
      <c r="N279" s="66">
        <v>0</v>
      </c>
      <c r="O279" s="66">
        <v>0</v>
      </c>
      <c r="P279" s="66">
        <v>0</v>
      </c>
      <c r="Q279" s="66">
        <v>0</v>
      </c>
      <c r="R279" s="66">
        <v>0</v>
      </c>
      <c r="S279" s="66">
        <v>0</v>
      </c>
      <c r="T279" s="66">
        <v>0</v>
      </c>
      <c r="U279" s="66">
        <v>0</v>
      </c>
      <c r="V279" s="66">
        <v>0</v>
      </c>
      <c r="W279" s="66"/>
      <c r="Y279" s="43" t="s">
        <v>194</v>
      </c>
      <c r="Z279" s="69"/>
      <c r="AA279" s="69"/>
      <c r="AB279" s="69"/>
      <c r="AC279" s="69"/>
      <c r="AD279" s="69"/>
      <c r="AE279" s="69"/>
      <c r="AF279" s="69"/>
      <c r="AG279" s="69"/>
      <c r="AH279" s="69"/>
      <c r="AI279" s="69"/>
      <c r="AJ279" s="69"/>
      <c r="AK279" s="69"/>
      <c r="AL279" s="69"/>
      <c r="AM279" s="69"/>
      <c r="AN279" s="68"/>
      <c r="AO279" s="68"/>
      <c r="AP279" s="68"/>
      <c r="AQ279" s="68"/>
      <c r="AR279" s="68"/>
      <c r="AS279" s="68"/>
      <c r="AT279" s="69"/>
      <c r="AV279" s="24" t="s">
        <v>194</v>
      </c>
      <c r="AW279" s="71"/>
      <c r="AX279" s="71"/>
      <c r="AY279" s="71"/>
      <c r="AZ279" s="71"/>
      <c r="BA279" s="71"/>
      <c r="BB279" s="71"/>
      <c r="BC279" s="71"/>
      <c r="BD279" s="71"/>
      <c r="BE279" s="71"/>
      <c r="BF279" s="71"/>
      <c r="BG279" s="71"/>
      <c r="BH279" s="71"/>
      <c r="BI279" s="71"/>
      <c r="BJ279" s="71"/>
      <c r="BK279" s="71"/>
      <c r="BL279" s="71"/>
      <c r="BM279" s="71"/>
      <c r="BN279" s="71"/>
      <c r="BO279" s="71"/>
      <c r="BP279" s="71"/>
      <c r="BQ279" s="71"/>
    </row>
    <row r="282" spans="1:69" x14ac:dyDescent="0.2">
      <c r="A282" s="8" t="s">
        <v>126</v>
      </c>
      <c r="B282" s="14" t="s">
        <v>187</v>
      </c>
      <c r="C282" s="28" t="s">
        <v>8</v>
      </c>
      <c r="D282" s="28" t="s">
        <v>7</v>
      </c>
      <c r="E282" s="28" t="s">
        <v>6</v>
      </c>
      <c r="F282" s="28" t="s">
        <v>5</v>
      </c>
      <c r="G282" s="28" t="s">
        <v>4</v>
      </c>
      <c r="H282" s="28" t="s">
        <v>3</v>
      </c>
      <c r="I282" s="28" t="s">
        <v>2</v>
      </c>
      <c r="J282" s="28" t="s">
        <v>1</v>
      </c>
      <c r="K282" s="28" t="s">
        <v>0</v>
      </c>
      <c r="L282" s="28" t="s">
        <v>10</v>
      </c>
      <c r="M282" s="28" t="s">
        <v>38</v>
      </c>
      <c r="N282" s="28" t="s">
        <v>37</v>
      </c>
      <c r="O282" s="28" t="s">
        <v>36</v>
      </c>
      <c r="P282" s="28" t="s">
        <v>35</v>
      </c>
      <c r="Q282" s="28" t="s">
        <v>34</v>
      </c>
      <c r="R282" s="28" t="s">
        <v>33</v>
      </c>
      <c r="S282" s="28" t="s">
        <v>32</v>
      </c>
      <c r="T282" s="28" t="s">
        <v>31</v>
      </c>
      <c r="U282" s="28" t="s">
        <v>30</v>
      </c>
      <c r="V282" s="28" t="s">
        <v>29</v>
      </c>
      <c r="W282" s="28" t="s">
        <v>194</v>
      </c>
      <c r="Y282" s="40" t="s">
        <v>187</v>
      </c>
      <c r="Z282" s="67" t="s">
        <v>8</v>
      </c>
      <c r="AA282" s="67" t="s">
        <v>7</v>
      </c>
      <c r="AB282" s="67" t="s">
        <v>6</v>
      </c>
      <c r="AC282" s="67" t="s">
        <v>5</v>
      </c>
      <c r="AD282" s="67" t="s">
        <v>4</v>
      </c>
      <c r="AE282" s="67" t="s">
        <v>3</v>
      </c>
      <c r="AF282" s="67" t="s">
        <v>2</v>
      </c>
      <c r="AG282" s="67" t="s">
        <v>1</v>
      </c>
      <c r="AH282" s="67" t="s">
        <v>0</v>
      </c>
      <c r="AI282" s="67" t="s">
        <v>10</v>
      </c>
      <c r="AJ282" s="67" t="s">
        <v>38</v>
      </c>
      <c r="AK282" s="67" t="s">
        <v>37</v>
      </c>
      <c r="AL282" s="67" t="s">
        <v>36</v>
      </c>
      <c r="AM282" s="67" t="s">
        <v>35</v>
      </c>
      <c r="AN282" s="67" t="s">
        <v>34</v>
      </c>
      <c r="AO282" s="67" t="s">
        <v>33</v>
      </c>
      <c r="AP282" s="67" t="s">
        <v>32</v>
      </c>
      <c r="AQ282" s="67" t="s">
        <v>31</v>
      </c>
      <c r="AR282" s="67" t="s">
        <v>30</v>
      </c>
      <c r="AS282" s="67" t="s">
        <v>29</v>
      </c>
      <c r="AT282" s="67" t="s">
        <v>194</v>
      </c>
      <c r="AV282" s="16" t="s">
        <v>187</v>
      </c>
      <c r="AW282" s="70" t="s">
        <v>8</v>
      </c>
      <c r="AX282" s="70" t="s">
        <v>7</v>
      </c>
      <c r="AY282" s="70" t="s">
        <v>6</v>
      </c>
      <c r="AZ282" s="70" t="s">
        <v>5</v>
      </c>
      <c r="BA282" s="70" t="s">
        <v>4</v>
      </c>
      <c r="BB282" s="70" t="s">
        <v>3</v>
      </c>
      <c r="BC282" s="70" t="s">
        <v>2</v>
      </c>
      <c r="BD282" s="70" t="s">
        <v>1</v>
      </c>
      <c r="BE282" s="70" t="s">
        <v>0</v>
      </c>
      <c r="BF282" s="70" t="s">
        <v>10</v>
      </c>
      <c r="BG282" s="70" t="s">
        <v>38</v>
      </c>
      <c r="BH282" s="70" t="s">
        <v>37</v>
      </c>
      <c r="BI282" s="70" t="s">
        <v>36</v>
      </c>
      <c r="BJ282" s="70" t="s">
        <v>35</v>
      </c>
      <c r="BK282" s="70" t="s">
        <v>34</v>
      </c>
      <c r="BL282" s="70" t="s">
        <v>33</v>
      </c>
      <c r="BM282" s="70" t="s">
        <v>32</v>
      </c>
      <c r="BN282" s="70" t="s">
        <v>31</v>
      </c>
      <c r="BO282" s="70" t="s">
        <v>30</v>
      </c>
      <c r="BP282" s="70" t="s">
        <v>29</v>
      </c>
      <c r="BQ282" s="70" t="s">
        <v>194</v>
      </c>
    </row>
    <row r="283" spans="1:69" x14ac:dyDescent="0.2">
      <c r="A283" s="13"/>
      <c r="B283" s="63" t="s">
        <v>177</v>
      </c>
      <c r="C283" s="66">
        <v>0</v>
      </c>
      <c r="D283" s="66">
        <v>0</v>
      </c>
      <c r="E283" s="66">
        <v>0</v>
      </c>
      <c r="F283" s="66">
        <v>0</v>
      </c>
      <c r="G283" s="66">
        <v>0</v>
      </c>
      <c r="H283" s="66">
        <v>0</v>
      </c>
      <c r="I283" s="66">
        <v>0</v>
      </c>
      <c r="J283" s="66">
        <v>0</v>
      </c>
      <c r="K283" s="66">
        <v>0</v>
      </c>
      <c r="L283" s="66">
        <v>0</v>
      </c>
      <c r="M283" s="66">
        <v>0</v>
      </c>
      <c r="N283" s="66">
        <v>0</v>
      </c>
      <c r="O283" s="66">
        <v>0</v>
      </c>
      <c r="P283" s="66">
        <v>0</v>
      </c>
      <c r="Q283" s="66">
        <v>0</v>
      </c>
      <c r="R283" s="66">
        <v>0</v>
      </c>
      <c r="S283" s="66">
        <v>0</v>
      </c>
      <c r="T283" s="66">
        <v>0</v>
      </c>
      <c r="U283" s="66">
        <v>0</v>
      </c>
      <c r="V283" s="66">
        <v>0</v>
      </c>
      <c r="W283" s="66">
        <v>0</v>
      </c>
      <c r="Y283" s="41" t="s">
        <v>177</v>
      </c>
      <c r="Z283" s="68">
        <v>0</v>
      </c>
      <c r="AA283" s="68">
        <v>0</v>
      </c>
      <c r="AB283" s="68">
        <v>0</v>
      </c>
      <c r="AC283" s="68">
        <v>0</v>
      </c>
      <c r="AD283" s="68">
        <v>0</v>
      </c>
      <c r="AE283" s="68">
        <v>0</v>
      </c>
      <c r="AF283" s="68">
        <v>0</v>
      </c>
      <c r="AG283" s="68">
        <v>0</v>
      </c>
      <c r="AH283" s="68">
        <v>0</v>
      </c>
      <c r="AI283" s="68">
        <v>0</v>
      </c>
      <c r="AJ283" s="68">
        <v>0</v>
      </c>
      <c r="AK283" s="68">
        <v>0</v>
      </c>
      <c r="AL283" s="68">
        <v>0</v>
      </c>
      <c r="AM283" s="68">
        <v>0</v>
      </c>
      <c r="AN283" s="68">
        <v>0</v>
      </c>
      <c r="AO283" s="68">
        <v>0</v>
      </c>
      <c r="AP283" s="68">
        <v>0</v>
      </c>
      <c r="AQ283" s="68">
        <v>0</v>
      </c>
      <c r="AR283" s="68">
        <v>0</v>
      </c>
      <c r="AS283" s="68">
        <v>0</v>
      </c>
      <c r="AT283" s="68"/>
      <c r="AV283" s="18" t="s">
        <v>177</v>
      </c>
      <c r="AW283" s="71">
        <v>0</v>
      </c>
      <c r="AX283" s="71">
        <v>0</v>
      </c>
      <c r="AY283" s="71">
        <v>0</v>
      </c>
      <c r="AZ283" s="71">
        <v>0</v>
      </c>
      <c r="BA283" s="71">
        <v>0</v>
      </c>
      <c r="BB283" s="71">
        <v>0</v>
      </c>
      <c r="BC283" s="71">
        <v>0</v>
      </c>
      <c r="BD283" s="71">
        <v>0</v>
      </c>
      <c r="BE283" s="71">
        <v>0</v>
      </c>
      <c r="BF283" s="71">
        <v>0</v>
      </c>
      <c r="BG283" s="71">
        <v>0</v>
      </c>
      <c r="BH283" s="71">
        <v>0</v>
      </c>
      <c r="BI283" s="71">
        <v>0</v>
      </c>
      <c r="BJ283" s="71">
        <v>0</v>
      </c>
      <c r="BK283" s="71">
        <v>0</v>
      </c>
      <c r="BL283" s="71">
        <v>0</v>
      </c>
      <c r="BM283" s="71">
        <v>0</v>
      </c>
      <c r="BN283" s="71">
        <v>0</v>
      </c>
      <c r="BO283" s="71">
        <v>0</v>
      </c>
      <c r="BP283" s="71">
        <v>0</v>
      </c>
      <c r="BQ283" s="71">
        <v>0</v>
      </c>
    </row>
    <row r="284" spans="1:69" x14ac:dyDescent="0.2">
      <c r="A284" s="13"/>
      <c r="B284" s="63" t="s">
        <v>371</v>
      </c>
      <c r="C284" s="66">
        <v>587.93711424169999</v>
      </c>
      <c r="D284" s="66">
        <v>732.4998011063999</v>
      </c>
      <c r="E284" s="66">
        <v>775.78819670070027</v>
      </c>
      <c r="F284" s="66">
        <v>595.23705168679999</v>
      </c>
      <c r="G284" s="66">
        <v>0</v>
      </c>
      <c r="H284" s="66">
        <v>0</v>
      </c>
      <c r="I284" s="66">
        <v>287.425793672</v>
      </c>
      <c r="J284" s="66">
        <v>1054.817913226</v>
      </c>
      <c r="K284" s="66">
        <v>0</v>
      </c>
      <c r="L284" s="66">
        <v>0</v>
      </c>
      <c r="M284" s="66">
        <v>0</v>
      </c>
      <c r="N284" s="66">
        <v>0</v>
      </c>
      <c r="O284" s="66">
        <v>0</v>
      </c>
      <c r="P284" s="66">
        <v>0</v>
      </c>
      <c r="Q284" s="66">
        <v>0</v>
      </c>
      <c r="R284" s="66">
        <v>0</v>
      </c>
      <c r="S284" s="66">
        <v>0</v>
      </c>
      <c r="T284" s="66">
        <v>0</v>
      </c>
      <c r="U284" s="66">
        <v>0</v>
      </c>
      <c r="V284" s="66">
        <v>0</v>
      </c>
      <c r="W284" s="66">
        <v>4033.7058706335997</v>
      </c>
      <c r="Y284" s="41" t="s">
        <v>371</v>
      </c>
      <c r="Z284" s="68">
        <v>0.14575606975263891</v>
      </c>
      <c r="AA284" s="68">
        <v>0.18159474800559555</v>
      </c>
      <c r="AB284" s="68">
        <v>0.19232641684378496</v>
      </c>
      <c r="AC284" s="68">
        <v>0.14756580444307466</v>
      </c>
      <c r="AD284" s="68">
        <v>0</v>
      </c>
      <c r="AE284" s="68">
        <v>0</v>
      </c>
      <c r="AF284" s="68">
        <v>7.1256011937938402E-2</v>
      </c>
      <c r="AG284" s="68">
        <v>0.26150094901696763</v>
      </c>
      <c r="AH284" s="68">
        <v>0</v>
      </c>
      <c r="AI284" s="68">
        <v>0</v>
      </c>
      <c r="AJ284" s="68">
        <v>0</v>
      </c>
      <c r="AK284" s="68">
        <v>0</v>
      </c>
      <c r="AL284" s="68">
        <v>0</v>
      </c>
      <c r="AM284" s="68">
        <v>0</v>
      </c>
      <c r="AN284" s="68">
        <v>0</v>
      </c>
      <c r="AO284" s="68">
        <v>0</v>
      </c>
      <c r="AP284" s="68">
        <v>0</v>
      </c>
      <c r="AQ284" s="68">
        <v>0</v>
      </c>
      <c r="AR284" s="68">
        <v>0</v>
      </c>
      <c r="AS284" s="68">
        <v>0</v>
      </c>
      <c r="AT284" s="68"/>
      <c r="AV284" s="18" t="s">
        <v>371</v>
      </c>
      <c r="AW284" s="71">
        <v>51.579284614832012</v>
      </c>
      <c r="AX284" s="71">
        <v>41.902015250587695</v>
      </c>
      <c r="AY284" s="71">
        <v>36.901607820182264</v>
      </c>
      <c r="AZ284" s="71">
        <v>29.822937097355101</v>
      </c>
      <c r="BA284" s="71">
        <v>0</v>
      </c>
      <c r="BB284" s="71">
        <v>0</v>
      </c>
      <c r="BC284" s="71">
        <v>52.965231350285087</v>
      </c>
      <c r="BD284" s="71">
        <v>40.691524367112315</v>
      </c>
      <c r="BE284" s="71">
        <v>0</v>
      </c>
      <c r="BF284" s="71">
        <v>0</v>
      </c>
      <c r="BG284" s="71">
        <v>0</v>
      </c>
      <c r="BH284" s="71">
        <v>0</v>
      </c>
      <c r="BI284" s="71">
        <v>0</v>
      </c>
      <c r="BJ284" s="71">
        <v>0</v>
      </c>
      <c r="BK284" s="71">
        <v>0</v>
      </c>
      <c r="BL284" s="71">
        <v>0</v>
      </c>
      <c r="BM284" s="71">
        <v>0</v>
      </c>
      <c r="BN284" s="71">
        <v>0</v>
      </c>
      <c r="BO284" s="71">
        <v>0</v>
      </c>
      <c r="BP284" s="71">
        <v>0</v>
      </c>
      <c r="BQ284" s="71">
        <v>17.65301404641124</v>
      </c>
    </row>
    <row r="285" spans="1:69" x14ac:dyDescent="0.2">
      <c r="A285" s="13"/>
      <c r="B285" s="63" t="s">
        <v>165</v>
      </c>
      <c r="C285" s="66">
        <v>14006.968139500999</v>
      </c>
      <c r="D285" s="66">
        <v>6563.2445991860004</v>
      </c>
      <c r="E285" s="66">
        <v>5104.1403599744999</v>
      </c>
      <c r="F285" s="66">
        <v>4055.7764903511998</v>
      </c>
      <c r="G285" s="66">
        <v>92.349696379099996</v>
      </c>
      <c r="H285" s="66">
        <v>213.96008517000001</v>
      </c>
      <c r="I285" s="66">
        <v>477.29420291499997</v>
      </c>
      <c r="J285" s="66">
        <v>1128.0833406992999</v>
      </c>
      <c r="K285" s="66">
        <v>0</v>
      </c>
      <c r="L285" s="66">
        <v>0</v>
      </c>
      <c r="M285" s="66">
        <v>0</v>
      </c>
      <c r="N285" s="66">
        <v>0</v>
      </c>
      <c r="O285" s="66">
        <v>0</v>
      </c>
      <c r="P285" s="66">
        <v>0</v>
      </c>
      <c r="Q285" s="66">
        <v>0</v>
      </c>
      <c r="R285" s="66">
        <v>0</v>
      </c>
      <c r="S285" s="66">
        <v>0</v>
      </c>
      <c r="T285" s="66">
        <v>0</v>
      </c>
      <c r="U285" s="66">
        <v>0</v>
      </c>
      <c r="V285" s="66">
        <v>0</v>
      </c>
      <c r="W285" s="66">
        <v>31641.816914176103</v>
      </c>
      <c r="Y285" s="41" t="s">
        <v>165</v>
      </c>
      <c r="Z285" s="68">
        <v>0.44267268777557545</v>
      </c>
      <c r="AA285" s="68">
        <v>0.20742312671196669</v>
      </c>
      <c r="AB285" s="68">
        <v>0.16130996439991893</v>
      </c>
      <c r="AC285" s="68">
        <v>0.12817773711768551</v>
      </c>
      <c r="AD285" s="68">
        <v>2.9185965088409848E-3</v>
      </c>
      <c r="AE285" s="68">
        <v>6.7619405595556068E-3</v>
      </c>
      <c r="AF285" s="68">
        <v>1.5084285589844355E-2</v>
      </c>
      <c r="AG285" s="68">
        <v>3.5651661336612385E-2</v>
      </c>
      <c r="AH285" s="68">
        <v>0</v>
      </c>
      <c r="AI285" s="68">
        <v>0</v>
      </c>
      <c r="AJ285" s="68">
        <v>0</v>
      </c>
      <c r="AK285" s="68">
        <v>0</v>
      </c>
      <c r="AL285" s="68">
        <v>0</v>
      </c>
      <c r="AM285" s="68">
        <v>0</v>
      </c>
      <c r="AN285" s="68">
        <v>0</v>
      </c>
      <c r="AO285" s="68">
        <v>0</v>
      </c>
      <c r="AP285" s="68">
        <v>0</v>
      </c>
      <c r="AQ285" s="68">
        <v>0</v>
      </c>
      <c r="AR285" s="68">
        <v>0</v>
      </c>
      <c r="AS285" s="68">
        <v>0</v>
      </c>
      <c r="AT285" s="68"/>
      <c r="AV285" s="18" t="s">
        <v>165</v>
      </c>
      <c r="AW285" s="71">
        <v>11.14533896276896</v>
      </c>
      <c r="AX285" s="71">
        <v>14.973106265513602</v>
      </c>
      <c r="AY285" s="71">
        <v>16.69525896906968</v>
      </c>
      <c r="AZ285" s="71">
        <v>17.404825464684642</v>
      </c>
      <c r="BA285" s="71">
        <v>47.080938768520447</v>
      </c>
      <c r="BB285" s="71">
        <v>102.9433221325143</v>
      </c>
      <c r="BC285" s="71">
        <v>49.302387463969758</v>
      </c>
      <c r="BD285" s="71">
        <v>45.423522231546862</v>
      </c>
      <c r="BE285" s="71">
        <v>0</v>
      </c>
      <c r="BF285" s="71">
        <v>0</v>
      </c>
      <c r="BG285" s="71">
        <v>0</v>
      </c>
      <c r="BH285" s="71">
        <v>0</v>
      </c>
      <c r="BI285" s="71">
        <v>0</v>
      </c>
      <c r="BJ285" s="71">
        <v>0</v>
      </c>
      <c r="BK285" s="71">
        <v>0</v>
      </c>
      <c r="BL285" s="71">
        <v>0</v>
      </c>
      <c r="BM285" s="71">
        <v>0</v>
      </c>
      <c r="BN285" s="71">
        <v>0</v>
      </c>
      <c r="BO285" s="71">
        <v>0</v>
      </c>
      <c r="BP285" s="71">
        <v>0</v>
      </c>
      <c r="BQ285" s="71">
        <v>7.0637396756270308</v>
      </c>
    </row>
    <row r="286" spans="1:69" x14ac:dyDescent="0.2">
      <c r="A286" s="13"/>
      <c r="B286" s="63" t="s">
        <v>424</v>
      </c>
      <c r="C286" s="66">
        <v>9590.3302290272004</v>
      </c>
      <c r="D286" s="66">
        <v>1689.312758904</v>
      </c>
      <c r="E286" s="66">
        <v>2071.8584954060998</v>
      </c>
      <c r="F286" s="66">
        <v>2596.9477681026005</v>
      </c>
      <c r="G286" s="66">
        <v>0</v>
      </c>
      <c r="H286" s="66">
        <v>0</v>
      </c>
      <c r="I286" s="66">
        <v>185.70598338370002</v>
      </c>
      <c r="J286" s="66">
        <v>492.02317020999999</v>
      </c>
      <c r="K286" s="66">
        <v>0</v>
      </c>
      <c r="L286" s="66">
        <v>0</v>
      </c>
      <c r="M286" s="66">
        <v>0</v>
      </c>
      <c r="N286" s="66">
        <v>0</v>
      </c>
      <c r="O286" s="66">
        <v>0</v>
      </c>
      <c r="P286" s="66">
        <v>0</v>
      </c>
      <c r="Q286" s="66">
        <v>0</v>
      </c>
      <c r="R286" s="66">
        <v>0</v>
      </c>
      <c r="S286" s="66">
        <v>0</v>
      </c>
      <c r="T286" s="66">
        <v>0</v>
      </c>
      <c r="U286" s="66">
        <v>0</v>
      </c>
      <c r="V286" s="66">
        <v>0</v>
      </c>
      <c r="W286" s="66">
        <v>16626.178405033599</v>
      </c>
      <c r="Y286" s="41" t="s">
        <v>424</v>
      </c>
      <c r="Z286" s="68">
        <v>0.57682108271638144</v>
      </c>
      <c r="AA286" s="68">
        <v>0.1016055955704504</v>
      </c>
      <c r="AB286" s="68">
        <v>0.12461423454826165</v>
      </c>
      <c r="AC286" s="68">
        <v>0.15619631311765372</v>
      </c>
      <c r="AD286" s="68">
        <v>0</v>
      </c>
      <c r="AE286" s="68">
        <v>0</v>
      </c>
      <c r="AF286" s="68">
        <v>1.1169493004326073E-2</v>
      </c>
      <c r="AG286" s="68">
        <v>2.9593281042926814E-2</v>
      </c>
      <c r="AH286" s="68">
        <v>0</v>
      </c>
      <c r="AI286" s="68">
        <v>0</v>
      </c>
      <c r="AJ286" s="68">
        <v>0</v>
      </c>
      <c r="AK286" s="68">
        <v>0</v>
      </c>
      <c r="AL286" s="68">
        <v>0</v>
      </c>
      <c r="AM286" s="68">
        <v>0</v>
      </c>
      <c r="AN286" s="68">
        <v>0</v>
      </c>
      <c r="AO286" s="68">
        <v>0</v>
      </c>
      <c r="AP286" s="68">
        <v>0</v>
      </c>
      <c r="AQ286" s="68">
        <v>0</v>
      </c>
      <c r="AR286" s="68">
        <v>0</v>
      </c>
      <c r="AS286" s="68">
        <v>0</v>
      </c>
      <c r="AT286" s="68"/>
      <c r="AV286" s="18" t="s">
        <v>424</v>
      </c>
      <c r="AW286" s="71">
        <v>14.779746993442343</v>
      </c>
      <c r="AX286" s="71">
        <v>30.463281776498864</v>
      </c>
      <c r="AY286" s="71">
        <v>23.981888853042221</v>
      </c>
      <c r="AZ286" s="71">
        <v>28.304074367060021</v>
      </c>
      <c r="BA286" s="71">
        <v>0</v>
      </c>
      <c r="BB286" s="71">
        <v>0</v>
      </c>
      <c r="BC286" s="71">
        <v>102.79184555725882</v>
      </c>
      <c r="BD286" s="71">
        <v>60.746822073834444</v>
      </c>
      <c r="BE286" s="71">
        <v>0</v>
      </c>
      <c r="BF286" s="71">
        <v>0</v>
      </c>
      <c r="BG286" s="71">
        <v>0</v>
      </c>
      <c r="BH286" s="71">
        <v>0</v>
      </c>
      <c r="BI286" s="71">
        <v>0</v>
      </c>
      <c r="BJ286" s="71">
        <v>0</v>
      </c>
      <c r="BK286" s="71">
        <v>0</v>
      </c>
      <c r="BL286" s="71">
        <v>0</v>
      </c>
      <c r="BM286" s="71">
        <v>0</v>
      </c>
      <c r="BN286" s="71">
        <v>0</v>
      </c>
      <c r="BO286" s="71">
        <v>0</v>
      </c>
      <c r="BP286" s="71">
        <v>0</v>
      </c>
      <c r="BQ286" s="71">
        <v>10.737172382442852</v>
      </c>
    </row>
    <row r="287" spans="1:69" x14ac:dyDescent="0.2">
      <c r="A287" s="13"/>
      <c r="B287" s="63" t="s">
        <v>425</v>
      </c>
      <c r="C287" s="66">
        <v>7256.4694689893004</v>
      </c>
      <c r="D287" s="66">
        <v>4031.6856114739994</v>
      </c>
      <c r="E287" s="66">
        <v>5529.8766044629992</v>
      </c>
      <c r="F287" s="66">
        <v>6208.4117159309999</v>
      </c>
      <c r="G287" s="66">
        <v>983.49257723599999</v>
      </c>
      <c r="H287" s="66">
        <v>230.25801315999999</v>
      </c>
      <c r="I287" s="66">
        <v>703.73242201899996</v>
      </c>
      <c r="J287" s="66">
        <v>903.8107594434</v>
      </c>
      <c r="K287" s="66">
        <v>0</v>
      </c>
      <c r="L287" s="66">
        <v>0</v>
      </c>
      <c r="M287" s="66">
        <v>0</v>
      </c>
      <c r="N287" s="66">
        <v>0</v>
      </c>
      <c r="O287" s="66">
        <v>0</v>
      </c>
      <c r="P287" s="66">
        <v>0</v>
      </c>
      <c r="Q287" s="66">
        <v>0</v>
      </c>
      <c r="R287" s="66">
        <v>0</v>
      </c>
      <c r="S287" s="66">
        <v>0</v>
      </c>
      <c r="T287" s="66">
        <v>0</v>
      </c>
      <c r="U287" s="66">
        <v>0</v>
      </c>
      <c r="V287" s="66">
        <v>0</v>
      </c>
      <c r="W287" s="66">
        <v>25847.737172715697</v>
      </c>
      <c r="Y287" s="41" t="s">
        <v>425</v>
      </c>
      <c r="Z287" s="68">
        <v>0.28073906123778875</v>
      </c>
      <c r="AA287" s="68">
        <v>0.15597828098197153</v>
      </c>
      <c r="AB287" s="68">
        <v>0.21394045318211513</v>
      </c>
      <c r="AC287" s="68">
        <v>0.24019169161486456</v>
      </c>
      <c r="AD287" s="68">
        <v>3.8049465245807018E-2</v>
      </c>
      <c r="AE287" s="68">
        <v>8.908246459696104E-3</v>
      </c>
      <c r="AF287" s="68">
        <v>2.7226074658552486E-2</v>
      </c>
      <c r="AG287" s="68">
        <v>3.4966726619204518E-2</v>
      </c>
      <c r="AH287" s="68">
        <v>0</v>
      </c>
      <c r="AI287" s="68">
        <v>0</v>
      </c>
      <c r="AJ287" s="68">
        <v>0</v>
      </c>
      <c r="AK287" s="68">
        <v>0</v>
      </c>
      <c r="AL287" s="68">
        <v>0</v>
      </c>
      <c r="AM287" s="68">
        <v>0</v>
      </c>
      <c r="AN287" s="68">
        <v>0</v>
      </c>
      <c r="AO287" s="68">
        <v>0</v>
      </c>
      <c r="AP287" s="68">
        <v>0</v>
      </c>
      <c r="AQ287" s="68">
        <v>0</v>
      </c>
      <c r="AR287" s="68">
        <v>0</v>
      </c>
      <c r="AS287" s="68">
        <v>0</v>
      </c>
      <c r="AT287" s="68"/>
      <c r="AV287" s="18" t="s">
        <v>425</v>
      </c>
      <c r="AW287" s="71">
        <v>14.129326216368614</v>
      </c>
      <c r="AX287" s="71">
        <v>17.353809347156645</v>
      </c>
      <c r="AY287" s="71">
        <v>14.415992065196663</v>
      </c>
      <c r="AZ287" s="71">
        <v>16.813346449675272</v>
      </c>
      <c r="BA287" s="71">
        <v>55.8278099579478</v>
      </c>
      <c r="BB287" s="71">
        <v>65.48179205364616</v>
      </c>
      <c r="BC287" s="71">
        <v>46.09160697021197</v>
      </c>
      <c r="BD287" s="71">
        <v>40.213736092445203</v>
      </c>
      <c r="BE287" s="71">
        <v>0</v>
      </c>
      <c r="BF287" s="71">
        <v>0</v>
      </c>
      <c r="BG287" s="71">
        <v>0</v>
      </c>
      <c r="BH287" s="71">
        <v>0</v>
      </c>
      <c r="BI287" s="71">
        <v>0</v>
      </c>
      <c r="BJ287" s="71">
        <v>0</v>
      </c>
      <c r="BK287" s="71">
        <v>0</v>
      </c>
      <c r="BL287" s="71">
        <v>0</v>
      </c>
      <c r="BM287" s="71">
        <v>0</v>
      </c>
      <c r="BN287" s="71">
        <v>0</v>
      </c>
      <c r="BO287" s="71">
        <v>0</v>
      </c>
      <c r="BP287" s="71">
        <v>0</v>
      </c>
      <c r="BQ287" s="71">
        <v>7.5687994290742848</v>
      </c>
    </row>
    <row r="288" spans="1:69" x14ac:dyDescent="0.2">
      <c r="A288" s="13"/>
      <c r="B288" s="63" t="s">
        <v>173</v>
      </c>
      <c r="C288" s="66">
        <v>380.30891341070003</v>
      </c>
      <c r="D288" s="66">
        <v>204.80701531220001</v>
      </c>
      <c r="E288" s="66">
        <v>350.91477954800001</v>
      </c>
      <c r="F288" s="66">
        <v>213.4556334989</v>
      </c>
      <c r="G288" s="66">
        <v>0</v>
      </c>
      <c r="H288" s="66">
        <v>0</v>
      </c>
      <c r="I288" s="66">
        <v>0</v>
      </c>
      <c r="J288" s="66">
        <v>119.24789322570001</v>
      </c>
      <c r="K288" s="66">
        <v>0</v>
      </c>
      <c r="L288" s="66">
        <v>0</v>
      </c>
      <c r="M288" s="66">
        <v>0</v>
      </c>
      <c r="N288" s="66">
        <v>0</v>
      </c>
      <c r="O288" s="66">
        <v>0</v>
      </c>
      <c r="P288" s="66">
        <v>0</v>
      </c>
      <c r="Q288" s="66">
        <v>0</v>
      </c>
      <c r="R288" s="66">
        <v>0</v>
      </c>
      <c r="S288" s="66">
        <v>0</v>
      </c>
      <c r="T288" s="66">
        <v>0</v>
      </c>
      <c r="U288" s="66">
        <v>0</v>
      </c>
      <c r="V288" s="66">
        <v>0</v>
      </c>
      <c r="W288" s="66">
        <v>1268.7342349955004</v>
      </c>
      <c r="Y288" s="41" t="s">
        <v>173</v>
      </c>
      <c r="Z288" s="68">
        <v>0.29975459234931801</v>
      </c>
      <c r="AA288" s="68">
        <v>0.16142625434311414</v>
      </c>
      <c r="AB288" s="68">
        <v>0.27658651423498831</v>
      </c>
      <c r="AC288" s="68">
        <v>0.16824298392141757</v>
      </c>
      <c r="AD288" s="68">
        <v>0</v>
      </c>
      <c r="AE288" s="68">
        <v>0</v>
      </c>
      <c r="AF288" s="68">
        <v>0</v>
      </c>
      <c r="AG288" s="68">
        <v>9.3989655151161686E-2</v>
      </c>
      <c r="AH288" s="68">
        <v>0</v>
      </c>
      <c r="AI288" s="68">
        <v>0</v>
      </c>
      <c r="AJ288" s="68">
        <v>0</v>
      </c>
      <c r="AK288" s="68">
        <v>0</v>
      </c>
      <c r="AL288" s="68">
        <v>0</v>
      </c>
      <c r="AM288" s="68">
        <v>0</v>
      </c>
      <c r="AN288" s="68">
        <v>0</v>
      </c>
      <c r="AO288" s="68">
        <v>0</v>
      </c>
      <c r="AP288" s="68">
        <v>0</v>
      </c>
      <c r="AQ288" s="68">
        <v>0</v>
      </c>
      <c r="AR288" s="68">
        <v>0</v>
      </c>
      <c r="AS288" s="68">
        <v>0</v>
      </c>
      <c r="AT288" s="68"/>
      <c r="AV288" s="18" t="s">
        <v>173</v>
      </c>
      <c r="AW288" s="71">
        <v>60.243530133346241</v>
      </c>
      <c r="AX288" s="71">
        <v>87.445350699753888</v>
      </c>
      <c r="AY288" s="71">
        <v>46.535793475432783</v>
      </c>
      <c r="AZ288" s="71">
        <v>72.010373903862643</v>
      </c>
      <c r="BA288" s="71">
        <v>0</v>
      </c>
      <c r="BB288" s="71">
        <v>0</v>
      </c>
      <c r="BC288" s="71">
        <v>0</v>
      </c>
      <c r="BD288" s="71">
        <v>90.417418896951219</v>
      </c>
      <c r="BE288" s="71">
        <v>0</v>
      </c>
      <c r="BF288" s="71">
        <v>0</v>
      </c>
      <c r="BG288" s="71">
        <v>0</v>
      </c>
      <c r="BH288" s="71">
        <v>0</v>
      </c>
      <c r="BI288" s="71">
        <v>0</v>
      </c>
      <c r="BJ288" s="71">
        <v>0</v>
      </c>
      <c r="BK288" s="71">
        <v>0</v>
      </c>
      <c r="BL288" s="71">
        <v>0</v>
      </c>
      <c r="BM288" s="71">
        <v>0</v>
      </c>
      <c r="BN288" s="71">
        <v>0</v>
      </c>
      <c r="BO288" s="71">
        <v>0</v>
      </c>
      <c r="BP288" s="71">
        <v>0</v>
      </c>
      <c r="BQ288" s="71">
        <v>30.166692316043743</v>
      </c>
    </row>
    <row r="289" spans="1:69" x14ac:dyDescent="0.2">
      <c r="A289" s="13"/>
      <c r="B289" s="63" t="s">
        <v>181</v>
      </c>
      <c r="C289" s="66">
        <v>1492.4766315646</v>
      </c>
      <c r="D289" s="66">
        <v>200.85225704929999</v>
      </c>
      <c r="E289" s="66">
        <v>824.14100486360007</v>
      </c>
      <c r="F289" s="66">
        <v>1665.80386284</v>
      </c>
      <c r="G289" s="66">
        <v>0</v>
      </c>
      <c r="H289" s="66">
        <v>65.914972180999996</v>
      </c>
      <c r="I289" s="66">
        <v>144.98632613450002</v>
      </c>
      <c r="J289" s="66">
        <v>369.53682465050002</v>
      </c>
      <c r="K289" s="66">
        <v>0</v>
      </c>
      <c r="L289" s="66">
        <v>0</v>
      </c>
      <c r="M289" s="66">
        <v>0</v>
      </c>
      <c r="N289" s="66">
        <v>0</v>
      </c>
      <c r="O289" s="66">
        <v>0</v>
      </c>
      <c r="P289" s="66">
        <v>0</v>
      </c>
      <c r="Q289" s="66">
        <v>0</v>
      </c>
      <c r="R289" s="66">
        <v>0</v>
      </c>
      <c r="S289" s="66">
        <v>0</v>
      </c>
      <c r="T289" s="66">
        <v>0</v>
      </c>
      <c r="U289" s="66">
        <v>0</v>
      </c>
      <c r="V289" s="66">
        <v>0</v>
      </c>
      <c r="W289" s="66">
        <v>4763.7118792834999</v>
      </c>
      <c r="Y289" s="41" t="s">
        <v>181</v>
      </c>
      <c r="Z289" s="68">
        <v>0.31330119650080102</v>
      </c>
      <c r="AA289" s="68">
        <v>4.2162973357555318E-2</v>
      </c>
      <c r="AB289" s="68">
        <v>0.17300395694534687</v>
      </c>
      <c r="AC289" s="68">
        <v>0.34968610718970478</v>
      </c>
      <c r="AD289" s="68">
        <v>0</v>
      </c>
      <c r="AE289" s="68">
        <v>1.3836893131100559E-2</v>
      </c>
      <c r="AF289" s="68">
        <v>3.0435578349106016E-2</v>
      </c>
      <c r="AG289" s="68">
        <v>7.7573294526385436E-2</v>
      </c>
      <c r="AH289" s="68">
        <v>0</v>
      </c>
      <c r="AI289" s="68">
        <v>0</v>
      </c>
      <c r="AJ289" s="68">
        <v>0</v>
      </c>
      <c r="AK289" s="68">
        <v>0</v>
      </c>
      <c r="AL289" s="68">
        <v>0</v>
      </c>
      <c r="AM289" s="68">
        <v>0</v>
      </c>
      <c r="AN289" s="68">
        <v>0</v>
      </c>
      <c r="AO289" s="68">
        <v>0</v>
      </c>
      <c r="AP289" s="68">
        <v>0</v>
      </c>
      <c r="AQ289" s="68">
        <v>0</v>
      </c>
      <c r="AR289" s="68">
        <v>0</v>
      </c>
      <c r="AS289" s="68">
        <v>0</v>
      </c>
      <c r="AT289" s="68"/>
      <c r="AV289" s="18" t="s">
        <v>181</v>
      </c>
      <c r="AW289" s="71">
        <v>31.176258742208176</v>
      </c>
      <c r="AX289" s="71">
        <v>53.348686683636551</v>
      </c>
      <c r="AY289" s="71">
        <v>42.938314752921599</v>
      </c>
      <c r="AZ289" s="71">
        <v>38.259493694567595</v>
      </c>
      <c r="BA289" s="71">
        <v>0</v>
      </c>
      <c r="BB289" s="71">
        <v>91.127019229759767</v>
      </c>
      <c r="BC289" s="71">
        <v>88.638787118024098</v>
      </c>
      <c r="BD289" s="71">
        <v>61.70475669850763</v>
      </c>
      <c r="BE289" s="71">
        <v>0</v>
      </c>
      <c r="BF289" s="71">
        <v>0</v>
      </c>
      <c r="BG289" s="71">
        <v>0</v>
      </c>
      <c r="BH289" s="71">
        <v>0</v>
      </c>
      <c r="BI289" s="71">
        <v>0</v>
      </c>
      <c r="BJ289" s="71">
        <v>0</v>
      </c>
      <c r="BK289" s="71">
        <v>0</v>
      </c>
      <c r="BL289" s="71">
        <v>0</v>
      </c>
      <c r="BM289" s="71">
        <v>0</v>
      </c>
      <c r="BN289" s="71">
        <v>0</v>
      </c>
      <c r="BO289" s="71">
        <v>0</v>
      </c>
      <c r="BP289" s="71">
        <v>0</v>
      </c>
      <c r="BQ289" s="71">
        <v>19.14209481599508</v>
      </c>
    </row>
    <row r="290" spans="1:69" x14ac:dyDescent="0.2">
      <c r="A290" s="13"/>
      <c r="B290" s="63" t="s">
        <v>169</v>
      </c>
      <c r="C290" s="66">
        <v>1666.4614311</v>
      </c>
      <c r="D290" s="66">
        <v>1139.2935547345999</v>
      </c>
      <c r="E290" s="66">
        <v>1459.8014442085</v>
      </c>
      <c r="F290" s="66">
        <v>2740.8486200498</v>
      </c>
      <c r="G290" s="66">
        <v>372.81664495979999</v>
      </c>
      <c r="H290" s="66">
        <v>769.16322509020006</v>
      </c>
      <c r="I290" s="66">
        <v>298.33796647299999</v>
      </c>
      <c r="J290" s="66">
        <v>796.23315276000005</v>
      </c>
      <c r="K290" s="66">
        <v>0</v>
      </c>
      <c r="L290" s="66">
        <v>0</v>
      </c>
      <c r="M290" s="66">
        <v>0</v>
      </c>
      <c r="N290" s="66">
        <v>0</v>
      </c>
      <c r="O290" s="66">
        <v>0</v>
      </c>
      <c r="P290" s="66">
        <v>0</v>
      </c>
      <c r="Q290" s="66">
        <v>0</v>
      </c>
      <c r="R290" s="66">
        <v>0</v>
      </c>
      <c r="S290" s="66">
        <v>0</v>
      </c>
      <c r="T290" s="66">
        <v>0</v>
      </c>
      <c r="U290" s="66">
        <v>0</v>
      </c>
      <c r="V290" s="66">
        <v>0</v>
      </c>
      <c r="W290" s="66">
        <v>9242.9560393759002</v>
      </c>
      <c r="Y290" s="41" t="s">
        <v>169</v>
      </c>
      <c r="Z290" s="68">
        <v>0.18029528908292008</v>
      </c>
      <c r="AA290" s="68">
        <v>0.12326073497278332</v>
      </c>
      <c r="AB290" s="68">
        <v>0.15793664256214165</v>
      </c>
      <c r="AC290" s="68">
        <v>0.29653377213669696</v>
      </c>
      <c r="AD290" s="68">
        <v>4.0335217799539941E-2</v>
      </c>
      <c r="AE290" s="68">
        <v>8.321615096009212E-2</v>
      </c>
      <c r="AF290" s="68">
        <v>3.2277332619786457E-2</v>
      </c>
      <c r="AG290" s="68">
        <v>8.6144859866039467E-2</v>
      </c>
      <c r="AH290" s="68">
        <v>0</v>
      </c>
      <c r="AI290" s="68">
        <v>0</v>
      </c>
      <c r="AJ290" s="68">
        <v>0</v>
      </c>
      <c r="AK290" s="68">
        <v>0</v>
      </c>
      <c r="AL290" s="68">
        <v>0</v>
      </c>
      <c r="AM290" s="68">
        <v>0</v>
      </c>
      <c r="AN290" s="68">
        <v>0</v>
      </c>
      <c r="AO290" s="68">
        <v>0</v>
      </c>
      <c r="AP290" s="68">
        <v>0</v>
      </c>
      <c r="AQ290" s="68">
        <v>0</v>
      </c>
      <c r="AR290" s="68">
        <v>0</v>
      </c>
      <c r="AS290" s="68">
        <v>0</v>
      </c>
      <c r="AT290" s="68"/>
      <c r="AV290" s="18" t="s">
        <v>169</v>
      </c>
      <c r="AW290" s="71">
        <v>25.803269572427755</v>
      </c>
      <c r="AX290" s="71">
        <v>37.147416159350456</v>
      </c>
      <c r="AY290" s="71">
        <v>29.362209258131241</v>
      </c>
      <c r="AZ290" s="71">
        <v>19.727640970267732</v>
      </c>
      <c r="BA290" s="71">
        <v>61.121666767038448</v>
      </c>
      <c r="BB290" s="71">
        <v>48.283795739490266</v>
      </c>
      <c r="BC290" s="71">
        <v>57.198413630290908</v>
      </c>
      <c r="BD290" s="71">
        <v>99.961540615890371</v>
      </c>
      <c r="BE290" s="71">
        <v>0</v>
      </c>
      <c r="BF290" s="71">
        <v>0</v>
      </c>
      <c r="BG290" s="71">
        <v>0</v>
      </c>
      <c r="BH290" s="71">
        <v>0</v>
      </c>
      <c r="BI290" s="71">
        <v>0</v>
      </c>
      <c r="BJ290" s="71">
        <v>0</v>
      </c>
      <c r="BK290" s="71">
        <v>0</v>
      </c>
      <c r="BL290" s="71">
        <v>0</v>
      </c>
      <c r="BM290" s="71">
        <v>0</v>
      </c>
      <c r="BN290" s="71">
        <v>0</v>
      </c>
      <c r="BO290" s="71">
        <v>0</v>
      </c>
      <c r="BP290" s="71">
        <v>0</v>
      </c>
      <c r="BQ290" s="71">
        <v>14.075450345080416</v>
      </c>
    </row>
    <row r="291" spans="1:69" x14ac:dyDescent="0.2">
      <c r="A291" s="13"/>
      <c r="B291" s="63" t="s">
        <v>372</v>
      </c>
      <c r="C291" s="66">
        <v>0</v>
      </c>
      <c r="D291" s="66">
        <v>0</v>
      </c>
      <c r="E291" s="66">
        <v>0</v>
      </c>
      <c r="F291" s="66">
        <v>0</v>
      </c>
      <c r="G291" s="66">
        <v>0</v>
      </c>
      <c r="H291" s="66">
        <v>0</v>
      </c>
      <c r="I291" s="66">
        <v>0</v>
      </c>
      <c r="J291" s="66">
        <v>0</v>
      </c>
      <c r="K291" s="66">
        <v>0</v>
      </c>
      <c r="L291" s="66">
        <v>0</v>
      </c>
      <c r="M291" s="66">
        <v>0</v>
      </c>
      <c r="N291" s="66">
        <v>0</v>
      </c>
      <c r="O291" s="66">
        <v>0</v>
      </c>
      <c r="P291" s="66">
        <v>0</v>
      </c>
      <c r="Q291" s="66">
        <v>0</v>
      </c>
      <c r="R291" s="66">
        <v>0</v>
      </c>
      <c r="S291" s="66">
        <v>0</v>
      </c>
      <c r="T291" s="66">
        <v>0</v>
      </c>
      <c r="U291" s="66">
        <v>0</v>
      </c>
      <c r="V291" s="66">
        <v>0</v>
      </c>
      <c r="W291" s="66">
        <v>0</v>
      </c>
      <c r="Y291" s="41" t="s">
        <v>372</v>
      </c>
      <c r="Z291" s="68">
        <v>0</v>
      </c>
      <c r="AA291" s="68">
        <v>0</v>
      </c>
      <c r="AB291" s="68">
        <v>0</v>
      </c>
      <c r="AC291" s="68">
        <v>0</v>
      </c>
      <c r="AD291" s="68">
        <v>0</v>
      </c>
      <c r="AE291" s="68">
        <v>0</v>
      </c>
      <c r="AF291" s="68">
        <v>0</v>
      </c>
      <c r="AG291" s="68">
        <v>0</v>
      </c>
      <c r="AH291" s="68">
        <v>0</v>
      </c>
      <c r="AI291" s="68">
        <v>0</v>
      </c>
      <c r="AJ291" s="68">
        <v>0</v>
      </c>
      <c r="AK291" s="68">
        <v>0</v>
      </c>
      <c r="AL291" s="68">
        <v>0</v>
      </c>
      <c r="AM291" s="68">
        <v>0</v>
      </c>
      <c r="AN291" s="68">
        <v>0</v>
      </c>
      <c r="AO291" s="68">
        <v>0</v>
      </c>
      <c r="AP291" s="68">
        <v>0</v>
      </c>
      <c r="AQ291" s="68">
        <v>0</v>
      </c>
      <c r="AR291" s="68">
        <v>0</v>
      </c>
      <c r="AS291" s="68">
        <v>0</v>
      </c>
      <c r="AT291" s="68"/>
      <c r="AV291" s="18" t="s">
        <v>372</v>
      </c>
      <c r="AW291" s="71">
        <v>0</v>
      </c>
      <c r="AX291" s="71">
        <v>0</v>
      </c>
      <c r="AY291" s="71">
        <v>0</v>
      </c>
      <c r="AZ291" s="71">
        <v>0</v>
      </c>
      <c r="BA291" s="71">
        <v>0</v>
      </c>
      <c r="BB291" s="71">
        <v>0</v>
      </c>
      <c r="BC291" s="71">
        <v>0</v>
      </c>
      <c r="BD291" s="71">
        <v>0</v>
      </c>
      <c r="BE291" s="71">
        <v>0</v>
      </c>
      <c r="BF291" s="71">
        <v>0</v>
      </c>
      <c r="BG291" s="71">
        <v>0</v>
      </c>
      <c r="BH291" s="71">
        <v>0</v>
      </c>
      <c r="BI291" s="71">
        <v>0</v>
      </c>
      <c r="BJ291" s="71">
        <v>0</v>
      </c>
      <c r="BK291" s="71">
        <v>0</v>
      </c>
      <c r="BL291" s="71">
        <v>0</v>
      </c>
      <c r="BM291" s="71">
        <v>0</v>
      </c>
      <c r="BN291" s="71">
        <v>0</v>
      </c>
      <c r="BO291" s="71">
        <v>0</v>
      </c>
      <c r="BP291" s="71">
        <v>0</v>
      </c>
      <c r="BQ291" s="71">
        <v>0</v>
      </c>
    </row>
    <row r="292" spans="1:69" x14ac:dyDescent="0.2">
      <c r="A292" s="13"/>
      <c r="B292" s="63" t="s">
        <v>397</v>
      </c>
      <c r="C292" s="66">
        <v>568.14050228080009</v>
      </c>
      <c r="D292" s="66">
        <v>313.17485377100002</v>
      </c>
      <c r="E292" s="66">
        <v>608.74886730289995</v>
      </c>
      <c r="F292" s="66">
        <v>35.829009703000004</v>
      </c>
      <c r="G292" s="66">
        <v>0</v>
      </c>
      <c r="H292" s="66">
        <v>0</v>
      </c>
      <c r="I292" s="66">
        <v>480.650150645</v>
      </c>
      <c r="J292" s="66">
        <v>0</v>
      </c>
      <c r="K292" s="66">
        <v>0</v>
      </c>
      <c r="L292" s="66">
        <v>0</v>
      </c>
      <c r="M292" s="66">
        <v>0</v>
      </c>
      <c r="N292" s="66">
        <v>0</v>
      </c>
      <c r="O292" s="66">
        <v>0</v>
      </c>
      <c r="P292" s="66">
        <v>0</v>
      </c>
      <c r="Q292" s="66">
        <v>0</v>
      </c>
      <c r="R292" s="66">
        <v>0</v>
      </c>
      <c r="S292" s="66">
        <v>0</v>
      </c>
      <c r="T292" s="66">
        <v>0</v>
      </c>
      <c r="U292" s="66">
        <v>0</v>
      </c>
      <c r="V292" s="66">
        <v>0</v>
      </c>
      <c r="W292" s="66">
        <v>2006.5433837027003</v>
      </c>
      <c r="Y292" s="41" t="s">
        <v>397</v>
      </c>
      <c r="Z292" s="68">
        <v>0.28314389157756614</v>
      </c>
      <c r="AA292" s="68">
        <v>0.15607679171785183</v>
      </c>
      <c r="AB292" s="68">
        <v>0.3033818616867221</v>
      </c>
      <c r="AC292" s="68">
        <v>1.7856085242913749E-2</v>
      </c>
      <c r="AD292" s="68">
        <v>0</v>
      </c>
      <c r="AE292" s="68">
        <v>0</v>
      </c>
      <c r="AF292" s="68">
        <v>0.23954136977494606</v>
      </c>
      <c r="AG292" s="68">
        <v>0</v>
      </c>
      <c r="AH292" s="68">
        <v>0</v>
      </c>
      <c r="AI292" s="68">
        <v>0</v>
      </c>
      <c r="AJ292" s="68">
        <v>0</v>
      </c>
      <c r="AK292" s="68">
        <v>0</v>
      </c>
      <c r="AL292" s="68">
        <v>0</v>
      </c>
      <c r="AM292" s="68">
        <v>0</v>
      </c>
      <c r="AN292" s="68">
        <v>0</v>
      </c>
      <c r="AO292" s="68">
        <v>0</v>
      </c>
      <c r="AP292" s="68">
        <v>0</v>
      </c>
      <c r="AQ292" s="68">
        <v>0</v>
      </c>
      <c r="AR292" s="68">
        <v>0</v>
      </c>
      <c r="AS292" s="68">
        <v>0</v>
      </c>
      <c r="AT292" s="68"/>
      <c r="AV292" s="18" t="s">
        <v>397</v>
      </c>
      <c r="AW292" s="71">
        <v>52.233111834776601</v>
      </c>
      <c r="AX292" s="71">
        <v>68.626910349401243</v>
      </c>
      <c r="AY292" s="71">
        <v>49.739164077504611</v>
      </c>
      <c r="AZ292" s="71">
        <v>104.21645784803677</v>
      </c>
      <c r="BA292" s="71">
        <v>0</v>
      </c>
      <c r="BB292" s="71">
        <v>0</v>
      </c>
      <c r="BC292" s="71">
        <v>64.382261791871372</v>
      </c>
      <c r="BD292" s="71">
        <v>0</v>
      </c>
      <c r="BE292" s="71">
        <v>0</v>
      </c>
      <c r="BF292" s="71">
        <v>0</v>
      </c>
      <c r="BG292" s="71">
        <v>0</v>
      </c>
      <c r="BH292" s="71">
        <v>0</v>
      </c>
      <c r="BI292" s="71">
        <v>0</v>
      </c>
      <c r="BJ292" s="71">
        <v>0</v>
      </c>
      <c r="BK292" s="71">
        <v>0</v>
      </c>
      <c r="BL292" s="71">
        <v>0</v>
      </c>
      <c r="BM292" s="71">
        <v>0</v>
      </c>
      <c r="BN292" s="71">
        <v>0</v>
      </c>
      <c r="BO292" s="71">
        <v>0</v>
      </c>
      <c r="BP292" s="71">
        <v>0</v>
      </c>
      <c r="BQ292" s="71">
        <v>28.327909401100033</v>
      </c>
    </row>
    <row r="293" spans="1:69" x14ac:dyDescent="0.2">
      <c r="A293" s="13"/>
      <c r="B293" s="63" t="s">
        <v>398</v>
      </c>
      <c r="C293" s="66">
        <v>51469.06766680201</v>
      </c>
      <c r="D293" s="66">
        <v>20392.6779623066</v>
      </c>
      <c r="E293" s="66">
        <v>14876.3967213659</v>
      </c>
      <c r="F293" s="66">
        <v>16955.691471017002</v>
      </c>
      <c r="G293" s="66">
        <v>657.61790373219992</v>
      </c>
      <c r="H293" s="66">
        <v>207.6940141195</v>
      </c>
      <c r="I293" s="66">
        <v>935.13270883140001</v>
      </c>
      <c r="J293" s="66">
        <v>1467.6038698300001</v>
      </c>
      <c r="K293" s="66">
        <v>0</v>
      </c>
      <c r="L293" s="66">
        <v>0</v>
      </c>
      <c r="M293" s="66">
        <v>0</v>
      </c>
      <c r="N293" s="66">
        <v>0</v>
      </c>
      <c r="O293" s="66">
        <v>0</v>
      </c>
      <c r="P293" s="66">
        <v>0</v>
      </c>
      <c r="Q293" s="66">
        <v>0</v>
      </c>
      <c r="R293" s="66">
        <v>0</v>
      </c>
      <c r="S293" s="66">
        <v>0</v>
      </c>
      <c r="T293" s="66">
        <v>0</v>
      </c>
      <c r="U293" s="66">
        <v>0</v>
      </c>
      <c r="V293" s="66">
        <v>0</v>
      </c>
      <c r="W293" s="66">
        <v>106961.88231800462</v>
      </c>
      <c r="Y293" s="41" t="s">
        <v>398</v>
      </c>
      <c r="Z293" s="68">
        <v>0.48119074338820189</v>
      </c>
      <c r="AA293" s="68">
        <v>0.1906536938241031</v>
      </c>
      <c r="AB293" s="68">
        <v>0.13908129138132971</v>
      </c>
      <c r="AC293" s="68">
        <v>0.15852087775163334</v>
      </c>
      <c r="AD293" s="68">
        <v>6.1481519348833003E-3</v>
      </c>
      <c r="AE293" s="68">
        <v>1.941757284169815E-3</v>
      </c>
      <c r="AF293" s="68">
        <v>8.7426725162819199E-3</v>
      </c>
      <c r="AG293" s="68">
        <v>1.3720811919396843E-2</v>
      </c>
      <c r="AH293" s="68">
        <v>0</v>
      </c>
      <c r="AI293" s="68">
        <v>0</v>
      </c>
      <c r="AJ293" s="68">
        <v>0</v>
      </c>
      <c r="AK293" s="68">
        <v>0</v>
      </c>
      <c r="AL293" s="68">
        <v>0</v>
      </c>
      <c r="AM293" s="68">
        <v>0</v>
      </c>
      <c r="AN293" s="68">
        <v>0</v>
      </c>
      <c r="AO293" s="68">
        <v>0</v>
      </c>
      <c r="AP293" s="68">
        <v>0</v>
      </c>
      <c r="AQ293" s="68">
        <v>0</v>
      </c>
      <c r="AR293" s="68">
        <v>0</v>
      </c>
      <c r="AS293" s="68">
        <v>0</v>
      </c>
      <c r="AT293" s="68"/>
      <c r="AV293" s="18" t="s">
        <v>398</v>
      </c>
      <c r="AW293" s="71">
        <v>4.7651755555581801</v>
      </c>
      <c r="AX293" s="71">
        <v>8.5060475083496918</v>
      </c>
      <c r="AY293" s="71">
        <v>9.6907019952344431</v>
      </c>
      <c r="AZ293" s="71">
        <v>10.297818117152465</v>
      </c>
      <c r="BA293" s="71">
        <v>50.288669314228358</v>
      </c>
      <c r="BB293" s="71">
        <v>101.93798392971081</v>
      </c>
      <c r="BC293" s="71">
        <v>41.296520342041525</v>
      </c>
      <c r="BD293" s="71">
        <v>52.481696705258031</v>
      </c>
      <c r="BE293" s="71">
        <v>0</v>
      </c>
      <c r="BF293" s="71">
        <v>0</v>
      </c>
      <c r="BG293" s="71">
        <v>0</v>
      </c>
      <c r="BH293" s="71">
        <v>0</v>
      </c>
      <c r="BI293" s="71">
        <v>0</v>
      </c>
      <c r="BJ293" s="71">
        <v>0</v>
      </c>
      <c r="BK293" s="71">
        <v>0</v>
      </c>
      <c r="BL293" s="71">
        <v>0</v>
      </c>
      <c r="BM293" s="71">
        <v>0</v>
      </c>
      <c r="BN293" s="71">
        <v>0</v>
      </c>
      <c r="BO293" s="71">
        <v>0</v>
      </c>
      <c r="BP293" s="71">
        <v>0</v>
      </c>
      <c r="BQ293" s="71">
        <v>3.6266514286343381</v>
      </c>
    </row>
    <row r="294" spans="1:69" x14ac:dyDescent="0.2">
      <c r="A294" s="13"/>
      <c r="B294" s="63" t="s">
        <v>151</v>
      </c>
      <c r="C294" s="66">
        <v>962.16668738839996</v>
      </c>
      <c r="D294" s="66">
        <v>301.83399897999999</v>
      </c>
      <c r="E294" s="66">
        <v>948.11812556250015</v>
      </c>
      <c r="F294" s="66">
        <v>10812.476014812999</v>
      </c>
      <c r="G294" s="66">
        <v>0</v>
      </c>
      <c r="H294" s="66">
        <v>0</v>
      </c>
      <c r="I294" s="66">
        <v>82.555360262999997</v>
      </c>
      <c r="J294" s="66">
        <v>8002.9835356700005</v>
      </c>
      <c r="K294" s="66">
        <v>0</v>
      </c>
      <c r="L294" s="66">
        <v>0</v>
      </c>
      <c r="M294" s="66">
        <v>0</v>
      </c>
      <c r="N294" s="66">
        <v>0</v>
      </c>
      <c r="O294" s="66">
        <v>0</v>
      </c>
      <c r="P294" s="66">
        <v>0</v>
      </c>
      <c r="Q294" s="66">
        <v>0</v>
      </c>
      <c r="R294" s="66">
        <v>0</v>
      </c>
      <c r="S294" s="66">
        <v>0</v>
      </c>
      <c r="T294" s="66">
        <v>0</v>
      </c>
      <c r="U294" s="66">
        <v>0</v>
      </c>
      <c r="V294" s="66">
        <v>0</v>
      </c>
      <c r="W294" s="66">
        <v>21110.133722676899</v>
      </c>
      <c r="Y294" s="41" t="s">
        <v>151</v>
      </c>
      <c r="Z294" s="68">
        <v>4.5578426931271523E-2</v>
      </c>
      <c r="AA294" s="68">
        <v>1.4298061914016408E-2</v>
      </c>
      <c r="AB294" s="68">
        <v>4.4912937929143193E-2</v>
      </c>
      <c r="AC294" s="68">
        <v>0.51219362969728777</v>
      </c>
      <c r="AD294" s="68">
        <v>0</v>
      </c>
      <c r="AE294" s="68">
        <v>0</v>
      </c>
      <c r="AF294" s="68">
        <v>3.9106981200368943E-3</v>
      </c>
      <c r="AG294" s="68">
        <v>0.37910624540824422</v>
      </c>
      <c r="AH294" s="68">
        <v>0</v>
      </c>
      <c r="AI294" s="68">
        <v>0</v>
      </c>
      <c r="AJ294" s="68">
        <v>0</v>
      </c>
      <c r="AK294" s="68">
        <v>0</v>
      </c>
      <c r="AL294" s="68">
        <v>0</v>
      </c>
      <c r="AM294" s="68">
        <v>0</v>
      </c>
      <c r="AN294" s="68">
        <v>0</v>
      </c>
      <c r="AO294" s="68">
        <v>0</v>
      </c>
      <c r="AP294" s="68">
        <v>0</v>
      </c>
      <c r="AQ294" s="68">
        <v>0</v>
      </c>
      <c r="AR294" s="68">
        <v>0</v>
      </c>
      <c r="AS294" s="68">
        <v>0</v>
      </c>
      <c r="AT294" s="68"/>
      <c r="AV294" s="18" t="s">
        <v>151</v>
      </c>
      <c r="AW294" s="71">
        <v>44.406220295507524</v>
      </c>
      <c r="AX294" s="71">
        <v>33.040888619102248</v>
      </c>
      <c r="AY294" s="71">
        <v>26.447608494178322</v>
      </c>
      <c r="AZ294" s="71">
        <v>9.1598111796012827</v>
      </c>
      <c r="BA294" s="71">
        <v>0</v>
      </c>
      <c r="BB294" s="71">
        <v>0</v>
      </c>
      <c r="BC294" s="71">
        <v>86.727870473796443</v>
      </c>
      <c r="BD294" s="71">
        <v>72.156863941995113</v>
      </c>
      <c r="BE294" s="71">
        <v>0</v>
      </c>
      <c r="BF294" s="71">
        <v>0</v>
      </c>
      <c r="BG294" s="71">
        <v>0</v>
      </c>
      <c r="BH294" s="71">
        <v>0</v>
      </c>
      <c r="BI294" s="71">
        <v>0</v>
      </c>
      <c r="BJ294" s="71">
        <v>0</v>
      </c>
      <c r="BK294" s="71">
        <v>0</v>
      </c>
      <c r="BL294" s="71">
        <v>0</v>
      </c>
      <c r="BM294" s="71">
        <v>0</v>
      </c>
      <c r="BN294" s="71">
        <v>0</v>
      </c>
      <c r="BO294" s="71">
        <v>0</v>
      </c>
      <c r="BP294" s="71">
        <v>0</v>
      </c>
      <c r="BQ294" s="71">
        <v>27.859633264173588</v>
      </c>
    </row>
    <row r="295" spans="1:69" x14ac:dyDescent="0.2">
      <c r="A295" s="13"/>
      <c r="B295" s="63" t="s">
        <v>373</v>
      </c>
      <c r="C295" s="66">
        <v>0</v>
      </c>
      <c r="D295" s="66">
        <v>0</v>
      </c>
      <c r="E295" s="66">
        <v>0</v>
      </c>
      <c r="F295" s="66">
        <v>0</v>
      </c>
      <c r="G295" s="66">
        <v>0</v>
      </c>
      <c r="H295" s="66">
        <v>0</v>
      </c>
      <c r="I295" s="66">
        <v>0</v>
      </c>
      <c r="J295" s="66">
        <v>0</v>
      </c>
      <c r="K295" s="66">
        <v>0</v>
      </c>
      <c r="L295" s="66">
        <v>0</v>
      </c>
      <c r="M295" s="66">
        <v>0</v>
      </c>
      <c r="N295" s="66">
        <v>0</v>
      </c>
      <c r="O295" s="66">
        <v>0</v>
      </c>
      <c r="P295" s="66">
        <v>0</v>
      </c>
      <c r="Q295" s="66">
        <v>0</v>
      </c>
      <c r="R295" s="66">
        <v>0</v>
      </c>
      <c r="S295" s="66">
        <v>0</v>
      </c>
      <c r="T295" s="66">
        <v>0</v>
      </c>
      <c r="U295" s="66">
        <v>0</v>
      </c>
      <c r="V295" s="66">
        <v>0</v>
      </c>
      <c r="W295" s="66">
        <v>1134.2186654863001</v>
      </c>
      <c r="Y295" s="41" t="s">
        <v>373</v>
      </c>
      <c r="Z295" s="68">
        <v>0</v>
      </c>
      <c r="AA295" s="68">
        <v>0</v>
      </c>
      <c r="AB295" s="68">
        <v>0</v>
      </c>
      <c r="AC295" s="68">
        <v>0</v>
      </c>
      <c r="AD295" s="68">
        <v>0</v>
      </c>
      <c r="AE295" s="68">
        <v>0</v>
      </c>
      <c r="AF295" s="68">
        <v>0</v>
      </c>
      <c r="AG295" s="68">
        <v>0</v>
      </c>
      <c r="AH295" s="68">
        <v>0</v>
      </c>
      <c r="AI295" s="68">
        <v>0</v>
      </c>
      <c r="AJ295" s="68">
        <v>0</v>
      </c>
      <c r="AK295" s="68">
        <v>0</v>
      </c>
      <c r="AL295" s="68">
        <v>0</v>
      </c>
      <c r="AM295" s="68">
        <v>0</v>
      </c>
      <c r="AN295" s="68">
        <v>0</v>
      </c>
      <c r="AO295" s="68">
        <v>0</v>
      </c>
      <c r="AP295" s="68">
        <v>0</v>
      </c>
      <c r="AQ295" s="68">
        <v>0</v>
      </c>
      <c r="AR295" s="68">
        <v>0</v>
      </c>
      <c r="AS295" s="68">
        <v>0</v>
      </c>
      <c r="AT295" s="68"/>
      <c r="AV295" s="18" t="s">
        <v>373</v>
      </c>
      <c r="AW295" s="71">
        <v>0</v>
      </c>
      <c r="AX295" s="71">
        <v>0</v>
      </c>
      <c r="AY295" s="71">
        <v>0</v>
      </c>
      <c r="AZ295" s="71">
        <v>0</v>
      </c>
      <c r="BA295" s="71">
        <v>0</v>
      </c>
      <c r="BB295" s="71">
        <v>0</v>
      </c>
      <c r="BC295" s="71">
        <v>0</v>
      </c>
      <c r="BD295" s="71">
        <v>0</v>
      </c>
      <c r="BE295" s="71">
        <v>0</v>
      </c>
      <c r="BF295" s="71">
        <v>0</v>
      </c>
      <c r="BG295" s="71">
        <v>0</v>
      </c>
      <c r="BH295" s="71">
        <v>0</v>
      </c>
      <c r="BI295" s="71">
        <v>0</v>
      </c>
      <c r="BJ295" s="71">
        <v>0</v>
      </c>
      <c r="BK295" s="71">
        <v>0</v>
      </c>
      <c r="BL295" s="71">
        <v>0</v>
      </c>
      <c r="BM295" s="71">
        <v>0</v>
      </c>
      <c r="BN295" s="71">
        <v>0</v>
      </c>
      <c r="BO295" s="71">
        <v>0</v>
      </c>
      <c r="BP295" s="71">
        <v>0</v>
      </c>
      <c r="BQ295" s="71">
        <v>106.19352728556136</v>
      </c>
    </row>
    <row r="296" spans="1:69" x14ac:dyDescent="0.2">
      <c r="A296" s="13"/>
      <c r="B296" s="63" t="s">
        <v>374</v>
      </c>
      <c r="C296" s="66">
        <v>0</v>
      </c>
      <c r="D296" s="66">
        <v>0</v>
      </c>
      <c r="E296" s="66">
        <v>0</v>
      </c>
      <c r="F296" s="66">
        <v>0</v>
      </c>
      <c r="G296" s="66">
        <v>0</v>
      </c>
      <c r="H296" s="66">
        <v>0</v>
      </c>
      <c r="I296" s="66">
        <v>0</v>
      </c>
      <c r="J296" s="66">
        <v>0</v>
      </c>
      <c r="K296" s="66">
        <v>0</v>
      </c>
      <c r="L296" s="66">
        <v>0</v>
      </c>
      <c r="M296" s="66">
        <v>0</v>
      </c>
      <c r="N296" s="66">
        <v>0</v>
      </c>
      <c r="O296" s="66">
        <v>0</v>
      </c>
      <c r="P296" s="66">
        <v>0</v>
      </c>
      <c r="Q296" s="66">
        <v>0</v>
      </c>
      <c r="R296" s="66">
        <v>0</v>
      </c>
      <c r="S296" s="66">
        <v>0</v>
      </c>
      <c r="T296" s="66">
        <v>0</v>
      </c>
      <c r="U296" s="66">
        <v>0</v>
      </c>
      <c r="V296" s="66">
        <v>0</v>
      </c>
      <c r="W296" s="66">
        <v>0</v>
      </c>
      <c r="Y296" s="41" t="s">
        <v>374</v>
      </c>
      <c r="Z296" s="68">
        <v>0</v>
      </c>
      <c r="AA296" s="68">
        <v>0</v>
      </c>
      <c r="AB296" s="68">
        <v>0</v>
      </c>
      <c r="AC296" s="68">
        <v>0</v>
      </c>
      <c r="AD296" s="68">
        <v>0</v>
      </c>
      <c r="AE296" s="68">
        <v>0</v>
      </c>
      <c r="AF296" s="68">
        <v>0</v>
      </c>
      <c r="AG296" s="68">
        <v>0</v>
      </c>
      <c r="AH296" s="68">
        <v>0</v>
      </c>
      <c r="AI296" s="68">
        <v>0</v>
      </c>
      <c r="AJ296" s="68">
        <v>0</v>
      </c>
      <c r="AK296" s="68">
        <v>0</v>
      </c>
      <c r="AL296" s="68">
        <v>0</v>
      </c>
      <c r="AM296" s="68">
        <v>0</v>
      </c>
      <c r="AN296" s="68">
        <v>0</v>
      </c>
      <c r="AO296" s="68">
        <v>0</v>
      </c>
      <c r="AP296" s="68">
        <v>0</v>
      </c>
      <c r="AQ296" s="68">
        <v>0</v>
      </c>
      <c r="AR296" s="68">
        <v>0</v>
      </c>
      <c r="AS296" s="68">
        <v>0</v>
      </c>
      <c r="AT296" s="68"/>
      <c r="AV296" s="18" t="s">
        <v>374</v>
      </c>
      <c r="AW296" s="71">
        <v>0</v>
      </c>
      <c r="AX296" s="71">
        <v>0</v>
      </c>
      <c r="AY296" s="71">
        <v>0</v>
      </c>
      <c r="AZ296" s="71">
        <v>0</v>
      </c>
      <c r="BA296" s="71">
        <v>0</v>
      </c>
      <c r="BB296" s="71">
        <v>0</v>
      </c>
      <c r="BC296" s="71">
        <v>0</v>
      </c>
      <c r="BD296" s="71">
        <v>0</v>
      </c>
      <c r="BE296" s="71">
        <v>0</v>
      </c>
      <c r="BF296" s="71">
        <v>0</v>
      </c>
      <c r="BG296" s="71">
        <v>0</v>
      </c>
      <c r="BH296" s="71">
        <v>0</v>
      </c>
      <c r="BI296" s="71">
        <v>0</v>
      </c>
      <c r="BJ296" s="71">
        <v>0</v>
      </c>
      <c r="BK296" s="71">
        <v>0</v>
      </c>
      <c r="BL296" s="71">
        <v>0</v>
      </c>
      <c r="BM296" s="71">
        <v>0</v>
      </c>
      <c r="BN296" s="71">
        <v>0</v>
      </c>
      <c r="BO296" s="71">
        <v>0</v>
      </c>
      <c r="BP296" s="71">
        <v>0</v>
      </c>
      <c r="BQ296" s="71">
        <v>0</v>
      </c>
    </row>
    <row r="297" spans="1:69" x14ac:dyDescent="0.2">
      <c r="A297" s="13"/>
      <c r="B297" s="63" t="s">
        <v>374</v>
      </c>
      <c r="C297" s="66">
        <v>0</v>
      </c>
      <c r="D297" s="66">
        <v>0</v>
      </c>
      <c r="E297" s="66">
        <v>0</v>
      </c>
      <c r="F297" s="66">
        <v>0</v>
      </c>
      <c r="G297" s="66">
        <v>0</v>
      </c>
      <c r="H297" s="66">
        <v>0</v>
      </c>
      <c r="I297" s="66">
        <v>0</v>
      </c>
      <c r="J297" s="66">
        <v>0</v>
      </c>
      <c r="K297" s="66">
        <v>0</v>
      </c>
      <c r="L297" s="66">
        <v>0</v>
      </c>
      <c r="M297" s="66">
        <v>0</v>
      </c>
      <c r="N297" s="66">
        <v>0</v>
      </c>
      <c r="O297" s="66">
        <v>0</v>
      </c>
      <c r="P297" s="66">
        <v>0</v>
      </c>
      <c r="Q297" s="66">
        <v>0</v>
      </c>
      <c r="R297" s="66">
        <v>0</v>
      </c>
      <c r="S297" s="66">
        <v>0</v>
      </c>
      <c r="T297" s="66">
        <v>0</v>
      </c>
      <c r="U297" s="66">
        <v>0</v>
      </c>
      <c r="V297" s="66">
        <v>0</v>
      </c>
      <c r="W297" s="66">
        <v>0</v>
      </c>
      <c r="Y297" s="41" t="s">
        <v>374</v>
      </c>
      <c r="Z297" s="68">
        <v>0</v>
      </c>
      <c r="AA297" s="68">
        <v>0</v>
      </c>
      <c r="AB297" s="68">
        <v>0</v>
      </c>
      <c r="AC297" s="68">
        <v>0</v>
      </c>
      <c r="AD297" s="68">
        <v>0</v>
      </c>
      <c r="AE297" s="68">
        <v>0</v>
      </c>
      <c r="AF297" s="68">
        <v>0</v>
      </c>
      <c r="AG297" s="68">
        <v>0</v>
      </c>
      <c r="AH297" s="68">
        <v>0</v>
      </c>
      <c r="AI297" s="68">
        <v>0</v>
      </c>
      <c r="AJ297" s="68">
        <v>0</v>
      </c>
      <c r="AK297" s="68">
        <v>0</v>
      </c>
      <c r="AL297" s="68">
        <v>0</v>
      </c>
      <c r="AM297" s="68">
        <v>0</v>
      </c>
      <c r="AN297" s="68">
        <v>0</v>
      </c>
      <c r="AO297" s="68">
        <v>0</v>
      </c>
      <c r="AP297" s="68">
        <v>0</v>
      </c>
      <c r="AQ297" s="68">
        <v>0</v>
      </c>
      <c r="AR297" s="68">
        <v>0</v>
      </c>
      <c r="AS297" s="68">
        <v>0</v>
      </c>
      <c r="AT297" s="68"/>
      <c r="AV297" s="18" t="s">
        <v>374</v>
      </c>
      <c r="AW297" s="71">
        <v>0</v>
      </c>
      <c r="AX297" s="71">
        <v>0</v>
      </c>
      <c r="AY297" s="71">
        <v>0</v>
      </c>
      <c r="AZ297" s="71">
        <v>0</v>
      </c>
      <c r="BA297" s="71">
        <v>0</v>
      </c>
      <c r="BB297" s="71">
        <v>0</v>
      </c>
      <c r="BC297" s="71">
        <v>0</v>
      </c>
      <c r="BD297" s="71">
        <v>0</v>
      </c>
      <c r="BE297" s="71">
        <v>0</v>
      </c>
      <c r="BF297" s="71">
        <v>0</v>
      </c>
      <c r="BG297" s="71">
        <v>0</v>
      </c>
      <c r="BH297" s="71">
        <v>0</v>
      </c>
      <c r="BI297" s="71">
        <v>0</v>
      </c>
      <c r="BJ297" s="71">
        <v>0</v>
      </c>
      <c r="BK297" s="71">
        <v>0</v>
      </c>
      <c r="BL297" s="71">
        <v>0</v>
      </c>
      <c r="BM297" s="71">
        <v>0</v>
      </c>
      <c r="BN297" s="71">
        <v>0</v>
      </c>
      <c r="BO297" s="71">
        <v>0</v>
      </c>
      <c r="BP297" s="71">
        <v>0</v>
      </c>
      <c r="BQ297" s="71">
        <v>0</v>
      </c>
    </row>
    <row r="298" spans="1:69" x14ac:dyDescent="0.2">
      <c r="A298" s="13"/>
      <c r="B298" s="63" t="s">
        <v>374</v>
      </c>
      <c r="C298" s="66">
        <v>0</v>
      </c>
      <c r="D298" s="66">
        <v>0</v>
      </c>
      <c r="E298" s="66">
        <v>0</v>
      </c>
      <c r="F298" s="66">
        <v>0</v>
      </c>
      <c r="G298" s="66">
        <v>0</v>
      </c>
      <c r="H298" s="66">
        <v>0</v>
      </c>
      <c r="I298" s="66">
        <v>0</v>
      </c>
      <c r="J298" s="66">
        <v>0</v>
      </c>
      <c r="K298" s="66">
        <v>0</v>
      </c>
      <c r="L298" s="66">
        <v>0</v>
      </c>
      <c r="M298" s="66">
        <v>0</v>
      </c>
      <c r="N298" s="66">
        <v>0</v>
      </c>
      <c r="O298" s="66">
        <v>0</v>
      </c>
      <c r="P298" s="66">
        <v>0</v>
      </c>
      <c r="Q298" s="66">
        <v>0</v>
      </c>
      <c r="R298" s="66">
        <v>0</v>
      </c>
      <c r="S298" s="66">
        <v>0</v>
      </c>
      <c r="T298" s="66">
        <v>0</v>
      </c>
      <c r="U298" s="66">
        <v>0</v>
      </c>
      <c r="V298" s="66">
        <v>0</v>
      </c>
      <c r="W298" s="66">
        <v>0</v>
      </c>
      <c r="Y298" s="41" t="s">
        <v>374</v>
      </c>
      <c r="Z298" s="68">
        <v>0</v>
      </c>
      <c r="AA298" s="68">
        <v>0</v>
      </c>
      <c r="AB298" s="68">
        <v>0</v>
      </c>
      <c r="AC298" s="68">
        <v>0</v>
      </c>
      <c r="AD298" s="68">
        <v>0</v>
      </c>
      <c r="AE298" s="68">
        <v>0</v>
      </c>
      <c r="AF298" s="68">
        <v>0</v>
      </c>
      <c r="AG298" s="68">
        <v>0</v>
      </c>
      <c r="AH298" s="68">
        <v>0</v>
      </c>
      <c r="AI298" s="68">
        <v>0</v>
      </c>
      <c r="AJ298" s="68">
        <v>0</v>
      </c>
      <c r="AK298" s="68">
        <v>0</v>
      </c>
      <c r="AL298" s="68">
        <v>0</v>
      </c>
      <c r="AM298" s="68">
        <v>0</v>
      </c>
      <c r="AN298" s="68">
        <v>0</v>
      </c>
      <c r="AO298" s="68">
        <v>0</v>
      </c>
      <c r="AP298" s="68">
        <v>0</v>
      </c>
      <c r="AQ298" s="68">
        <v>0</v>
      </c>
      <c r="AR298" s="68">
        <v>0</v>
      </c>
      <c r="AS298" s="68">
        <v>0</v>
      </c>
      <c r="AT298" s="68"/>
      <c r="AV298" s="18" t="s">
        <v>374</v>
      </c>
      <c r="AW298" s="71">
        <v>0</v>
      </c>
      <c r="AX298" s="71">
        <v>0</v>
      </c>
      <c r="AY298" s="71">
        <v>0</v>
      </c>
      <c r="AZ298" s="71">
        <v>0</v>
      </c>
      <c r="BA298" s="71">
        <v>0</v>
      </c>
      <c r="BB298" s="71">
        <v>0</v>
      </c>
      <c r="BC298" s="71">
        <v>0</v>
      </c>
      <c r="BD298" s="71">
        <v>0</v>
      </c>
      <c r="BE298" s="71">
        <v>0</v>
      </c>
      <c r="BF298" s="71">
        <v>0</v>
      </c>
      <c r="BG298" s="71">
        <v>0</v>
      </c>
      <c r="BH298" s="71">
        <v>0</v>
      </c>
      <c r="BI298" s="71">
        <v>0</v>
      </c>
      <c r="BJ298" s="71">
        <v>0</v>
      </c>
      <c r="BK298" s="71">
        <v>0</v>
      </c>
      <c r="BL298" s="71">
        <v>0</v>
      </c>
      <c r="BM298" s="71">
        <v>0</v>
      </c>
      <c r="BN298" s="71">
        <v>0</v>
      </c>
      <c r="BO298" s="71">
        <v>0</v>
      </c>
      <c r="BP298" s="71">
        <v>0</v>
      </c>
      <c r="BQ298" s="71">
        <v>0</v>
      </c>
    </row>
    <row r="299" spans="1:69" x14ac:dyDescent="0.2">
      <c r="A299" s="13"/>
      <c r="B299" s="63" t="s">
        <v>374</v>
      </c>
      <c r="C299" s="66">
        <v>0</v>
      </c>
      <c r="D299" s="66">
        <v>0</v>
      </c>
      <c r="E299" s="66">
        <v>0</v>
      </c>
      <c r="F299" s="66">
        <v>0</v>
      </c>
      <c r="G299" s="66">
        <v>0</v>
      </c>
      <c r="H299" s="66">
        <v>0</v>
      </c>
      <c r="I299" s="66">
        <v>0</v>
      </c>
      <c r="J299" s="66">
        <v>0</v>
      </c>
      <c r="K299" s="66">
        <v>0</v>
      </c>
      <c r="L299" s="66">
        <v>0</v>
      </c>
      <c r="M299" s="66">
        <v>0</v>
      </c>
      <c r="N299" s="66">
        <v>0</v>
      </c>
      <c r="O299" s="66">
        <v>0</v>
      </c>
      <c r="P299" s="66">
        <v>0</v>
      </c>
      <c r="Q299" s="66">
        <v>0</v>
      </c>
      <c r="R299" s="66">
        <v>0</v>
      </c>
      <c r="S299" s="66">
        <v>0</v>
      </c>
      <c r="T299" s="66">
        <v>0</v>
      </c>
      <c r="U299" s="66">
        <v>0</v>
      </c>
      <c r="V299" s="66">
        <v>0</v>
      </c>
      <c r="W299" s="66">
        <v>0</v>
      </c>
      <c r="Y299" s="41" t="s">
        <v>374</v>
      </c>
      <c r="Z299" s="68">
        <v>0</v>
      </c>
      <c r="AA299" s="68">
        <v>0</v>
      </c>
      <c r="AB299" s="68">
        <v>0</v>
      </c>
      <c r="AC299" s="68">
        <v>0</v>
      </c>
      <c r="AD299" s="68">
        <v>0</v>
      </c>
      <c r="AE299" s="68">
        <v>0</v>
      </c>
      <c r="AF299" s="68">
        <v>0</v>
      </c>
      <c r="AG299" s="68">
        <v>0</v>
      </c>
      <c r="AH299" s="68">
        <v>0</v>
      </c>
      <c r="AI299" s="68">
        <v>0</v>
      </c>
      <c r="AJ299" s="68">
        <v>0</v>
      </c>
      <c r="AK299" s="68">
        <v>0</v>
      </c>
      <c r="AL299" s="68">
        <v>0</v>
      </c>
      <c r="AM299" s="68">
        <v>0</v>
      </c>
      <c r="AN299" s="68">
        <v>0</v>
      </c>
      <c r="AO299" s="68">
        <v>0</v>
      </c>
      <c r="AP299" s="68">
        <v>0</v>
      </c>
      <c r="AQ299" s="68">
        <v>0</v>
      </c>
      <c r="AR299" s="68">
        <v>0</v>
      </c>
      <c r="AS299" s="68">
        <v>0</v>
      </c>
      <c r="AT299" s="68"/>
      <c r="AV299" s="18" t="s">
        <v>374</v>
      </c>
      <c r="AW299" s="71">
        <v>0</v>
      </c>
      <c r="AX299" s="71">
        <v>0</v>
      </c>
      <c r="AY299" s="71">
        <v>0</v>
      </c>
      <c r="AZ299" s="71">
        <v>0</v>
      </c>
      <c r="BA299" s="71">
        <v>0</v>
      </c>
      <c r="BB299" s="71">
        <v>0</v>
      </c>
      <c r="BC299" s="71">
        <v>0</v>
      </c>
      <c r="BD299" s="71">
        <v>0</v>
      </c>
      <c r="BE299" s="71">
        <v>0</v>
      </c>
      <c r="BF299" s="71">
        <v>0</v>
      </c>
      <c r="BG299" s="71">
        <v>0</v>
      </c>
      <c r="BH299" s="71">
        <v>0</v>
      </c>
      <c r="BI299" s="71">
        <v>0</v>
      </c>
      <c r="BJ299" s="71">
        <v>0</v>
      </c>
      <c r="BK299" s="71">
        <v>0</v>
      </c>
      <c r="BL299" s="71">
        <v>0</v>
      </c>
      <c r="BM299" s="71">
        <v>0</v>
      </c>
      <c r="BN299" s="71">
        <v>0</v>
      </c>
      <c r="BO299" s="71">
        <v>0</v>
      </c>
      <c r="BP299" s="71">
        <v>0</v>
      </c>
      <c r="BQ299" s="71">
        <v>0</v>
      </c>
    </row>
    <row r="300" spans="1:69" s="20" customFormat="1" x14ac:dyDescent="0.2">
      <c r="A300" s="19"/>
      <c r="B300" s="63" t="s">
        <v>374</v>
      </c>
      <c r="C300" s="66">
        <v>0</v>
      </c>
      <c r="D300" s="66">
        <v>0</v>
      </c>
      <c r="E300" s="66">
        <v>0</v>
      </c>
      <c r="F300" s="66">
        <v>0</v>
      </c>
      <c r="G300" s="66">
        <v>0</v>
      </c>
      <c r="H300" s="66">
        <v>0</v>
      </c>
      <c r="I300" s="66">
        <v>0</v>
      </c>
      <c r="J300" s="66">
        <v>0</v>
      </c>
      <c r="K300" s="66">
        <v>0</v>
      </c>
      <c r="L300" s="66">
        <v>0</v>
      </c>
      <c r="M300" s="66">
        <v>0</v>
      </c>
      <c r="N300" s="66">
        <v>0</v>
      </c>
      <c r="O300" s="66">
        <v>0</v>
      </c>
      <c r="P300" s="66">
        <v>0</v>
      </c>
      <c r="Q300" s="66">
        <v>0</v>
      </c>
      <c r="R300" s="66">
        <v>0</v>
      </c>
      <c r="S300" s="66">
        <v>0</v>
      </c>
      <c r="T300" s="66">
        <v>0</v>
      </c>
      <c r="U300" s="66">
        <v>0</v>
      </c>
      <c r="V300" s="66">
        <v>0</v>
      </c>
      <c r="W300" s="66">
        <v>0</v>
      </c>
      <c r="Y300" s="41" t="s">
        <v>374</v>
      </c>
      <c r="Z300" s="68">
        <v>0</v>
      </c>
      <c r="AA300" s="68">
        <v>0</v>
      </c>
      <c r="AB300" s="68">
        <v>0</v>
      </c>
      <c r="AC300" s="68">
        <v>0</v>
      </c>
      <c r="AD300" s="68">
        <v>0</v>
      </c>
      <c r="AE300" s="68">
        <v>0</v>
      </c>
      <c r="AF300" s="68">
        <v>0</v>
      </c>
      <c r="AG300" s="68">
        <v>0</v>
      </c>
      <c r="AH300" s="68">
        <v>0</v>
      </c>
      <c r="AI300" s="68">
        <v>0</v>
      </c>
      <c r="AJ300" s="68">
        <v>0</v>
      </c>
      <c r="AK300" s="68">
        <v>0</v>
      </c>
      <c r="AL300" s="68">
        <v>0</v>
      </c>
      <c r="AM300" s="68">
        <v>0</v>
      </c>
      <c r="AN300" s="68">
        <v>0</v>
      </c>
      <c r="AO300" s="68">
        <v>0</v>
      </c>
      <c r="AP300" s="68">
        <v>0</v>
      </c>
      <c r="AQ300" s="68">
        <v>0</v>
      </c>
      <c r="AR300" s="68">
        <v>0</v>
      </c>
      <c r="AS300" s="68">
        <v>0</v>
      </c>
      <c r="AT300" s="68"/>
      <c r="AV300" s="18" t="s">
        <v>374</v>
      </c>
      <c r="AW300" s="71">
        <v>0</v>
      </c>
      <c r="AX300" s="71">
        <v>0</v>
      </c>
      <c r="AY300" s="71">
        <v>0</v>
      </c>
      <c r="AZ300" s="71">
        <v>0</v>
      </c>
      <c r="BA300" s="71">
        <v>0</v>
      </c>
      <c r="BB300" s="71">
        <v>0</v>
      </c>
      <c r="BC300" s="71">
        <v>0</v>
      </c>
      <c r="BD300" s="71">
        <v>0</v>
      </c>
      <c r="BE300" s="71">
        <v>0</v>
      </c>
      <c r="BF300" s="71">
        <v>0</v>
      </c>
      <c r="BG300" s="71">
        <v>0</v>
      </c>
      <c r="BH300" s="71">
        <v>0</v>
      </c>
      <c r="BI300" s="71">
        <v>0</v>
      </c>
      <c r="BJ300" s="71">
        <v>0</v>
      </c>
      <c r="BK300" s="71">
        <v>0</v>
      </c>
      <c r="BL300" s="71">
        <v>0</v>
      </c>
      <c r="BM300" s="71">
        <v>0</v>
      </c>
      <c r="BN300" s="71">
        <v>0</v>
      </c>
      <c r="BO300" s="71">
        <v>0</v>
      </c>
      <c r="BP300" s="71">
        <v>0</v>
      </c>
      <c r="BQ300" s="71">
        <v>0</v>
      </c>
    </row>
    <row r="301" spans="1:69" x14ac:dyDescent="0.2">
      <c r="A301" s="13"/>
      <c r="B301" s="64" t="s">
        <v>374</v>
      </c>
      <c r="C301" s="66">
        <v>0</v>
      </c>
      <c r="D301" s="66">
        <v>0</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Y301" s="42" t="s">
        <v>374</v>
      </c>
      <c r="Z301" s="68">
        <v>0</v>
      </c>
      <c r="AA301" s="68">
        <v>0</v>
      </c>
      <c r="AB301" s="68">
        <v>0</v>
      </c>
      <c r="AC301" s="68">
        <v>0</v>
      </c>
      <c r="AD301" s="68">
        <v>0</v>
      </c>
      <c r="AE301" s="68">
        <v>0</v>
      </c>
      <c r="AF301" s="68">
        <v>0</v>
      </c>
      <c r="AG301" s="68">
        <v>0</v>
      </c>
      <c r="AH301" s="68">
        <v>0</v>
      </c>
      <c r="AI301" s="68">
        <v>0</v>
      </c>
      <c r="AJ301" s="68">
        <v>0</v>
      </c>
      <c r="AK301" s="68">
        <v>0</v>
      </c>
      <c r="AL301" s="68">
        <v>0</v>
      </c>
      <c r="AM301" s="68">
        <v>0</v>
      </c>
      <c r="AN301" s="68">
        <v>0</v>
      </c>
      <c r="AO301" s="68">
        <v>0</v>
      </c>
      <c r="AP301" s="68">
        <v>0</v>
      </c>
      <c r="AQ301" s="68">
        <v>0</v>
      </c>
      <c r="AR301" s="68">
        <v>0</v>
      </c>
      <c r="AS301" s="68">
        <v>0</v>
      </c>
      <c r="AT301" s="68"/>
      <c r="AV301" s="22" t="s">
        <v>374</v>
      </c>
      <c r="AW301" s="71">
        <v>0</v>
      </c>
      <c r="AX301" s="71">
        <v>0</v>
      </c>
      <c r="AY301" s="71">
        <v>0</v>
      </c>
      <c r="AZ301" s="71">
        <v>0</v>
      </c>
      <c r="BA301" s="71">
        <v>0</v>
      </c>
      <c r="BB301" s="71">
        <v>0</v>
      </c>
      <c r="BC301" s="71">
        <v>0</v>
      </c>
      <c r="BD301" s="71">
        <v>0</v>
      </c>
      <c r="BE301" s="71">
        <v>0</v>
      </c>
      <c r="BF301" s="71">
        <v>0</v>
      </c>
      <c r="BG301" s="71">
        <v>0</v>
      </c>
      <c r="BH301" s="71">
        <v>0</v>
      </c>
      <c r="BI301" s="71">
        <v>0</v>
      </c>
      <c r="BJ301" s="71">
        <v>0</v>
      </c>
      <c r="BK301" s="71">
        <v>0</v>
      </c>
      <c r="BL301" s="71">
        <v>0</v>
      </c>
      <c r="BM301" s="71">
        <v>0</v>
      </c>
      <c r="BN301" s="71">
        <v>0</v>
      </c>
      <c r="BO301" s="71">
        <v>0</v>
      </c>
      <c r="BP301" s="71">
        <v>0</v>
      </c>
      <c r="BQ301" s="71">
        <v>0</v>
      </c>
    </row>
    <row r="302" spans="1:69" x14ac:dyDescent="0.2">
      <c r="A302" s="13"/>
      <c r="B302" s="65" t="s">
        <v>194</v>
      </c>
      <c r="C302" s="66">
        <v>87980.326784305711</v>
      </c>
      <c r="D302" s="66">
        <v>35569.382412824096</v>
      </c>
      <c r="E302" s="66">
        <v>32549.784599395698</v>
      </c>
      <c r="F302" s="66">
        <v>45880.477637993281</v>
      </c>
      <c r="G302" s="66">
        <v>2106.2768223070998</v>
      </c>
      <c r="H302" s="66">
        <v>1486.9903097207</v>
      </c>
      <c r="I302" s="66">
        <v>3595.8209143366003</v>
      </c>
      <c r="J302" s="66">
        <v>14334.3404597149</v>
      </c>
      <c r="K302" s="66">
        <v>0</v>
      </c>
      <c r="L302" s="66">
        <v>0</v>
      </c>
      <c r="M302" s="66">
        <v>0</v>
      </c>
      <c r="N302" s="66">
        <v>0</v>
      </c>
      <c r="O302" s="66">
        <v>0</v>
      </c>
      <c r="P302" s="66">
        <v>0</v>
      </c>
      <c r="Q302" s="66">
        <v>0</v>
      </c>
      <c r="R302" s="66">
        <v>0</v>
      </c>
      <c r="S302" s="66">
        <v>0</v>
      </c>
      <c r="T302" s="66">
        <v>0</v>
      </c>
      <c r="U302" s="66">
        <v>0</v>
      </c>
      <c r="V302" s="66">
        <v>0</v>
      </c>
      <c r="W302" s="66"/>
      <c r="Y302" s="43" t="s">
        <v>194</v>
      </c>
      <c r="Z302" s="69"/>
      <c r="AA302" s="69"/>
      <c r="AB302" s="69"/>
      <c r="AC302" s="69"/>
      <c r="AD302" s="69"/>
      <c r="AE302" s="69"/>
      <c r="AF302" s="69"/>
      <c r="AG302" s="69"/>
      <c r="AH302" s="69"/>
      <c r="AI302" s="69"/>
      <c r="AJ302" s="69"/>
      <c r="AK302" s="69"/>
      <c r="AL302" s="69"/>
      <c r="AM302" s="69"/>
      <c r="AN302" s="68"/>
      <c r="AO302" s="68"/>
      <c r="AP302" s="68"/>
      <c r="AQ302" s="68"/>
      <c r="AR302" s="68"/>
      <c r="AS302" s="68"/>
      <c r="AT302" s="69"/>
      <c r="AV302" s="24" t="s">
        <v>194</v>
      </c>
      <c r="AW302" s="71"/>
      <c r="AX302" s="71"/>
      <c r="AY302" s="71"/>
      <c r="AZ302" s="71"/>
      <c r="BA302" s="71"/>
      <c r="BB302" s="71"/>
      <c r="BC302" s="71"/>
      <c r="BD302" s="71"/>
      <c r="BE302" s="71"/>
      <c r="BF302" s="71"/>
      <c r="BG302" s="71"/>
      <c r="BH302" s="71"/>
      <c r="BI302" s="71"/>
      <c r="BJ302" s="71"/>
      <c r="BK302" s="71"/>
      <c r="BL302" s="71"/>
      <c r="BM302" s="71"/>
      <c r="BN302" s="71"/>
      <c r="BO302" s="71"/>
      <c r="BP302" s="71"/>
      <c r="BQ302" s="71"/>
    </row>
    <row r="305" spans="1:69" x14ac:dyDescent="0.2">
      <c r="A305" s="8" t="s">
        <v>124</v>
      </c>
      <c r="B305" s="14" t="s">
        <v>187</v>
      </c>
      <c r="C305" s="28" t="s">
        <v>8</v>
      </c>
      <c r="D305" s="28" t="s">
        <v>7</v>
      </c>
      <c r="E305" s="28" t="s">
        <v>6</v>
      </c>
      <c r="F305" s="28" t="s">
        <v>5</v>
      </c>
      <c r="G305" s="28" t="s">
        <v>4</v>
      </c>
      <c r="H305" s="28" t="s">
        <v>3</v>
      </c>
      <c r="I305" s="28" t="s">
        <v>2</v>
      </c>
      <c r="J305" s="28" t="s">
        <v>1</v>
      </c>
      <c r="K305" s="28" t="s">
        <v>0</v>
      </c>
      <c r="L305" s="28" t="s">
        <v>10</v>
      </c>
      <c r="M305" s="28" t="s">
        <v>38</v>
      </c>
      <c r="N305" s="28" t="s">
        <v>37</v>
      </c>
      <c r="O305" s="28" t="s">
        <v>36</v>
      </c>
      <c r="P305" s="28" t="s">
        <v>35</v>
      </c>
      <c r="Q305" s="28" t="s">
        <v>34</v>
      </c>
      <c r="R305" s="28" t="s">
        <v>33</v>
      </c>
      <c r="S305" s="28" t="s">
        <v>32</v>
      </c>
      <c r="T305" s="28" t="s">
        <v>31</v>
      </c>
      <c r="U305" s="28" t="s">
        <v>30</v>
      </c>
      <c r="V305" s="28" t="s">
        <v>29</v>
      </c>
      <c r="W305" s="28" t="s">
        <v>194</v>
      </c>
      <c r="Y305" s="40" t="s">
        <v>187</v>
      </c>
      <c r="Z305" s="67" t="s">
        <v>8</v>
      </c>
      <c r="AA305" s="67" t="s">
        <v>7</v>
      </c>
      <c r="AB305" s="67" t="s">
        <v>6</v>
      </c>
      <c r="AC305" s="67" t="s">
        <v>5</v>
      </c>
      <c r="AD305" s="67" t="s">
        <v>4</v>
      </c>
      <c r="AE305" s="67" t="s">
        <v>3</v>
      </c>
      <c r="AF305" s="67" t="s">
        <v>2</v>
      </c>
      <c r="AG305" s="67" t="s">
        <v>1</v>
      </c>
      <c r="AH305" s="67" t="s">
        <v>0</v>
      </c>
      <c r="AI305" s="67" t="s">
        <v>10</v>
      </c>
      <c r="AJ305" s="67" t="s">
        <v>38</v>
      </c>
      <c r="AK305" s="67" t="s">
        <v>37</v>
      </c>
      <c r="AL305" s="67" t="s">
        <v>36</v>
      </c>
      <c r="AM305" s="67" t="s">
        <v>35</v>
      </c>
      <c r="AN305" s="67" t="s">
        <v>34</v>
      </c>
      <c r="AO305" s="67" t="s">
        <v>33</v>
      </c>
      <c r="AP305" s="67" t="s">
        <v>32</v>
      </c>
      <c r="AQ305" s="67" t="s">
        <v>31</v>
      </c>
      <c r="AR305" s="67" t="s">
        <v>30</v>
      </c>
      <c r="AS305" s="67" t="s">
        <v>29</v>
      </c>
      <c r="AT305" s="67" t="s">
        <v>194</v>
      </c>
      <c r="AV305" s="16" t="s">
        <v>187</v>
      </c>
      <c r="AW305" s="70" t="s">
        <v>8</v>
      </c>
      <c r="AX305" s="70" t="s">
        <v>7</v>
      </c>
      <c r="AY305" s="70" t="s">
        <v>6</v>
      </c>
      <c r="AZ305" s="70" t="s">
        <v>5</v>
      </c>
      <c r="BA305" s="70" t="s">
        <v>4</v>
      </c>
      <c r="BB305" s="70" t="s">
        <v>3</v>
      </c>
      <c r="BC305" s="70" t="s">
        <v>2</v>
      </c>
      <c r="BD305" s="70" t="s">
        <v>1</v>
      </c>
      <c r="BE305" s="70" t="s">
        <v>0</v>
      </c>
      <c r="BF305" s="70" t="s">
        <v>10</v>
      </c>
      <c r="BG305" s="70" t="s">
        <v>38</v>
      </c>
      <c r="BH305" s="70" t="s">
        <v>37</v>
      </c>
      <c r="BI305" s="70" t="s">
        <v>36</v>
      </c>
      <c r="BJ305" s="70" t="s">
        <v>35</v>
      </c>
      <c r="BK305" s="70" t="s">
        <v>34</v>
      </c>
      <c r="BL305" s="70" t="s">
        <v>33</v>
      </c>
      <c r="BM305" s="70" t="s">
        <v>32</v>
      </c>
      <c r="BN305" s="70" t="s">
        <v>31</v>
      </c>
      <c r="BO305" s="70" t="s">
        <v>30</v>
      </c>
      <c r="BP305" s="70" t="s">
        <v>29</v>
      </c>
      <c r="BQ305" s="70" t="s">
        <v>194</v>
      </c>
    </row>
    <row r="306" spans="1:69" x14ac:dyDescent="0.2">
      <c r="A306" s="13"/>
      <c r="B306" s="63" t="s">
        <v>177</v>
      </c>
      <c r="C306" s="66">
        <v>0</v>
      </c>
      <c r="D306" s="66">
        <v>0</v>
      </c>
      <c r="E306" s="66">
        <v>0</v>
      </c>
      <c r="F306" s="66">
        <v>0</v>
      </c>
      <c r="G306" s="66">
        <v>0</v>
      </c>
      <c r="H306" s="66">
        <v>0</v>
      </c>
      <c r="I306" s="66">
        <v>0</v>
      </c>
      <c r="J306" s="66">
        <v>208.28087763920001</v>
      </c>
      <c r="K306" s="66">
        <v>0</v>
      </c>
      <c r="L306" s="66">
        <v>0</v>
      </c>
      <c r="M306" s="66">
        <v>0</v>
      </c>
      <c r="N306" s="66">
        <v>0</v>
      </c>
      <c r="O306" s="66">
        <v>0</v>
      </c>
      <c r="P306" s="66">
        <v>0</v>
      </c>
      <c r="Q306" s="66">
        <v>0</v>
      </c>
      <c r="R306" s="66">
        <v>0</v>
      </c>
      <c r="S306" s="66">
        <v>0</v>
      </c>
      <c r="T306" s="66">
        <v>0</v>
      </c>
      <c r="U306" s="66">
        <v>0</v>
      </c>
      <c r="V306" s="66">
        <v>0</v>
      </c>
      <c r="W306" s="66">
        <v>208.28087763920001</v>
      </c>
      <c r="Y306" s="41" t="s">
        <v>177</v>
      </c>
      <c r="Z306" s="68">
        <v>0</v>
      </c>
      <c r="AA306" s="68">
        <v>0</v>
      </c>
      <c r="AB306" s="68">
        <v>0</v>
      </c>
      <c r="AC306" s="68">
        <v>0</v>
      </c>
      <c r="AD306" s="68">
        <v>0</v>
      </c>
      <c r="AE306" s="68">
        <v>0</v>
      </c>
      <c r="AF306" s="68">
        <v>0</v>
      </c>
      <c r="AG306" s="68">
        <v>1</v>
      </c>
      <c r="AH306" s="68">
        <v>0</v>
      </c>
      <c r="AI306" s="68">
        <v>0</v>
      </c>
      <c r="AJ306" s="68">
        <v>0</v>
      </c>
      <c r="AK306" s="68">
        <v>0</v>
      </c>
      <c r="AL306" s="68">
        <v>0</v>
      </c>
      <c r="AM306" s="68">
        <v>0</v>
      </c>
      <c r="AN306" s="68">
        <v>0</v>
      </c>
      <c r="AO306" s="68">
        <v>0</v>
      </c>
      <c r="AP306" s="68">
        <v>0</v>
      </c>
      <c r="AQ306" s="68">
        <v>0</v>
      </c>
      <c r="AR306" s="68">
        <v>0</v>
      </c>
      <c r="AS306" s="68">
        <v>0</v>
      </c>
      <c r="AT306" s="68"/>
      <c r="AV306" s="18" t="s">
        <v>177</v>
      </c>
      <c r="AW306" s="71">
        <v>0</v>
      </c>
      <c r="AX306" s="71">
        <v>0</v>
      </c>
      <c r="AY306" s="71">
        <v>0</v>
      </c>
      <c r="AZ306" s="71">
        <v>0</v>
      </c>
      <c r="BA306" s="71">
        <v>0</v>
      </c>
      <c r="BB306" s="71">
        <v>0</v>
      </c>
      <c r="BC306" s="71">
        <v>0</v>
      </c>
      <c r="BD306" s="71">
        <v>98.626277793949569</v>
      </c>
      <c r="BE306" s="71">
        <v>0</v>
      </c>
      <c r="BF306" s="71">
        <v>0</v>
      </c>
      <c r="BG306" s="71">
        <v>0</v>
      </c>
      <c r="BH306" s="71">
        <v>0</v>
      </c>
      <c r="BI306" s="71">
        <v>0</v>
      </c>
      <c r="BJ306" s="71">
        <v>0</v>
      </c>
      <c r="BK306" s="71">
        <v>0</v>
      </c>
      <c r="BL306" s="71">
        <v>0</v>
      </c>
      <c r="BM306" s="71">
        <v>0</v>
      </c>
      <c r="BN306" s="71">
        <v>0</v>
      </c>
      <c r="BO306" s="71">
        <v>0</v>
      </c>
      <c r="BP306" s="71">
        <v>0</v>
      </c>
      <c r="BQ306" s="71">
        <v>98.626277793949569</v>
      </c>
    </row>
    <row r="307" spans="1:69" x14ac:dyDescent="0.2">
      <c r="A307" s="13"/>
      <c r="B307" s="63" t="s">
        <v>371</v>
      </c>
      <c r="C307" s="66">
        <v>2122.3504560807</v>
      </c>
      <c r="D307" s="66">
        <v>1023.8775203679999</v>
      </c>
      <c r="E307" s="66">
        <v>2183.8399983849995</v>
      </c>
      <c r="F307" s="66">
        <v>3640.465767704</v>
      </c>
      <c r="G307" s="66">
        <v>35.563087437</v>
      </c>
      <c r="H307" s="66">
        <v>118.83629301809999</v>
      </c>
      <c r="I307" s="66">
        <v>723.54185223000002</v>
      </c>
      <c r="J307" s="66">
        <v>2568.3423310469998</v>
      </c>
      <c r="K307" s="66">
        <v>0</v>
      </c>
      <c r="L307" s="66">
        <v>0</v>
      </c>
      <c r="M307" s="66">
        <v>0</v>
      </c>
      <c r="N307" s="66">
        <v>0</v>
      </c>
      <c r="O307" s="66">
        <v>0</v>
      </c>
      <c r="P307" s="66">
        <v>0</v>
      </c>
      <c r="Q307" s="66">
        <v>0</v>
      </c>
      <c r="R307" s="66">
        <v>0</v>
      </c>
      <c r="S307" s="66">
        <v>0</v>
      </c>
      <c r="T307" s="66">
        <v>0</v>
      </c>
      <c r="U307" s="66">
        <v>0</v>
      </c>
      <c r="V307" s="66">
        <v>0</v>
      </c>
      <c r="W307" s="66">
        <v>12416.817306269801</v>
      </c>
      <c r="Y307" s="41" t="s">
        <v>371</v>
      </c>
      <c r="Z307" s="68">
        <v>0.17092547983363107</v>
      </c>
      <c r="AA307" s="68">
        <v>8.2458934130487591E-2</v>
      </c>
      <c r="AB307" s="68">
        <v>0.17587759765799904</v>
      </c>
      <c r="AC307" s="68">
        <v>0.29318831693414443</v>
      </c>
      <c r="AD307" s="68">
        <v>2.8641065226145046E-3</v>
      </c>
      <c r="AE307" s="68">
        <v>9.5705920516438846E-3</v>
      </c>
      <c r="AF307" s="68">
        <v>5.827112007717563E-2</v>
      </c>
      <c r="AG307" s="68">
        <v>0.20684385279230372</v>
      </c>
      <c r="AH307" s="68">
        <v>0</v>
      </c>
      <c r="AI307" s="68">
        <v>0</v>
      </c>
      <c r="AJ307" s="68">
        <v>0</v>
      </c>
      <c r="AK307" s="68">
        <v>0</v>
      </c>
      <c r="AL307" s="68">
        <v>0</v>
      </c>
      <c r="AM307" s="68">
        <v>0</v>
      </c>
      <c r="AN307" s="68">
        <v>0</v>
      </c>
      <c r="AO307" s="68">
        <v>0</v>
      </c>
      <c r="AP307" s="68">
        <v>0</v>
      </c>
      <c r="AQ307" s="68">
        <v>0</v>
      </c>
      <c r="AR307" s="68">
        <v>0</v>
      </c>
      <c r="AS307" s="68">
        <v>0</v>
      </c>
      <c r="AT307" s="68"/>
      <c r="AV307" s="18" t="s">
        <v>371</v>
      </c>
      <c r="AW307" s="71">
        <v>25.438632305919477</v>
      </c>
      <c r="AX307" s="71">
        <v>34.19257936067666</v>
      </c>
      <c r="AY307" s="71">
        <v>26.662536802228949</v>
      </c>
      <c r="AZ307" s="71">
        <v>19.020855534316443</v>
      </c>
      <c r="BA307" s="71">
        <v>62.167166027996991</v>
      </c>
      <c r="BB307" s="71">
        <v>53.000003925015264</v>
      </c>
      <c r="BC307" s="71">
        <v>43.443689693435026</v>
      </c>
      <c r="BD307" s="71">
        <v>25.257699092979816</v>
      </c>
      <c r="BE307" s="71">
        <v>0</v>
      </c>
      <c r="BF307" s="71">
        <v>0</v>
      </c>
      <c r="BG307" s="71">
        <v>0</v>
      </c>
      <c r="BH307" s="71">
        <v>0</v>
      </c>
      <c r="BI307" s="71">
        <v>0</v>
      </c>
      <c r="BJ307" s="71">
        <v>0</v>
      </c>
      <c r="BK307" s="71">
        <v>0</v>
      </c>
      <c r="BL307" s="71">
        <v>0</v>
      </c>
      <c r="BM307" s="71">
        <v>0</v>
      </c>
      <c r="BN307" s="71">
        <v>0</v>
      </c>
      <c r="BO307" s="71">
        <v>0</v>
      </c>
      <c r="BP307" s="71">
        <v>0</v>
      </c>
      <c r="BQ307" s="71">
        <v>10.674122698690448</v>
      </c>
    </row>
    <row r="308" spans="1:69" x14ac:dyDescent="0.2">
      <c r="A308" s="13"/>
      <c r="B308" s="63" t="s">
        <v>165</v>
      </c>
      <c r="C308" s="66">
        <v>37478.001980385001</v>
      </c>
      <c r="D308" s="66">
        <v>9139.0385751759986</v>
      </c>
      <c r="E308" s="66">
        <v>10236.701388367999</v>
      </c>
      <c r="F308" s="66">
        <v>6849.6121043419998</v>
      </c>
      <c r="G308" s="66">
        <v>746.75044937000007</v>
      </c>
      <c r="H308" s="66">
        <v>10.966889161100001</v>
      </c>
      <c r="I308" s="66">
        <v>1003.5725951070001</v>
      </c>
      <c r="J308" s="66">
        <v>771.24156687489995</v>
      </c>
      <c r="K308" s="66">
        <v>0</v>
      </c>
      <c r="L308" s="66">
        <v>0</v>
      </c>
      <c r="M308" s="66">
        <v>0</v>
      </c>
      <c r="N308" s="66">
        <v>0</v>
      </c>
      <c r="O308" s="66">
        <v>0</v>
      </c>
      <c r="P308" s="66">
        <v>0</v>
      </c>
      <c r="Q308" s="66">
        <v>0</v>
      </c>
      <c r="R308" s="66">
        <v>0</v>
      </c>
      <c r="S308" s="66">
        <v>0</v>
      </c>
      <c r="T308" s="66">
        <v>0</v>
      </c>
      <c r="U308" s="66">
        <v>0</v>
      </c>
      <c r="V308" s="66">
        <v>0</v>
      </c>
      <c r="W308" s="66">
        <v>66235.885548784005</v>
      </c>
      <c r="Y308" s="41" t="s">
        <v>165</v>
      </c>
      <c r="Z308" s="68">
        <v>0.56582623859964443</v>
      </c>
      <c r="AA308" s="68">
        <v>0.13797714787771534</v>
      </c>
      <c r="AB308" s="68">
        <v>0.15454917381346811</v>
      </c>
      <c r="AC308" s="68">
        <v>0.10341240322509357</v>
      </c>
      <c r="AD308" s="68">
        <v>1.1274106825672377E-2</v>
      </c>
      <c r="AE308" s="68">
        <v>1.6557322469890851E-4</v>
      </c>
      <c r="AF308" s="68">
        <v>1.5151493586778569E-2</v>
      </c>
      <c r="AG308" s="68">
        <v>1.1643862846928584E-2</v>
      </c>
      <c r="AH308" s="68">
        <v>0</v>
      </c>
      <c r="AI308" s="68">
        <v>0</v>
      </c>
      <c r="AJ308" s="68">
        <v>0</v>
      </c>
      <c r="AK308" s="68">
        <v>0</v>
      </c>
      <c r="AL308" s="68">
        <v>0</v>
      </c>
      <c r="AM308" s="68">
        <v>0</v>
      </c>
      <c r="AN308" s="68">
        <v>0</v>
      </c>
      <c r="AO308" s="68">
        <v>0</v>
      </c>
      <c r="AP308" s="68">
        <v>0</v>
      </c>
      <c r="AQ308" s="68">
        <v>0</v>
      </c>
      <c r="AR308" s="68">
        <v>0</v>
      </c>
      <c r="AS308" s="68">
        <v>0</v>
      </c>
      <c r="AT308" s="68"/>
      <c r="AV308" s="18" t="s">
        <v>165</v>
      </c>
      <c r="AW308" s="71">
        <v>8.0002431643597287</v>
      </c>
      <c r="AX308" s="71">
        <v>12.979615345332512</v>
      </c>
      <c r="AY308" s="71">
        <v>12.734017384312091</v>
      </c>
      <c r="AZ308" s="71">
        <v>15.114013740499683</v>
      </c>
      <c r="BA308" s="71">
        <v>34.720324445287574</v>
      </c>
      <c r="BB308" s="71">
        <v>98.975480111409823</v>
      </c>
      <c r="BC308" s="71">
        <v>40.973239026187457</v>
      </c>
      <c r="BD308" s="71">
        <v>49.842956245075804</v>
      </c>
      <c r="BE308" s="71">
        <v>0</v>
      </c>
      <c r="BF308" s="71">
        <v>0</v>
      </c>
      <c r="BG308" s="71">
        <v>0</v>
      </c>
      <c r="BH308" s="71">
        <v>0</v>
      </c>
      <c r="BI308" s="71">
        <v>0</v>
      </c>
      <c r="BJ308" s="71">
        <v>0</v>
      </c>
      <c r="BK308" s="71">
        <v>0</v>
      </c>
      <c r="BL308" s="71">
        <v>0</v>
      </c>
      <c r="BM308" s="71">
        <v>0</v>
      </c>
      <c r="BN308" s="71">
        <v>0</v>
      </c>
      <c r="BO308" s="71">
        <v>0</v>
      </c>
      <c r="BP308" s="71">
        <v>0</v>
      </c>
      <c r="BQ308" s="71">
        <v>5.5579216486714191</v>
      </c>
    </row>
    <row r="309" spans="1:69" x14ac:dyDescent="0.2">
      <c r="A309" s="13"/>
      <c r="B309" s="63" t="s">
        <v>424</v>
      </c>
      <c r="C309" s="66">
        <v>10724.628210475799</v>
      </c>
      <c r="D309" s="66">
        <v>3469.5601904537998</v>
      </c>
      <c r="E309" s="66">
        <v>2445.8349779798</v>
      </c>
      <c r="F309" s="66">
        <v>2785.0462861680003</v>
      </c>
      <c r="G309" s="66">
        <v>0</v>
      </c>
      <c r="H309" s="66">
        <v>0</v>
      </c>
      <c r="I309" s="66">
        <v>410.19291094020002</v>
      </c>
      <c r="J309" s="66">
        <v>551.26754560010011</v>
      </c>
      <c r="K309" s="66">
        <v>0</v>
      </c>
      <c r="L309" s="66">
        <v>0</v>
      </c>
      <c r="M309" s="66">
        <v>0</v>
      </c>
      <c r="N309" s="66">
        <v>0</v>
      </c>
      <c r="O309" s="66">
        <v>0</v>
      </c>
      <c r="P309" s="66">
        <v>0</v>
      </c>
      <c r="Q309" s="66">
        <v>0</v>
      </c>
      <c r="R309" s="66">
        <v>0</v>
      </c>
      <c r="S309" s="66">
        <v>0</v>
      </c>
      <c r="T309" s="66">
        <v>0</v>
      </c>
      <c r="U309" s="66">
        <v>0</v>
      </c>
      <c r="V309" s="66">
        <v>0</v>
      </c>
      <c r="W309" s="66">
        <v>20386.530121617699</v>
      </c>
      <c r="Y309" s="41" t="s">
        <v>424</v>
      </c>
      <c r="Z309" s="68">
        <v>0.52606442324893221</v>
      </c>
      <c r="AA309" s="68">
        <v>0.17018885360852598</v>
      </c>
      <c r="AB309" s="68">
        <v>0.1199730882788267</v>
      </c>
      <c r="AC309" s="68">
        <v>0.1366120801114046</v>
      </c>
      <c r="AD309" s="68">
        <v>0</v>
      </c>
      <c r="AE309" s="68">
        <v>0</v>
      </c>
      <c r="AF309" s="68">
        <v>2.0120781147804797E-2</v>
      </c>
      <c r="AG309" s="68">
        <v>2.7040773604505693E-2</v>
      </c>
      <c r="AH309" s="68">
        <v>0</v>
      </c>
      <c r="AI309" s="68">
        <v>0</v>
      </c>
      <c r="AJ309" s="68">
        <v>0</v>
      </c>
      <c r="AK309" s="68">
        <v>0</v>
      </c>
      <c r="AL309" s="68">
        <v>0</v>
      </c>
      <c r="AM309" s="68">
        <v>0</v>
      </c>
      <c r="AN309" s="68">
        <v>0</v>
      </c>
      <c r="AO309" s="68">
        <v>0</v>
      </c>
      <c r="AP309" s="68">
        <v>0</v>
      </c>
      <c r="AQ309" s="68">
        <v>0</v>
      </c>
      <c r="AR309" s="68">
        <v>0</v>
      </c>
      <c r="AS309" s="68">
        <v>0</v>
      </c>
      <c r="AT309" s="68"/>
      <c r="AV309" s="18" t="s">
        <v>424</v>
      </c>
      <c r="AW309" s="71">
        <v>13.587706165017687</v>
      </c>
      <c r="AX309" s="71">
        <v>20.83955910706123</v>
      </c>
      <c r="AY309" s="71">
        <v>26.391690950735683</v>
      </c>
      <c r="AZ309" s="71">
        <v>25.985135350264855</v>
      </c>
      <c r="BA309" s="71">
        <v>0</v>
      </c>
      <c r="BB309" s="71">
        <v>0</v>
      </c>
      <c r="BC309" s="71">
        <v>73.517798234254158</v>
      </c>
      <c r="BD309" s="71">
        <v>54.800354772406322</v>
      </c>
      <c r="BE309" s="71">
        <v>0</v>
      </c>
      <c r="BF309" s="71">
        <v>0</v>
      </c>
      <c r="BG309" s="71">
        <v>0</v>
      </c>
      <c r="BH309" s="71">
        <v>0</v>
      </c>
      <c r="BI309" s="71">
        <v>0</v>
      </c>
      <c r="BJ309" s="71">
        <v>0</v>
      </c>
      <c r="BK309" s="71">
        <v>0</v>
      </c>
      <c r="BL309" s="71">
        <v>0</v>
      </c>
      <c r="BM309" s="71">
        <v>0</v>
      </c>
      <c r="BN309" s="71">
        <v>0</v>
      </c>
      <c r="BO309" s="71">
        <v>0</v>
      </c>
      <c r="BP309" s="71">
        <v>0</v>
      </c>
      <c r="BQ309" s="71">
        <v>9.5228101184497742</v>
      </c>
    </row>
    <row r="310" spans="1:69" x14ac:dyDescent="0.2">
      <c r="A310" s="13"/>
      <c r="B310" s="63" t="s">
        <v>425</v>
      </c>
      <c r="C310" s="66">
        <v>4766.5115392790003</v>
      </c>
      <c r="D310" s="66">
        <v>3559.1781245215002</v>
      </c>
      <c r="E310" s="66">
        <v>5601.6646008672988</v>
      </c>
      <c r="F310" s="66">
        <v>2488.7270658364</v>
      </c>
      <c r="G310" s="66">
        <v>56.082705947700006</v>
      </c>
      <c r="H310" s="66">
        <v>56.206613169000001</v>
      </c>
      <c r="I310" s="66">
        <v>858.65548509999996</v>
      </c>
      <c r="J310" s="66">
        <v>2667.2711805023</v>
      </c>
      <c r="K310" s="66">
        <v>0</v>
      </c>
      <c r="L310" s="66">
        <v>0</v>
      </c>
      <c r="M310" s="66">
        <v>0</v>
      </c>
      <c r="N310" s="66">
        <v>0</v>
      </c>
      <c r="O310" s="66">
        <v>0</v>
      </c>
      <c r="P310" s="66">
        <v>0</v>
      </c>
      <c r="Q310" s="66">
        <v>0</v>
      </c>
      <c r="R310" s="66">
        <v>0</v>
      </c>
      <c r="S310" s="66">
        <v>0</v>
      </c>
      <c r="T310" s="66">
        <v>0</v>
      </c>
      <c r="U310" s="66">
        <v>0</v>
      </c>
      <c r="V310" s="66">
        <v>0</v>
      </c>
      <c r="W310" s="66">
        <v>20054.297315223201</v>
      </c>
      <c r="Y310" s="41" t="s">
        <v>425</v>
      </c>
      <c r="Z310" s="68">
        <v>0.23768030683681673</v>
      </c>
      <c r="AA310" s="68">
        <v>0.1774770797787929</v>
      </c>
      <c r="AB310" s="68">
        <v>0.27932490043493469</v>
      </c>
      <c r="AC310" s="68">
        <v>0.12409943997126288</v>
      </c>
      <c r="AD310" s="68">
        <v>2.7965430583861777E-3</v>
      </c>
      <c r="AE310" s="68">
        <v>2.8027216454167957E-3</v>
      </c>
      <c r="AF310" s="68">
        <v>4.2816533115233875E-2</v>
      </c>
      <c r="AG310" s="68">
        <v>0.13300247515915586</v>
      </c>
      <c r="AH310" s="68">
        <v>0</v>
      </c>
      <c r="AI310" s="68">
        <v>0</v>
      </c>
      <c r="AJ310" s="68">
        <v>0</v>
      </c>
      <c r="AK310" s="68">
        <v>0</v>
      </c>
      <c r="AL310" s="68">
        <v>0</v>
      </c>
      <c r="AM310" s="68">
        <v>0</v>
      </c>
      <c r="AN310" s="68">
        <v>0</v>
      </c>
      <c r="AO310" s="68">
        <v>0</v>
      </c>
      <c r="AP310" s="68">
        <v>0</v>
      </c>
      <c r="AQ310" s="68">
        <v>0</v>
      </c>
      <c r="AR310" s="68">
        <v>0</v>
      </c>
      <c r="AS310" s="68">
        <v>0</v>
      </c>
      <c r="AT310" s="68"/>
      <c r="AV310" s="18" t="s">
        <v>425</v>
      </c>
      <c r="AW310" s="71">
        <v>16.424439635268016</v>
      </c>
      <c r="AX310" s="71">
        <v>19.141158460964931</v>
      </c>
      <c r="AY310" s="71">
        <v>15.262831644321206</v>
      </c>
      <c r="AZ310" s="71">
        <v>22.761767573019004</v>
      </c>
      <c r="BA310" s="71">
        <v>52.376984546729595</v>
      </c>
      <c r="BB310" s="71">
        <v>100.90718116569731</v>
      </c>
      <c r="BC310" s="71">
        <v>37.341236876768434</v>
      </c>
      <c r="BD310" s="71">
        <v>22.632350553784171</v>
      </c>
      <c r="BE310" s="71">
        <v>0</v>
      </c>
      <c r="BF310" s="71">
        <v>0</v>
      </c>
      <c r="BG310" s="71">
        <v>0</v>
      </c>
      <c r="BH310" s="71">
        <v>0</v>
      </c>
      <c r="BI310" s="71">
        <v>0</v>
      </c>
      <c r="BJ310" s="71">
        <v>0</v>
      </c>
      <c r="BK310" s="71">
        <v>0</v>
      </c>
      <c r="BL310" s="71">
        <v>0</v>
      </c>
      <c r="BM310" s="71">
        <v>0</v>
      </c>
      <c r="BN310" s="71">
        <v>0</v>
      </c>
      <c r="BO310" s="71">
        <v>0</v>
      </c>
      <c r="BP310" s="71">
        <v>0</v>
      </c>
      <c r="BQ310" s="71">
        <v>8.0407218700261982</v>
      </c>
    </row>
    <row r="311" spans="1:69" x14ac:dyDescent="0.2">
      <c r="A311" s="13"/>
      <c r="B311" s="63" t="s">
        <v>173</v>
      </c>
      <c r="C311" s="66">
        <v>0</v>
      </c>
      <c r="D311" s="66">
        <v>28.330475133</v>
      </c>
      <c r="E311" s="66">
        <v>0</v>
      </c>
      <c r="F311" s="66">
        <v>219.30583974000001</v>
      </c>
      <c r="G311" s="66">
        <v>0</v>
      </c>
      <c r="H311" s="66">
        <v>0</v>
      </c>
      <c r="I311" s="66">
        <v>0</v>
      </c>
      <c r="J311" s="66">
        <v>368.6340849499</v>
      </c>
      <c r="K311" s="66">
        <v>0</v>
      </c>
      <c r="L311" s="66">
        <v>0</v>
      </c>
      <c r="M311" s="66">
        <v>0</v>
      </c>
      <c r="N311" s="66">
        <v>0</v>
      </c>
      <c r="O311" s="66">
        <v>0</v>
      </c>
      <c r="P311" s="66">
        <v>0</v>
      </c>
      <c r="Q311" s="66">
        <v>0</v>
      </c>
      <c r="R311" s="66">
        <v>0</v>
      </c>
      <c r="S311" s="66">
        <v>0</v>
      </c>
      <c r="T311" s="66">
        <v>0</v>
      </c>
      <c r="U311" s="66">
        <v>0</v>
      </c>
      <c r="V311" s="66">
        <v>0</v>
      </c>
      <c r="W311" s="66">
        <v>616.27039982290012</v>
      </c>
      <c r="Y311" s="41" t="s">
        <v>173</v>
      </c>
      <c r="Z311" s="68">
        <v>0</v>
      </c>
      <c r="AA311" s="68">
        <v>4.5970851660474737E-2</v>
      </c>
      <c r="AB311" s="68">
        <v>0</v>
      </c>
      <c r="AC311" s="68">
        <v>0.3558597651339781</v>
      </c>
      <c r="AD311" s="68">
        <v>0</v>
      </c>
      <c r="AE311" s="68">
        <v>0</v>
      </c>
      <c r="AF311" s="68">
        <v>0</v>
      </c>
      <c r="AG311" s="68">
        <v>0.59816938320554702</v>
      </c>
      <c r="AH311" s="68">
        <v>0</v>
      </c>
      <c r="AI311" s="68">
        <v>0</v>
      </c>
      <c r="AJ311" s="68">
        <v>0</v>
      </c>
      <c r="AK311" s="68">
        <v>0</v>
      </c>
      <c r="AL311" s="68">
        <v>0</v>
      </c>
      <c r="AM311" s="68">
        <v>0</v>
      </c>
      <c r="AN311" s="68">
        <v>0</v>
      </c>
      <c r="AO311" s="68">
        <v>0</v>
      </c>
      <c r="AP311" s="68">
        <v>0</v>
      </c>
      <c r="AQ311" s="68">
        <v>0</v>
      </c>
      <c r="AR311" s="68">
        <v>0</v>
      </c>
      <c r="AS311" s="68">
        <v>0</v>
      </c>
      <c r="AT311" s="68"/>
      <c r="AV311" s="18" t="s">
        <v>173</v>
      </c>
      <c r="AW311" s="71">
        <v>0</v>
      </c>
      <c r="AX311" s="71">
        <v>62.398219983533842</v>
      </c>
      <c r="AY311" s="71">
        <v>0</v>
      </c>
      <c r="AZ311" s="71">
        <v>100.90718031342874</v>
      </c>
      <c r="BA311" s="71">
        <v>0</v>
      </c>
      <c r="BB311" s="71">
        <v>0</v>
      </c>
      <c r="BC311" s="71">
        <v>0</v>
      </c>
      <c r="BD311" s="71">
        <v>60.50209184023965</v>
      </c>
      <c r="BE311" s="71">
        <v>0</v>
      </c>
      <c r="BF311" s="71">
        <v>0</v>
      </c>
      <c r="BG311" s="71">
        <v>0</v>
      </c>
      <c r="BH311" s="71">
        <v>0</v>
      </c>
      <c r="BI311" s="71">
        <v>0</v>
      </c>
      <c r="BJ311" s="71">
        <v>0</v>
      </c>
      <c r="BK311" s="71">
        <v>0</v>
      </c>
      <c r="BL311" s="71">
        <v>0</v>
      </c>
      <c r="BM311" s="71">
        <v>0</v>
      </c>
      <c r="BN311" s="71">
        <v>0</v>
      </c>
      <c r="BO311" s="71">
        <v>0</v>
      </c>
      <c r="BP311" s="71">
        <v>0</v>
      </c>
      <c r="BQ311" s="71">
        <v>51.062929946090058</v>
      </c>
    </row>
    <row r="312" spans="1:69" x14ac:dyDescent="0.2">
      <c r="A312" s="13"/>
      <c r="B312" s="63" t="s">
        <v>181</v>
      </c>
      <c r="C312" s="66">
        <v>219.56367910500001</v>
      </c>
      <c r="D312" s="66">
        <v>222.61788515909998</v>
      </c>
      <c r="E312" s="66">
        <v>545.02869768480002</v>
      </c>
      <c r="F312" s="66">
        <v>82.276895355999997</v>
      </c>
      <c r="G312" s="66">
        <v>0</v>
      </c>
      <c r="H312" s="66">
        <v>0</v>
      </c>
      <c r="I312" s="66">
        <v>0</v>
      </c>
      <c r="J312" s="66">
        <v>106.02914386</v>
      </c>
      <c r="K312" s="66">
        <v>0</v>
      </c>
      <c r="L312" s="66">
        <v>0</v>
      </c>
      <c r="M312" s="66">
        <v>0</v>
      </c>
      <c r="N312" s="66">
        <v>0</v>
      </c>
      <c r="O312" s="66">
        <v>0</v>
      </c>
      <c r="P312" s="66">
        <v>0</v>
      </c>
      <c r="Q312" s="66">
        <v>0</v>
      </c>
      <c r="R312" s="66">
        <v>0</v>
      </c>
      <c r="S312" s="66">
        <v>0</v>
      </c>
      <c r="T312" s="66">
        <v>0</v>
      </c>
      <c r="U312" s="66">
        <v>0</v>
      </c>
      <c r="V312" s="66">
        <v>0</v>
      </c>
      <c r="W312" s="66">
        <v>1175.5163011649001</v>
      </c>
      <c r="Y312" s="41" t="s">
        <v>181</v>
      </c>
      <c r="Z312" s="68">
        <v>0.18678063323104854</v>
      </c>
      <c r="AA312" s="68">
        <v>0.1893788158773235</v>
      </c>
      <c r="AB312" s="68">
        <v>0.4636504803418664</v>
      </c>
      <c r="AC312" s="68">
        <v>6.9992134753440807E-2</v>
      </c>
      <c r="AD312" s="68">
        <v>0</v>
      </c>
      <c r="AE312" s="68">
        <v>0</v>
      </c>
      <c r="AF312" s="68">
        <v>0</v>
      </c>
      <c r="AG312" s="68">
        <v>9.0197935796320655E-2</v>
      </c>
      <c r="AH312" s="68">
        <v>0</v>
      </c>
      <c r="AI312" s="68">
        <v>0</v>
      </c>
      <c r="AJ312" s="68">
        <v>0</v>
      </c>
      <c r="AK312" s="68">
        <v>0</v>
      </c>
      <c r="AL312" s="68">
        <v>0</v>
      </c>
      <c r="AM312" s="68">
        <v>0</v>
      </c>
      <c r="AN312" s="68">
        <v>0</v>
      </c>
      <c r="AO312" s="68">
        <v>0</v>
      </c>
      <c r="AP312" s="68">
        <v>0</v>
      </c>
      <c r="AQ312" s="68">
        <v>0</v>
      </c>
      <c r="AR312" s="68">
        <v>0</v>
      </c>
      <c r="AS312" s="68">
        <v>0</v>
      </c>
      <c r="AT312" s="68"/>
      <c r="AV312" s="18" t="s">
        <v>181</v>
      </c>
      <c r="AW312" s="71">
        <v>81.15053662834265</v>
      </c>
      <c r="AX312" s="71">
        <v>73.687840151490889</v>
      </c>
      <c r="AY312" s="71">
        <v>62.680481936670496</v>
      </c>
      <c r="AZ312" s="71">
        <v>81.242417072446514</v>
      </c>
      <c r="BA312" s="71">
        <v>0</v>
      </c>
      <c r="BB312" s="71">
        <v>0</v>
      </c>
      <c r="BC312" s="71">
        <v>0</v>
      </c>
      <c r="BD312" s="71">
        <v>100.90718565588882</v>
      </c>
      <c r="BE312" s="71">
        <v>0</v>
      </c>
      <c r="BF312" s="71">
        <v>0</v>
      </c>
      <c r="BG312" s="71">
        <v>0</v>
      </c>
      <c r="BH312" s="71">
        <v>0</v>
      </c>
      <c r="BI312" s="71">
        <v>0</v>
      </c>
      <c r="BJ312" s="71">
        <v>0</v>
      </c>
      <c r="BK312" s="71">
        <v>0</v>
      </c>
      <c r="BL312" s="71">
        <v>0</v>
      </c>
      <c r="BM312" s="71">
        <v>0</v>
      </c>
      <c r="BN312" s="71">
        <v>0</v>
      </c>
      <c r="BO312" s="71">
        <v>0</v>
      </c>
      <c r="BP312" s="71">
        <v>0</v>
      </c>
      <c r="BQ312" s="71">
        <v>37.20549712609526</v>
      </c>
    </row>
    <row r="313" spans="1:69" x14ac:dyDescent="0.2">
      <c r="A313" s="13"/>
      <c r="B313" s="63" t="s">
        <v>169</v>
      </c>
      <c r="C313" s="66">
        <v>2319.2698376870003</v>
      </c>
      <c r="D313" s="66">
        <v>1360.4357009282999</v>
      </c>
      <c r="E313" s="66">
        <v>581.00389572109998</v>
      </c>
      <c r="F313" s="66">
        <v>2380.672890237</v>
      </c>
      <c r="G313" s="66">
        <v>0</v>
      </c>
      <c r="H313" s="66">
        <v>348.16976192300001</v>
      </c>
      <c r="I313" s="66">
        <v>332.39032930730002</v>
      </c>
      <c r="J313" s="66">
        <v>1860.4758228208</v>
      </c>
      <c r="K313" s="66">
        <v>0</v>
      </c>
      <c r="L313" s="66">
        <v>0</v>
      </c>
      <c r="M313" s="66">
        <v>0</v>
      </c>
      <c r="N313" s="66">
        <v>0</v>
      </c>
      <c r="O313" s="66">
        <v>0</v>
      </c>
      <c r="P313" s="66">
        <v>0</v>
      </c>
      <c r="Q313" s="66">
        <v>0</v>
      </c>
      <c r="R313" s="66">
        <v>0</v>
      </c>
      <c r="S313" s="66">
        <v>0</v>
      </c>
      <c r="T313" s="66">
        <v>0</v>
      </c>
      <c r="U313" s="66">
        <v>0</v>
      </c>
      <c r="V313" s="66">
        <v>0</v>
      </c>
      <c r="W313" s="66">
        <v>9182.4182386244975</v>
      </c>
      <c r="Y313" s="41" t="s">
        <v>169</v>
      </c>
      <c r="Z313" s="68">
        <v>0.2525772380886912</v>
      </c>
      <c r="AA313" s="68">
        <v>0.14815658202169732</v>
      </c>
      <c r="AB313" s="68">
        <v>6.3273516912700861E-2</v>
      </c>
      <c r="AC313" s="68">
        <v>0.259264262242276</v>
      </c>
      <c r="AD313" s="68">
        <v>0</v>
      </c>
      <c r="AE313" s="68">
        <v>3.7917001042108371E-2</v>
      </c>
      <c r="AF313" s="68">
        <v>3.6198561279767109E-2</v>
      </c>
      <c r="AG313" s="68">
        <v>0.2026128384127594</v>
      </c>
      <c r="AH313" s="68">
        <v>0</v>
      </c>
      <c r="AI313" s="68">
        <v>0</v>
      </c>
      <c r="AJ313" s="68">
        <v>0</v>
      </c>
      <c r="AK313" s="68">
        <v>0</v>
      </c>
      <c r="AL313" s="68">
        <v>0</v>
      </c>
      <c r="AM313" s="68">
        <v>0</v>
      </c>
      <c r="AN313" s="68">
        <v>0</v>
      </c>
      <c r="AO313" s="68">
        <v>0</v>
      </c>
      <c r="AP313" s="68">
        <v>0</v>
      </c>
      <c r="AQ313" s="68">
        <v>0</v>
      </c>
      <c r="AR313" s="68">
        <v>0</v>
      </c>
      <c r="AS313" s="68">
        <v>0</v>
      </c>
      <c r="AT313" s="68"/>
      <c r="AV313" s="18" t="s">
        <v>169</v>
      </c>
      <c r="AW313" s="71">
        <v>23.951876842269503</v>
      </c>
      <c r="AX313" s="71">
        <v>22.969648515853113</v>
      </c>
      <c r="AY313" s="71">
        <v>34.266876327617787</v>
      </c>
      <c r="AZ313" s="71">
        <v>17.905335403030378</v>
      </c>
      <c r="BA313" s="71">
        <v>0</v>
      </c>
      <c r="BB313" s="71">
        <v>62.466540417119859</v>
      </c>
      <c r="BC313" s="71">
        <v>69.29516695720713</v>
      </c>
      <c r="BD313" s="71">
        <v>29.616609566947051</v>
      </c>
      <c r="BE313" s="71">
        <v>0</v>
      </c>
      <c r="BF313" s="71">
        <v>0</v>
      </c>
      <c r="BG313" s="71">
        <v>0</v>
      </c>
      <c r="BH313" s="71">
        <v>0</v>
      </c>
      <c r="BI313" s="71">
        <v>0</v>
      </c>
      <c r="BJ313" s="71">
        <v>0</v>
      </c>
      <c r="BK313" s="71">
        <v>0</v>
      </c>
      <c r="BL313" s="71">
        <v>0</v>
      </c>
      <c r="BM313" s="71">
        <v>0</v>
      </c>
      <c r="BN313" s="71">
        <v>0</v>
      </c>
      <c r="BO313" s="71">
        <v>0</v>
      </c>
      <c r="BP313" s="71">
        <v>0</v>
      </c>
      <c r="BQ313" s="71">
        <v>11.06081442852328</v>
      </c>
    </row>
    <row r="314" spans="1:69" x14ac:dyDescent="0.2">
      <c r="A314" s="13"/>
      <c r="B314" s="63" t="s">
        <v>372</v>
      </c>
      <c r="C314" s="66">
        <v>0</v>
      </c>
      <c r="D314" s="66">
        <v>0</v>
      </c>
      <c r="E314" s="66">
        <v>0</v>
      </c>
      <c r="F314" s="66">
        <v>204.02894550399998</v>
      </c>
      <c r="G314" s="66">
        <v>0</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204.02894550399998</v>
      </c>
      <c r="Y314" s="41" t="s">
        <v>372</v>
      </c>
      <c r="Z314" s="68">
        <v>0</v>
      </c>
      <c r="AA314" s="68">
        <v>0</v>
      </c>
      <c r="AB314" s="68">
        <v>0</v>
      </c>
      <c r="AC314" s="68">
        <v>1</v>
      </c>
      <c r="AD314" s="68">
        <v>0</v>
      </c>
      <c r="AE314" s="68">
        <v>0</v>
      </c>
      <c r="AF314" s="68">
        <v>0</v>
      </c>
      <c r="AG314" s="68">
        <v>0</v>
      </c>
      <c r="AH314" s="68">
        <v>0</v>
      </c>
      <c r="AI314" s="68">
        <v>0</v>
      </c>
      <c r="AJ314" s="68">
        <v>0</v>
      </c>
      <c r="AK314" s="68">
        <v>0</v>
      </c>
      <c r="AL314" s="68">
        <v>0</v>
      </c>
      <c r="AM314" s="68">
        <v>0</v>
      </c>
      <c r="AN314" s="68">
        <v>0</v>
      </c>
      <c r="AO314" s="68">
        <v>0</v>
      </c>
      <c r="AP314" s="68">
        <v>0</v>
      </c>
      <c r="AQ314" s="68">
        <v>0</v>
      </c>
      <c r="AR314" s="68">
        <v>0</v>
      </c>
      <c r="AS314" s="68">
        <v>0</v>
      </c>
      <c r="AT314" s="68"/>
      <c r="AV314" s="18" t="s">
        <v>372</v>
      </c>
      <c r="AW314" s="71">
        <v>0</v>
      </c>
      <c r="AX314" s="71">
        <v>0</v>
      </c>
      <c r="AY314" s="71">
        <v>0</v>
      </c>
      <c r="AZ314" s="71">
        <v>70.183116250681948</v>
      </c>
      <c r="BA314" s="71">
        <v>0</v>
      </c>
      <c r="BB314" s="71">
        <v>0</v>
      </c>
      <c r="BC314" s="71">
        <v>0</v>
      </c>
      <c r="BD314" s="71">
        <v>0</v>
      </c>
      <c r="BE314" s="71">
        <v>0</v>
      </c>
      <c r="BF314" s="71">
        <v>0</v>
      </c>
      <c r="BG314" s="71">
        <v>0</v>
      </c>
      <c r="BH314" s="71">
        <v>0</v>
      </c>
      <c r="BI314" s="71">
        <v>0</v>
      </c>
      <c r="BJ314" s="71">
        <v>0</v>
      </c>
      <c r="BK314" s="71">
        <v>0</v>
      </c>
      <c r="BL314" s="71">
        <v>0</v>
      </c>
      <c r="BM314" s="71">
        <v>0</v>
      </c>
      <c r="BN314" s="71">
        <v>0</v>
      </c>
      <c r="BO314" s="71">
        <v>0</v>
      </c>
      <c r="BP314" s="71">
        <v>0</v>
      </c>
      <c r="BQ314" s="71">
        <v>70.183116250681948</v>
      </c>
    </row>
    <row r="315" spans="1:69" x14ac:dyDescent="0.2">
      <c r="A315" s="13"/>
      <c r="B315" s="63" t="s">
        <v>397</v>
      </c>
      <c r="C315" s="66">
        <v>744.04686084490004</v>
      </c>
      <c r="D315" s="66">
        <v>316.23002299929999</v>
      </c>
      <c r="E315" s="66">
        <v>662.95020594460004</v>
      </c>
      <c r="F315" s="66">
        <v>51.308998119800002</v>
      </c>
      <c r="G315" s="66">
        <v>0</v>
      </c>
      <c r="H315" s="66">
        <v>183.51323279170003</v>
      </c>
      <c r="I315" s="66">
        <v>0</v>
      </c>
      <c r="J315" s="66">
        <v>609.18426710459994</v>
      </c>
      <c r="K315" s="66">
        <v>0</v>
      </c>
      <c r="L315" s="66">
        <v>0</v>
      </c>
      <c r="M315" s="66">
        <v>0</v>
      </c>
      <c r="N315" s="66">
        <v>0</v>
      </c>
      <c r="O315" s="66">
        <v>0</v>
      </c>
      <c r="P315" s="66">
        <v>0</v>
      </c>
      <c r="Q315" s="66">
        <v>0</v>
      </c>
      <c r="R315" s="66">
        <v>0</v>
      </c>
      <c r="S315" s="66">
        <v>0</v>
      </c>
      <c r="T315" s="66">
        <v>0</v>
      </c>
      <c r="U315" s="66">
        <v>0</v>
      </c>
      <c r="V315" s="66">
        <v>0</v>
      </c>
      <c r="W315" s="66">
        <v>2567.2335878049003</v>
      </c>
      <c r="Y315" s="41" t="s">
        <v>397</v>
      </c>
      <c r="Z315" s="68">
        <v>0.28982437140871681</v>
      </c>
      <c r="AA315" s="68">
        <v>0.12317929482594953</v>
      </c>
      <c r="AB315" s="68">
        <v>0.25823524945053877</v>
      </c>
      <c r="AC315" s="68">
        <v>1.9986104249933679E-2</v>
      </c>
      <c r="AD315" s="68">
        <v>0</v>
      </c>
      <c r="AE315" s="68">
        <v>7.1482873106460121E-2</v>
      </c>
      <c r="AF315" s="68">
        <v>0</v>
      </c>
      <c r="AG315" s="68">
        <v>0.237292106958401</v>
      </c>
      <c r="AH315" s="68">
        <v>0</v>
      </c>
      <c r="AI315" s="68">
        <v>0</v>
      </c>
      <c r="AJ315" s="68">
        <v>0</v>
      </c>
      <c r="AK315" s="68">
        <v>0</v>
      </c>
      <c r="AL315" s="68">
        <v>0</v>
      </c>
      <c r="AM315" s="68">
        <v>0</v>
      </c>
      <c r="AN315" s="68">
        <v>0</v>
      </c>
      <c r="AO315" s="68">
        <v>0</v>
      </c>
      <c r="AP315" s="68">
        <v>0</v>
      </c>
      <c r="AQ315" s="68">
        <v>0</v>
      </c>
      <c r="AR315" s="68">
        <v>0</v>
      </c>
      <c r="AS315" s="68">
        <v>0</v>
      </c>
      <c r="AT315" s="68"/>
      <c r="AV315" s="18" t="s">
        <v>397</v>
      </c>
      <c r="AW315" s="71">
        <v>44.20459763162647</v>
      </c>
      <c r="AX315" s="71">
        <v>36.73739989144498</v>
      </c>
      <c r="AY315" s="71">
        <v>42.107954729542911</v>
      </c>
      <c r="AZ315" s="71">
        <v>38.743123001377676</v>
      </c>
      <c r="BA315" s="71">
        <v>0</v>
      </c>
      <c r="BB315" s="71">
        <v>93.400847533829264</v>
      </c>
      <c r="BC315" s="71">
        <v>0</v>
      </c>
      <c r="BD315" s="71">
        <v>48.638680749398823</v>
      </c>
      <c r="BE315" s="71">
        <v>0</v>
      </c>
      <c r="BF315" s="71">
        <v>0</v>
      </c>
      <c r="BG315" s="71">
        <v>0</v>
      </c>
      <c r="BH315" s="71">
        <v>0</v>
      </c>
      <c r="BI315" s="71">
        <v>0</v>
      </c>
      <c r="BJ315" s="71">
        <v>0</v>
      </c>
      <c r="BK315" s="71">
        <v>0</v>
      </c>
      <c r="BL315" s="71">
        <v>0</v>
      </c>
      <c r="BM315" s="71">
        <v>0</v>
      </c>
      <c r="BN315" s="71">
        <v>0</v>
      </c>
      <c r="BO315" s="71">
        <v>0</v>
      </c>
      <c r="BP315" s="71">
        <v>0</v>
      </c>
      <c r="BQ315" s="71">
        <v>21.937118236065672</v>
      </c>
    </row>
    <row r="316" spans="1:69" x14ac:dyDescent="0.2">
      <c r="A316" s="13"/>
      <c r="B316" s="63" t="s">
        <v>398</v>
      </c>
      <c r="C316" s="66">
        <v>47892.648205712001</v>
      </c>
      <c r="D316" s="66">
        <v>14648.390321239</v>
      </c>
      <c r="E316" s="66">
        <v>10172.710045927002</v>
      </c>
      <c r="F316" s="66">
        <v>15344.916749506701</v>
      </c>
      <c r="G316" s="66">
        <v>364.20659663999999</v>
      </c>
      <c r="H316" s="66">
        <v>731.38053637399992</v>
      </c>
      <c r="I316" s="66">
        <v>924.18700808949995</v>
      </c>
      <c r="J316" s="66">
        <v>2612.7706176271004</v>
      </c>
      <c r="K316" s="66">
        <v>0</v>
      </c>
      <c r="L316" s="66">
        <v>0</v>
      </c>
      <c r="M316" s="66">
        <v>0</v>
      </c>
      <c r="N316" s="66">
        <v>0</v>
      </c>
      <c r="O316" s="66">
        <v>0</v>
      </c>
      <c r="P316" s="66">
        <v>0</v>
      </c>
      <c r="Q316" s="66">
        <v>0</v>
      </c>
      <c r="R316" s="66">
        <v>0</v>
      </c>
      <c r="S316" s="66">
        <v>0</v>
      </c>
      <c r="T316" s="66">
        <v>0</v>
      </c>
      <c r="U316" s="66">
        <v>0</v>
      </c>
      <c r="V316" s="66">
        <v>0</v>
      </c>
      <c r="W316" s="66">
        <v>92691.210081115321</v>
      </c>
      <c r="Y316" s="41" t="s">
        <v>398</v>
      </c>
      <c r="Z316" s="68">
        <v>0.51669028987538845</v>
      </c>
      <c r="AA316" s="68">
        <v>0.15803429805717281</v>
      </c>
      <c r="AB316" s="68">
        <v>0.10974837891343447</v>
      </c>
      <c r="AC316" s="68">
        <v>0.1655487800415828</v>
      </c>
      <c r="AD316" s="68">
        <v>3.9292463257441339E-3</v>
      </c>
      <c r="AE316" s="68">
        <v>7.8905058606307862E-3</v>
      </c>
      <c r="AF316" s="68">
        <v>9.9706003112995448E-3</v>
      </c>
      <c r="AG316" s="68">
        <v>2.8187900614746852E-2</v>
      </c>
      <c r="AH316" s="68">
        <v>0</v>
      </c>
      <c r="AI316" s="68">
        <v>0</v>
      </c>
      <c r="AJ316" s="68">
        <v>0</v>
      </c>
      <c r="AK316" s="68">
        <v>0</v>
      </c>
      <c r="AL316" s="68">
        <v>0</v>
      </c>
      <c r="AM316" s="68">
        <v>0</v>
      </c>
      <c r="AN316" s="68">
        <v>0</v>
      </c>
      <c r="AO316" s="68">
        <v>0</v>
      </c>
      <c r="AP316" s="68">
        <v>0</v>
      </c>
      <c r="AQ316" s="68">
        <v>0</v>
      </c>
      <c r="AR316" s="68">
        <v>0</v>
      </c>
      <c r="AS316" s="68">
        <v>0</v>
      </c>
      <c r="AT316" s="68"/>
      <c r="AV316" s="18" t="s">
        <v>398</v>
      </c>
      <c r="AW316" s="71">
        <v>5.1847580458483069</v>
      </c>
      <c r="AX316" s="71">
        <v>9.9289503309112437</v>
      </c>
      <c r="AY316" s="71">
        <v>11.043297593699075</v>
      </c>
      <c r="AZ316" s="71">
        <v>8.1273783640693082</v>
      </c>
      <c r="BA316" s="71">
        <v>71.366852141754123</v>
      </c>
      <c r="BB316" s="71">
        <v>37.072135000665305</v>
      </c>
      <c r="BC316" s="71">
        <v>45.461542923382048</v>
      </c>
      <c r="BD316" s="71">
        <v>23.399598162919993</v>
      </c>
      <c r="BE316" s="71">
        <v>0</v>
      </c>
      <c r="BF316" s="71">
        <v>0</v>
      </c>
      <c r="BG316" s="71">
        <v>0</v>
      </c>
      <c r="BH316" s="71">
        <v>0</v>
      </c>
      <c r="BI316" s="71">
        <v>0</v>
      </c>
      <c r="BJ316" s="71">
        <v>0</v>
      </c>
      <c r="BK316" s="71">
        <v>0</v>
      </c>
      <c r="BL316" s="71">
        <v>0</v>
      </c>
      <c r="BM316" s="71">
        <v>0</v>
      </c>
      <c r="BN316" s="71">
        <v>0</v>
      </c>
      <c r="BO316" s="71">
        <v>0</v>
      </c>
      <c r="BP316" s="71">
        <v>0</v>
      </c>
      <c r="BQ316" s="71">
        <v>3.70440721279317</v>
      </c>
    </row>
    <row r="317" spans="1:69" x14ac:dyDescent="0.2">
      <c r="A317" s="13"/>
      <c r="B317" s="63" t="s">
        <v>151</v>
      </c>
      <c r="C317" s="66">
        <v>78.401176430400014</v>
      </c>
      <c r="D317" s="66">
        <v>477.14817814439999</v>
      </c>
      <c r="E317" s="66">
        <v>781.99211763400001</v>
      </c>
      <c r="F317" s="66">
        <v>4990.2957743080997</v>
      </c>
      <c r="G317" s="66">
        <v>0</v>
      </c>
      <c r="H317" s="66">
        <v>7.6815299719999999</v>
      </c>
      <c r="I317" s="66">
        <v>390.47832800000003</v>
      </c>
      <c r="J317" s="66">
        <v>162.82276876359998</v>
      </c>
      <c r="K317" s="66">
        <v>0</v>
      </c>
      <c r="L317" s="66">
        <v>0</v>
      </c>
      <c r="M317" s="66">
        <v>0</v>
      </c>
      <c r="N317" s="66">
        <v>0</v>
      </c>
      <c r="O317" s="66">
        <v>0</v>
      </c>
      <c r="P317" s="66">
        <v>0</v>
      </c>
      <c r="Q317" s="66">
        <v>0</v>
      </c>
      <c r="R317" s="66">
        <v>0</v>
      </c>
      <c r="S317" s="66">
        <v>0</v>
      </c>
      <c r="T317" s="66">
        <v>0</v>
      </c>
      <c r="U317" s="66">
        <v>0</v>
      </c>
      <c r="V317" s="66">
        <v>0</v>
      </c>
      <c r="W317" s="66">
        <v>6888.8198732524997</v>
      </c>
      <c r="Y317" s="41" t="s">
        <v>151</v>
      </c>
      <c r="Z317" s="68">
        <v>1.1380929952140488E-2</v>
      </c>
      <c r="AA317" s="68">
        <v>6.926413913028015E-2</v>
      </c>
      <c r="AB317" s="68">
        <v>0.11351612206762329</v>
      </c>
      <c r="AC317" s="68">
        <v>0.72440503106840159</v>
      </c>
      <c r="AD317" s="68">
        <v>0</v>
      </c>
      <c r="AE317" s="68">
        <v>1.1150719736228534E-3</v>
      </c>
      <c r="AF317" s="68">
        <v>5.6682905807441133E-2</v>
      </c>
      <c r="AG317" s="68">
        <v>2.3635800000490439E-2</v>
      </c>
      <c r="AH317" s="68">
        <v>0</v>
      </c>
      <c r="AI317" s="68">
        <v>0</v>
      </c>
      <c r="AJ317" s="68">
        <v>0</v>
      </c>
      <c r="AK317" s="68">
        <v>0</v>
      </c>
      <c r="AL317" s="68">
        <v>0</v>
      </c>
      <c r="AM317" s="68">
        <v>0</v>
      </c>
      <c r="AN317" s="68">
        <v>0</v>
      </c>
      <c r="AO317" s="68">
        <v>0</v>
      </c>
      <c r="AP317" s="68">
        <v>0</v>
      </c>
      <c r="AQ317" s="68">
        <v>0</v>
      </c>
      <c r="AR317" s="68">
        <v>0</v>
      </c>
      <c r="AS317" s="68">
        <v>0</v>
      </c>
      <c r="AT317" s="68"/>
      <c r="AV317" s="18" t="s">
        <v>151</v>
      </c>
      <c r="AW317" s="71">
        <v>28.721356104652273</v>
      </c>
      <c r="AX317" s="71">
        <v>43.852919301190589</v>
      </c>
      <c r="AY317" s="71">
        <v>33.4246177175621</v>
      </c>
      <c r="AZ317" s="71">
        <v>12.793649318391802</v>
      </c>
      <c r="BA317" s="71">
        <v>0</v>
      </c>
      <c r="BB317" s="71">
        <v>16.436888811804522</v>
      </c>
      <c r="BC317" s="71">
        <v>51.586066230649323</v>
      </c>
      <c r="BD317" s="71">
        <v>20.721968270870121</v>
      </c>
      <c r="BE317" s="71">
        <v>0</v>
      </c>
      <c r="BF317" s="71">
        <v>0</v>
      </c>
      <c r="BG317" s="71">
        <v>0</v>
      </c>
      <c r="BH317" s="71">
        <v>0</v>
      </c>
      <c r="BI317" s="71">
        <v>0</v>
      </c>
      <c r="BJ317" s="71">
        <v>0</v>
      </c>
      <c r="BK317" s="71">
        <v>0</v>
      </c>
      <c r="BL317" s="71">
        <v>0</v>
      </c>
      <c r="BM317" s="71">
        <v>0</v>
      </c>
      <c r="BN317" s="71">
        <v>0</v>
      </c>
      <c r="BO317" s="71">
        <v>0</v>
      </c>
      <c r="BP317" s="71">
        <v>0</v>
      </c>
      <c r="BQ317" s="71">
        <v>10.881689135212698</v>
      </c>
    </row>
    <row r="318" spans="1:69" x14ac:dyDescent="0.2">
      <c r="A318" s="13"/>
      <c r="B318" s="63" t="s">
        <v>373</v>
      </c>
      <c r="C318" s="66">
        <v>0</v>
      </c>
      <c r="D318" s="66">
        <v>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761.91502603640004</v>
      </c>
      <c r="Y318" s="41" t="s">
        <v>373</v>
      </c>
      <c r="Z318" s="68">
        <v>0</v>
      </c>
      <c r="AA318" s="68">
        <v>0</v>
      </c>
      <c r="AB318" s="68">
        <v>0</v>
      </c>
      <c r="AC318" s="68">
        <v>0</v>
      </c>
      <c r="AD318" s="68">
        <v>0</v>
      </c>
      <c r="AE318" s="68">
        <v>0</v>
      </c>
      <c r="AF318" s="68">
        <v>0</v>
      </c>
      <c r="AG318" s="68">
        <v>0</v>
      </c>
      <c r="AH318" s="68">
        <v>0</v>
      </c>
      <c r="AI318" s="68">
        <v>0</v>
      </c>
      <c r="AJ318" s="68">
        <v>0</v>
      </c>
      <c r="AK318" s="68">
        <v>0</v>
      </c>
      <c r="AL318" s="68">
        <v>0</v>
      </c>
      <c r="AM318" s="68">
        <v>0</v>
      </c>
      <c r="AN318" s="68">
        <v>0</v>
      </c>
      <c r="AO318" s="68">
        <v>0</v>
      </c>
      <c r="AP318" s="68">
        <v>0</v>
      </c>
      <c r="AQ318" s="68">
        <v>0</v>
      </c>
      <c r="AR318" s="68">
        <v>0</v>
      </c>
      <c r="AS318" s="68">
        <v>0</v>
      </c>
      <c r="AT318" s="68"/>
      <c r="AV318" s="18" t="s">
        <v>373</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23.535157731819581</v>
      </c>
    </row>
    <row r="319" spans="1:69" x14ac:dyDescent="0.2">
      <c r="A319" s="13"/>
      <c r="B319" s="63" t="s">
        <v>374</v>
      </c>
      <c r="C319" s="66">
        <v>0</v>
      </c>
      <c r="D319" s="66">
        <v>0</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Y319" s="41" t="s">
        <v>374</v>
      </c>
      <c r="Z319" s="68">
        <v>0</v>
      </c>
      <c r="AA319" s="68">
        <v>0</v>
      </c>
      <c r="AB319" s="68">
        <v>0</v>
      </c>
      <c r="AC319" s="68">
        <v>0</v>
      </c>
      <c r="AD319" s="68">
        <v>0</v>
      </c>
      <c r="AE319" s="68">
        <v>0</v>
      </c>
      <c r="AF319" s="68">
        <v>0</v>
      </c>
      <c r="AG319" s="68">
        <v>0</v>
      </c>
      <c r="AH319" s="68">
        <v>0</v>
      </c>
      <c r="AI319" s="68">
        <v>0</v>
      </c>
      <c r="AJ319" s="68">
        <v>0</v>
      </c>
      <c r="AK319" s="68">
        <v>0</v>
      </c>
      <c r="AL319" s="68">
        <v>0</v>
      </c>
      <c r="AM319" s="68">
        <v>0</v>
      </c>
      <c r="AN319" s="68">
        <v>0</v>
      </c>
      <c r="AO319" s="68">
        <v>0</v>
      </c>
      <c r="AP319" s="68">
        <v>0</v>
      </c>
      <c r="AQ319" s="68">
        <v>0</v>
      </c>
      <c r="AR319" s="68">
        <v>0</v>
      </c>
      <c r="AS319" s="68">
        <v>0</v>
      </c>
      <c r="AT319" s="68"/>
      <c r="AV319" s="18" t="s">
        <v>374</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row>
    <row r="320" spans="1:69" x14ac:dyDescent="0.2">
      <c r="A320" s="13"/>
      <c r="B320" s="63" t="s">
        <v>374</v>
      </c>
      <c r="C320" s="66">
        <v>0</v>
      </c>
      <c r="D320" s="66">
        <v>0</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Y320" s="41" t="s">
        <v>374</v>
      </c>
      <c r="Z320" s="68">
        <v>0</v>
      </c>
      <c r="AA320" s="68">
        <v>0</v>
      </c>
      <c r="AB320" s="68">
        <v>0</v>
      </c>
      <c r="AC320" s="68">
        <v>0</v>
      </c>
      <c r="AD320" s="68">
        <v>0</v>
      </c>
      <c r="AE320" s="68">
        <v>0</v>
      </c>
      <c r="AF320" s="68">
        <v>0</v>
      </c>
      <c r="AG320" s="68">
        <v>0</v>
      </c>
      <c r="AH320" s="68">
        <v>0</v>
      </c>
      <c r="AI320" s="68">
        <v>0</v>
      </c>
      <c r="AJ320" s="68">
        <v>0</v>
      </c>
      <c r="AK320" s="68">
        <v>0</v>
      </c>
      <c r="AL320" s="68">
        <v>0</v>
      </c>
      <c r="AM320" s="68">
        <v>0</v>
      </c>
      <c r="AN320" s="68">
        <v>0</v>
      </c>
      <c r="AO320" s="68">
        <v>0</v>
      </c>
      <c r="AP320" s="68">
        <v>0</v>
      </c>
      <c r="AQ320" s="68">
        <v>0</v>
      </c>
      <c r="AR320" s="68">
        <v>0</v>
      </c>
      <c r="AS320" s="68">
        <v>0</v>
      </c>
      <c r="AT320" s="68"/>
      <c r="AV320" s="18" t="s">
        <v>374</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row>
    <row r="321" spans="1:69" x14ac:dyDescent="0.2">
      <c r="A321" s="13"/>
      <c r="B321" s="63" t="s">
        <v>374</v>
      </c>
      <c r="C321" s="66">
        <v>0</v>
      </c>
      <c r="D321" s="66">
        <v>0</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Y321" s="41" t="s">
        <v>374</v>
      </c>
      <c r="Z321" s="68">
        <v>0</v>
      </c>
      <c r="AA321" s="68">
        <v>0</v>
      </c>
      <c r="AB321" s="68">
        <v>0</v>
      </c>
      <c r="AC321" s="68">
        <v>0</v>
      </c>
      <c r="AD321" s="68">
        <v>0</v>
      </c>
      <c r="AE321" s="68">
        <v>0</v>
      </c>
      <c r="AF321" s="68">
        <v>0</v>
      </c>
      <c r="AG321" s="68">
        <v>0</v>
      </c>
      <c r="AH321" s="68">
        <v>0</v>
      </c>
      <c r="AI321" s="68">
        <v>0</v>
      </c>
      <c r="AJ321" s="68">
        <v>0</v>
      </c>
      <c r="AK321" s="68">
        <v>0</v>
      </c>
      <c r="AL321" s="68">
        <v>0</v>
      </c>
      <c r="AM321" s="68">
        <v>0</v>
      </c>
      <c r="AN321" s="68">
        <v>0</v>
      </c>
      <c r="AO321" s="68">
        <v>0</v>
      </c>
      <c r="AP321" s="68">
        <v>0</v>
      </c>
      <c r="AQ321" s="68">
        <v>0</v>
      </c>
      <c r="AR321" s="68">
        <v>0</v>
      </c>
      <c r="AS321" s="68">
        <v>0</v>
      </c>
      <c r="AT321" s="68"/>
      <c r="AV321" s="18" t="s">
        <v>374</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row>
    <row r="322" spans="1:69" x14ac:dyDescent="0.2">
      <c r="A322" s="13"/>
      <c r="B322" s="63" t="s">
        <v>374</v>
      </c>
      <c r="C322" s="66">
        <v>0</v>
      </c>
      <c r="D322" s="66">
        <v>0</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Y322" s="41" t="s">
        <v>374</v>
      </c>
      <c r="Z322" s="68">
        <v>0</v>
      </c>
      <c r="AA322" s="68">
        <v>0</v>
      </c>
      <c r="AB322" s="68">
        <v>0</v>
      </c>
      <c r="AC322" s="68">
        <v>0</v>
      </c>
      <c r="AD322" s="68">
        <v>0</v>
      </c>
      <c r="AE322" s="68">
        <v>0</v>
      </c>
      <c r="AF322" s="68">
        <v>0</v>
      </c>
      <c r="AG322" s="68">
        <v>0</v>
      </c>
      <c r="AH322" s="68">
        <v>0</v>
      </c>
      <c r="AI322" s="68">
        <v>0</v>
      </c>
      <c r="AJ322" s="68">
        <v>0</v>
      </c>
      <c r="AK322" s="68">
        <v>0</v>
      </c>
      <c r="AL322" s="68">
        <v>0</v>
      </c>
      <c r="AM322" s="68">
        <v>0</v>
      </c>
      <c r="AN322" s="68">
        <v>0</v>
      </c>
      <c r="AO322" s="68">
        <v>0</v>
      </c>
      <c r="AP322" s="68">
        <v>0</v>
      </c>
      <c r="AQ322" s="68">
        <v>0</v>
      </c>
      <c r="AR322" s="68">
        <v>0</v>
      </c>
      <c r="AS322" s="68">
        <v>0</v>
      </c>
      <c r="AT322" s="68"/>
      <c r="AV322" s="18" t="s">
        <v>374</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row>
    <row r="323" spans="1:69" s="20" customFormat="1" x14ac:dyDescent="0.2">
      <c r="A323" s="19"/>
      <c r="B323" s="63" t="s">
        <v>374</v>
      </c>
      <c r="C323" s="66">
        <v>0</v>
      </c>
      <c r="D323" s="66">
        <v>0</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Y323" s="41" t="s">
        <v>374</v>
      </c>
      <c r="Z323" s="68">
        <v>0</v>
      </c>
      <c r="AA323" s="68">
        <v>0</v>
      </c>
      <c r="AB323" s="68">
        <v>0</v>
      </c>
      <c r="AC323" s="68">
        <v>0</v>
      </c>
      <c r="AD323" s="68">
        <v>0</v>
      </c>
      <c r="AE323" s="68">
        <v>0</v>
      </c>
      <c r="AF323" s="68">
        <v>0</v>
      </c>
      <c r="AG323" s="68">
        <v>0</v>
      </c>
      <c r="AH323" s="68">
        <v>0</v>
      </c>
      <c r="AI323" s="68">
        <v>0</v>
      </c>
      <c r="AJ323" s="68">
        <v>0</v>
      </c>
      <c r="AK323" s="68">
        <v>0</v>
      </c>
      <c r="AL323" s="68">
        <v>0</v>
      </c>
      <c r="AM323" s="68">
        <v>0</v>
      </c>
      <c r="AN323" s="68">
        <v>0</v>
      </c>
      <c r="AO323" s="68">
        <v>0</v>
      </c>
      <c r="AP323" s="68">
        <v>0</v>
      </c>
      <c r="AQ323" s="68">
        <v>0</v>
      </c>
      <c r="AR323" s="68">
        <v>0</v>
      </c>
      <c r="AS323" s="68">
        <v>0</v>
      </c>
      <c r="AT323" s="68"/>
      <c r="AV323" s="18" t="s">
        <v>374</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row>
    <row r="324" spans="1:69" x14ac:dyDescent="0.2">
      <c r="A324" s="13"/>
      <c r="B324" s="64" t="s">
        <v>374</v>
      </c>
      <c r="C324" s="66">
        <v>0</v>
      </c>
      <c r="D324" s="66">
        <v>0</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Y324" s="42" t="s">
        <v>374</v>
      </c>
      <c r="Z324" s="68">
        <v>0</v>
      </c>
      <c r="AA324" s="68">
        <v>0</v>
      </c>
      <c r="AB324" s="68">
        <v>0</v>
      </c>
      <c r="AC324" s="68">
        <v>0</v>
      </c>
      <c r="AD324" s="68">
        <v>0</v>
      </c>
      <c r="AE324" s="68">
        <v>0</v>
      </c>
      <c r="AF324" s="68">
        <v>0</v>
      </c>
      <c r="AG324" s="68">
        <v>0</v>
      </c>
      <c r="AH324" s="68">
        <v>0</v>
      </c>
      <c r="AI324" s="68">
        <v>0</v>
      </c>
      <c r="AJ324" s="68">
        <v>0</v>
      </c>
      <c r="AK324" s="68">
        <v>0</v>
      </c>
      <c r="AL324" s="68">
        <v>0</v>
      </c>
      <c r="AM324" s="68">
        <v>0</v>
      </c>
      <c r="AN324" s="68">
        <v>0</v>
      </c>
      <c r="AO324" s="68">
        <v>0</v>
      </c>
      <c r="AP324" s="68">
        <v>0</v>
      </c>
      <c r="AQ324" s="68">
        <v>0</v>
      </c>
      <c r="AR324" s="68">
        <v>0</v>
      </c>
      <c r="AS324" s="68">
        <v>0</v>
      </c>
      <c r="AT324" s="68"/>
      <c r="AV324" s="22" t="s">
        <v>374</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row>
    <row r="325" spans="1:69" x14ac:dyDescent="0.2">
      <c r="A325" s="13"/>
      <c r="B325" s="65" t="s">
        <v>194</v>
      </c>
      <c r="C325" s="66">
        <v>106345.42194599983</v>
      </c>
      <c r="D325" s="66">
        <v>34244.806994122417</v>
      </c>
      <c r="E325" s="66">
        <v>33211.725928511602</v>
      </c>
      <c r="F325" s="66">
        <v>39036.657316821991</v>
      </c>
      <c r="G325" s="66">
        <v>1202.6028393946997</v>
      </c>
      <c r="H325" s="66">
        <v>1456.7548564089</v>
      </c>
      <c r="I325" s="66">
        <v>4643.0185087739992</v>
      </c>
      <c r="J325" s="66">
        <v>12486.320206789504</v>
      </c>
      <c r="K325" s="66">
        <v>0</v>
      </c>
      <c r="L325" s="66">
        <v>0</v>
      </c>
      <c r="M325" s="66">
        <v>0</v>
      </c>
      <c r="N325" s="66">
        <v>0</v>
      </c>
      <c r="O325" s="66">
        <v>0</v>
      </c>
      <c r="P325" s="66">
        <v>0</v>
      </c>
      <c r="Q325" s="66">
        <v>0</v>
      </c>
      <c r="R325" s="66">
        <v>0</v>
      </c>
      <c r="S325" s="66">
        <v>0</v>
      </c>
      <c r="T325" s="66">
        <v>0</v>
      </c>
      <c r="U325" s="66">
        <v>0</v>
      </c>
      <c r="V325" s="66">
        <v>0</v>
      </c>
      <c r="W325" s="66"/>
      <c r="Y325" s="43" t="s">
        <v>194</v>
      </c>
      <c r="Z325" s="69"/>
      <c r="AA325" s="69"/>
      <c r="AB325" s="69"/>
      <c r="AC325" s="69"/>
      <c r="AD325" s="69"/>
      <c r="AE325" s="69"/>
      <c r="AF325" s="69"/>
      <c r="AG325" s="69"/>
      <c r="AH325" s="69"/>
      <c r="AI325" s="69"/>
      <c r="AJ325" s="69"/>
      <c r="AK325" s="69"/>
      <c r="AL325" s="69"/>
      <c r="AM325" s="69"/>
      <c r="AN325" s="68"/>
      <c r="AO325" s="68"/>
      <c r="AP325" s="68"/>
      <c r="AQ325" s="68"/>
      <c r="AR325" s="68"/>
      <c r="AS325" s="68"/>
      <c r="AT325" s="69"/>
      <c r="AV325" s="24" t="s">
        <v>194</v>
      </c>
      <c r="AW325" s="71"/>
      <c r="AX325" s="71"/>
      <c r="AY325" s="71"/>
      <c r="AZ325" s="71"/>
      <c r="BA325" s="71"/>
      <c r="BB325" s="71"/>
      <c r="BC325" s="71"/>
      <c r="BD325" s="71"/>
      <c r="BE325" s="71"/>
      <c r="BF325" s="71"/>
      <c r="BG325" s="71"/>
      <c r="BH325" s="71"/>
      <c r="BI325" s="71"/>
      <c r="BJ325" s="71"/>
      <c r="BK325" s="71"/>
      <c r="BL325" s="71"/>
      <c r="BM325" s="71"/>
      <c r="BN325" s="71"/>
      <c r="BO325" s="71"/>
      <c r="BP325" s="71"/>
      <c r="BQ325" s="71"/>
    </row>
    <row r="328" spans="1:69" x14ac:dyDescent="0.2">
      <c r="A328" s="8" t="s">
        <v>122</v>
      </c>
      <c r="B328" s="14" t="s">
        <v>187</v>
      </c>
      <c r="C328" s="28" t="s">
        <v>8</v>
      </c>
      <c r="D328" s="28" t="s">
        <v>7</v>
      </c>
      <c r="E328" s="28" t="s">
        <v>6</v>
      </c>
      <c r="F328" s="28" t="s">
        <v>5</v>
      </c>
      <c r="G328" s="28" t="s">
        <v>4</v>
      </c>
      <c r="H328" s="28" t="s">
        <v>3</v>
      </c>
      <c r="I328" s="28" t="s">
        <v>2</v>
      </c>
      <c r="J328" s="28" t="s">
        <v>1</v>
      </c>
      <c r="K328" s="28" t="s">
        <v>0</v>
      </c>
      <c r="L328" s="28" t="s">
        <v>10</v>
      </c>
      <c r="M328" s="28" t="s">
        <v>38</v>
      </c>
      <c r="N328" s="28" t="s">
        <v>37</v>
      </c>
      <c r="O328" s="28" t="s">
        <v>36</v>
      </c>
      <c r="P328" s="28" t="s">
        <v>35</v>
      </c>
      <c r="Q328" s="28" t="s">
        <v>34</v>
      </c>
      <c r="R328" s="28" t="s">
        <v>33</v>
      </c>
      <c r="S328" s="28" t="s">
        <v>32</v>
      </c>
      <c r="T328" s="28" t="s">
        <v>31</v>
      </c>
      <c r="U328" s="28" t="s">
        <v>30</v>
      </c>
      <c r="V328" s="28" t="s">
        <v>29</v>
      </c>
      <c r="W328" s="28" t="s">
        <v>194</v>
      </c>
      <c r="Y328" s="40" t="s">
        <v>187</v>
      </c>
      <c r="Z328" s="67" t="s">
        <v>8</v>
      </c>
      <c r="AA328" s="67" t="s">
        <v>7</v>
      </c>
      <c r="AB328" s="67" t="s">
        <v>6</v>
      </c>
      <c r="AC328" s="67" t="s">
        <v>5</v>
      </c>
      <c r="AD328" s="67" t="s">
        <v>4</v>
      </c>
      <c r="AE328" s="67" t="s">
        <v>3</v>
      </c>
      <c r="AF328" s="67" t="s">
        <v>2</v>
      </c>
      <c r="AG328" s="67" t="s">
        <v>1</v>
      </c>
      <c r="AH328" s="67" t="s">
        <v>0</v>
      </c>
      <c r="AI328" s="67" t="s">
        <v>10</v>
      </c>
      <c r="AJ328" s="67" t="s">
        <v>38</v>
      </c>
      <c r="AK328" s="67" t="s">
        <v>37</v>
      </c>
      <c r="AL328" s="67" t="s">
        <v>36</v>
      </c>
      <c r="AM328" s="67" t="s">
        <v>35</v>
      </c>
      <c r="AN328" s="67" t="s">
        <v>34</v>
      </c>
      <c r="AO328" s="67" t="s">
        <v>33</v>
      </c>
      <c r="AP328" s="67" t="s">
        <v>32</v>
      </c>
      <c r="AQ328" s="67" t="s">
        <v>31</v>
      </c>
      <c r="AR328" s="67" t="s">
        <v>30</v>
      </c>
      <c r="AS328" s="67" t="s">
        <v>29</v>
      </c>
      <c r="AT328" s="67" t="s">
        <v>194</v>
      </c>
      <c r="AV328" s="16" t="s">
        <v>187</v>
      </c>
      <c r="AW328" s="70" t="s">
        <v>8</v>
      </c>
      <c r="AX328" s="70" t="s">
        <v>7</v>
      </c>
      <c r="AY328" s="70" t="s">
        <v>6</v>
      </c>
      <c r="AZ328" s="70" t="s">
        <v>5</v>
      </c>
      <c r="BA328" s="70" t="s">
        <v>4</v>
      </c>
      <c r="BB328" s="70" t="s">
        <v>3</v>
      </c>
      <c r="BC328" s="70" t="s">
        <v>2</v>
      </c>
      <c r="BD328" s="70" t="s">
        <v>1</v>
      </c>
      <c r="BE328" s="70" t="s">
        <v>0</v>
      </c>
      <c r="BF328" s="70" t="s">
        <v>10</v>
      </c>
      <c r="BG328" s="70" t="s">
        <v>38</v>
      </c>
      <c r="BH328" s="70" t="s">
        <v>37</v>
      </c>
      <c r="BI328" s="70" t="s">
        <v>36</v>
      </c>
      <c r="BJ328" s="70" t="s">
        <v>35</v>
      </c>
      <c r="BK328" s="70" t="s">
        <v>34</v>
      </c>
      <c r="BL328" s="70" t="s">
        <v>33</v>
      </c>
      <c r="BM328" s="70" t="s">
        <v>32</v>
      </c>
      <c r="BN328" s="70" t="s">
        <v>31</v>
      </c>
      <c r="BO328" s="70" t="s">
        <v>30</v>
      </c>
      <c r="BP328" s="70" t="s">
        <v>29</v>
      </c>
      <c r="BQ328" s="70" t="s">
        <v>194</v>
      </c>
    </row>
    <row r="329" spans="1:69" x14ac:dyDescent="0.2">
      <c r="A329" s="13"/>
      <c r="B329" s="63" t="s">
        <v>177</v>
      </c>
      <c r="C329" s="66">
        <v>0</v>
      </c>
      <c r="D329" s="66">
        <v>0</v>
      </c>
      <c r="E329" s="66">
        <v>0</v>
      </c>
      <c r="F329" s="66">
        <v>105.953087463</v>
      </c>
      <c r="G329" s="66">
        <v>0</v>
      </c>
      <c r="H329" s="66">
        <v>0</v>
      </c>
      <c r="I329" s="66">
        <v>177.37939284199999</v>
      </c>
      <c r="J329" s="66">
        <v>228.66589496610001</v>
      </c>
      <c r="K329" s="66">
        <v>0</v>
      </c>
      <c r="L329" s="66">
        <v>0</v>
      </c>
      <c r="M329" s="66">
        <v>0</v>
      </c>
      <c r="N329" s="66">
        <v>0</v>
      </c>
      <c r="O329" s="66">
        <v>0</v>
      </c>
      <c r="P329" s="66">
        <v>0</v>
      </c>
      <c r="Q329" s="66">
        <v>0</v>
      </c>
      <c r="R329" s="66">
        <v>0</v>
      </c>
      <c r="S329" s="66">
        <v>0</v>
      </c>
      <c r="T329" s="66">
        <v>0</v>
      </c>
      <c r="U329" s="66">
        <v>0</v>
      </c>
      <c r="V329" s="66">
        <v>0</v>
      </c>
      <c r="W329" s="66">
        <v>511.99837527109997</v>
      </c>
      <c r="Y329" s="41" t="s">
        <v>177</v>
      </c>
      <c r="Z329" s="68">
        <v>0</v>
      </c>
      <c r="AA329" s="68">
        <v>0</v>
      </c>
      <c r="AB329" s="68">
        <v>0</v>
      </c>
      <c r="AC329" s="68">
        <v>0.2069402806344815</v>
      </c>
      <c r="AD329" s="68">
        <v>0</v>
      </c>
      <c r="AE329" s="68">
        <v>0</v>
      </c>
      <c r="AF329" s="68">
        <v>0.34644522601869332</v>
      </c>
      <c r="AG329" s="68">
        <v>0.44661449334682524</v>
      </c>
      <c r="AH329" s="68">
        <v>0</v>
      </c>
      <c r="AI329" s="68">
        <v>0</v>
      </c>
      <c r="AJ329" s="68">
        <v>0</v>
      </c>
      <c r="AK329" s="68">
        <v>0</v>
      </c>
      <c r="AL329" s="68">
        <v>0</v>
      </c>
      <c r="AM329" s="68">
        <v>0</v>
      </c>
      <c r="AN329" s="68">
        <v>0</v>
      </c>
      <c r="AO329" s="68">
        <v>0</v>
      </c>
      <c r="AP329" s="68">
        <v>0</v>
      </c>
      <c r="AQ329" s="68">
        <v>0</v>
      </c>
      <c r="AR329" s="68">
        <v>0</v>
      </c>
      <c r="AS329" s="68">
        <v>0</v>
      </c>
      <c r="AT329" s="68"/>
      <c r="AV329" s="18" t="s">
        <v>177</v>
      </c>
      <c r="AW329" s="71">
        <v>0</v>
      </c>
      <c r="AX329" s="71">
        <v>0</v>
      </c>
      <c r="AY329" s="71">
        <v>0</v>
      </c>
      <c r="AZ329" s="71">
        <v>95.559124699310701</v>
      </c>
      <c r="BA329" s="71">
        <v>0</v>
      </c>
      <c r="BB329" s="71">
        <v>0</v>
      </c>
      <c r="BC329" s="71">
        <v>83.831272174099553</v>
      </c>
      <c r="BD329" s="71">
        <v>92.903070431463021</v>
      </c>
      <c r="BE329" s="71">
        <v>0</v>
      </c>
      <c r="BF329" s="71">
        <v>0</v>
      </c>
      <c r="BG329" s="71">
        <v>0</v>
      </c>
      <c r="BH329" s="71">
        <v>0</v>
      </c>
      <c r="BI329" s="71">
        <v>0</v>
      </c>
      <c r="BJ329" s="71">
        <v>0</v>
      </c>
      <c r="BK329" s="71">
        <v>0</v>
      </c>
      <c r="BL329" s="71">
        <v>0</v>
      </c>
      <c r="BM329" s="71">
        <v>0</v>
      </c>
      <c r="BN329" s="71">
        <v>0</v>
      </c>
      <c r="BO329" s="71">
        <v>0</v>
      </c>
      <c r="BP329" s="71">
        <v>0</v>
      </c>
      <c r="BQ329" s="71">
        <v>54.3702009386325</v>
      </c>
    </row>
    <row r="330" spans="1:69" x14ac:dyDescent="0.2">
      <c r="A330" s="13"/>
      <c r="B330" s="63" t="s">
        <v>371</v>
      </c>
      <c r="C330" s="66">
        <v>3510.8243014600998</v>
      </c>
      <c r="D330" s="66">
        <v>1286.3208100730001</v>
      </c>
      <c r="E330" s="66">
        <v>1401.1422525646999</v>
      </c>
      <c r="F330" s="66">
        <v>1932.7546618449996</v>
      </c>
      <c r="G330" s="66">
        <v>459.82366587000001</v>
      </c>
      <c r="H330" s="66">
        <v>312.43298464999998</v>
      </c>
      <c r="I330" s="66">
        <v>834.86188864600001</v>
      </c>
      <c r="J330" s="66">
        <v>5235.9126275712997</v>
      </c>
      <c r="K330" s="66">
        <v>0</v>
      </c>
      <c r="L330" s="66">
        <v>0</v>
      </c>
      <c r="M330" s="66">
        <v>0</v>
      </c>
      <c r="N330" s="66">
        <v>0</v>
      </c>
      <c r="O330" s="66">
        <v>0</v>
      </c>
      <c r="P330" s="66">
        <v>0</v>
      </c>
      <c r="Q330" s="66">
        <v>0</v>
      </c>
      <c r="R330" s="66">
        <v>0</v>
      </c>
      <c r="S330" s="66">
        <v>0</v>
      </c>
      <c r="T330" s="66">
        <v>0</v>
      </c>
      <c r="U330" s="66">
        <v>0</v>
      </c>
      <c r="V330" s="66">
        <v>0</v>
      </c>
      <c r="W330" s="66">
        <v>14974.073192680095</v>
      </c>
      <c r="Y330" s="41" t="s">
        <v>371</v>
      </c>
      <c r="Z330" s="68">
        <v>0.23446020707153525</v>
      </c>
      <c r="AA330" s="68">
        <v>8.5903200386505618E-2</v>
      </c>
      <c r="AB330" s="68">
        <v>9.3571217031958434E-2</v>
      </c>
      <c r="AC330" s="68">
        <v>0.12907340821532814</v>
      </c>
      <c r="AD330" s="68">
        <v>3.0707988397891604E-2</v>
      </c>
      <c r="AE330" s="68">
        <v>2.0864929710823724E-2</v>
      </c>
      <c r="AF330" s="68">
        <v>5.5753827158672685E-2</v>
      </c>
      <c r="AG330" s="68">
        <v>0.34966522202728489</v>
      </c>
      <c r="AH330" s="68">
        <v>0</v>
      </c>
      <c r="AI330" s="68">
        <v>0</v>
      </c>
      <c r="AJ330" s="68">
        <v>0</v>
      </c>
      <c r="AK330" s="68">
        <v>0</v>
      </c>
      <c r="AL330" s="68">
        <v>0</v>
      </c>
      <c r="AM330" s="68">
        <v>0</v>
      </c>
      <c r="AN330" s="68">
        <v>0</v>
      </c>
      <c r="AO330" s="68">
        <v>0</v>
      </c>
      <c r="AP330" s="68">
        <v>0</v>
      </c>
      <c r="AQ330" s="68">
        <v>0</v>
      </c>
      <c r="AR330" s="68">
        <v>0</v>
      </c>
      <c r="AS330" s="68">
        <v>0</v>
      </c>
      <c r="AT330" s="68"/>
      <c r="AV330" s="18" t="s">
        <v>371</v>
      </c>
      <c r="AW330" s="71">
        <v>19.729573654113235</v>
      </c>
      <c r="AX330" s="71">
        <v>27.52053129685147</v>
      </c>
      <c r="AY330" s="71">
        <v>25.411392604844011</v>
      </c>
      <c r="AZ330" s="71">
        <v>27.937942497016039</v>
      </c>
      <c r="BA330" s="71">
        <v>45.609596563448243</v>
      </c>
      <c r="BB330" s="71">
        <v>74.882758834818873</v>
      </c>
      <c r="BC330" s="71">
        <v>43.108911383746019</v>
      </c>
      <c r="BD330" s="71">
        <v>16.037965217295504</v>
      </c>
      <c r="BE330" s="71">
        <v>0</v>
      </c>
      <c r="BF330" s="71">
        <v>0</v>
      </c>
      <c r="BG330" s="71">
        <v>0</v>
      </c>
      <c r="BH330" s="71">
        <v>0</v>
      </c>
      <c r="BI330" s="71">
        <v>0</v>
      </c>
      <c r="BJ330" s="71">
        <v>0</v>
      </c>
      <c r="BK330" s="71">
        <v>0</v>
      </c>
      <c r="BL330" s="71">
        <v>0</v>
      </c>
      <c r="BM330" s="71">
        <v>0</v>
      </c>
      <c r="BN330" s="71">
        <v>0</v>
      </c>
      <c r="BO330" s="71">
        <v>0</v>
      </c>
      <c r="BP330" s="71">
        <v>0</v>
      </c>
      <c r="BQ330" s="71">
        <v>9.3419841847315528</v>
      </c>
    </row>
    <row r="331" spans="1:69" x14ac:dyDescent="0.2">
      <c r="A331" s="13"/>
      <c r="B331" s="63" t="s">
        <v>165</v>
      </c>
      <c r="C331" s="66">
        <v>9774.1850786266004</v>
      </c>
      <c r="D331" s="66">
        <v>2168.7809981280002</v>
      </c>
      <c r="E331" s="66">
        <v>2027.7419646180001</v>
      </c>
      <c r="F331" s="66">
        <v>1774.1531143899999</v>
      </c>
      <c r="G331" s="66">
        <v>479.96408625200002</v>
      </c>
      <c r="H331" s="66">
        <v>218.645845509</v>
      </c>
      <c r="I331" s="66">
        <v>99.421701956199996</v>
      </c>
      <c r="J331" s="66">
        <v>743.65400705000002</v>
      </c>
      <c r="K331" s="66">
        <v>0</v>
      </c>
      <c r="L331" s="66">
        <v>0</v>
      </c>
      <c r="M331" s="66">
        <v>0</v>
      </c>
      <c r="N331" s="66">
        <v>0</v>
      </c>
      <c r="O331" s="66">
        <v>0</v>
      </c>
      <c r="P331" s="66">
        <v>0</v>
      </c>
      <c r="Q331" s="66">
        <v>0</v>
      </c>
      <c r="R331" s="66">
        <v>0</v>
      </c>
      <c r="S331" s="66">
        <v>0</v>
      </c>
      <c r="T331" s="66">
        <v>0</v>
      </c>
      <c r="U331" s="66">
        <v>0</v>
      </c>
      <c r="V331" s="66">
        <v>0</v>
      </c>
      <c r="W331" s="66">
        <v>17286.546796529801</v>
      </c>
      <c r="Y331" s="41" t="s">
        <v>165</v>
      </c>
      <c r="Z331" s="68">
        <v>0.56542149184987744</v>
      </c>
      <c r="AA331" s="68">
        <v>0.12546062690573767</v>
      </c>
      <c r="AB331" s="68">
        <v>0.11730173692209368</v>
      </c>
      <c r="AC331" s="68">
        <v>0.10263201409006416</v>
      </c>
      <c r="AD331" s="68">
        <v>2.7765180165905127E-2</v>
      </c>
      <c r="AE331" s="68">
        <v>1.2648324045430068E-2</v>
      </c>
      <c r="AF331" s="68">
        <v>5.7513917109320222E-3</v>
      </c>
      <c r="AG331" s="68">
        <v>4.301923430995977E-2</v>
      </c>
      <c r="AH331" s="68">
        <v>0</v>
      </c>
      <c r="AI331" s="68">
        <v>0</v>
      </c>
      <c r="AJ331" s="68">
        <v>0</v>
      </c>
      <c r="AK331" s="68">
        <v>0</v>
      </c>
      <c r="AL331" s="68">
        <v>0</v>
      </c>
      <c r="AM331" s="68">
        <v>0</v>
      </c>
      <c r="AN331" s="68">
        <v>0</v>
      </c>
      <c r="AO331" s="68">
        <v>0</v>
      </c>
      <c r="AP331" s="68">
        <v>0</v>
      </c>
      <c r="AQ331" s="68">
        <v>0</v>
      </c>
      <c r="AR331" s="68">
        <v>0</v>
      </c>
      <c r="AS331" s="68">
        <v>0</v>
      </c>
      <c r="AT331" s="68"/>
      <c r="AV331" s="18" t="s">
        <v>165</v>
      </c>
      <c r="AW331" s="71">
        <v>13.526790936884558</v>
      </c>
      <c r="AX331" s="71">
        <v>26.240517414272436</v>
      </c>
      <c r="AY331" s="71">
        <v>20.399658935231571</v>
      </c>
      <c r="AZ331" s="71">
        <v>26.318992929984578</v>
      </c>
      <c r="BA331" s="71">
        <v>39.121593608556026</v>
      </c>
      <c r="BB331" s="71">
        <v>85.261722230795073</v>
      </c>
      <c r="BC331" s="71">
        <v>94.273424060710994</v>
      </c>
      <c r="BD331" s="71">
        <v>48.033065616788875</v>
      </c>
      <c r="BE331" s="71">
        <v>0</v>
      </c>
      <c r="BF331" s="71">
        <v>0</v>
      </c>
      <c r="BG331" s="71">
        <v>0</v>
      </c>
      <c r="BH331" s="71">
        <v>0</v>
      </c>
      <c r="BI331" s="71">
        <v>0</v>
      </c>
      <c r="BJ331" s="71">
        <v>0</v>
      </c>
      <c r="BK331" s="71">
        <v>0</v>
      </c>
      <c r="BL331" s="71">
        <v>0</v>
      </c>
      <c r="BM331" s="71">
        <v>0</v>
      </c>
      <c r="BN331" s="71">
        <v>0</v>
      </c>
      <c r="BO331" s="71">
        <v>0</v>
      </c>
      <c r="BP331" s="71">
        <v>0</v>
      </c>
      <c r="BQ331" s="71">
        <v>9.4479805529804839</v>
      </c>
    </row>
    <row r="332" spans="1:69" x14ac:dyDescent="0.2">
      <c r="A332" s="13"/>
      <c r="B332" s="63" t="s">
        <v>424</v>
      </c>
      <c r="C332" s="66">
        <v>413.26335911040002</v>
      </c>
      <c r="D332" s="66">
        <v>0</v>
      </c>
      <c r="E332" s="66">
        <v>142.49377160400002</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555.75713071439998</v>
      </c>
      <c r="Y332" s="41" t="s">
        <v>424</v>
      </c>
      <c r="Z332" s="68">
        <v>0.74360424054149188</v>
      </c>
      <c r="AA332" s="68">
        <v>0</v>
      </c>
      <c r="AB332" s="68">
        <v>0.25639575945850823</v>
      </c>
      <c r="AC332" s="68">
        <v>0</v>
      </c>
      <c r="AD332" s="68">
        <v>0</v>
      </c>
      <c r="AE332" s="68">
        <v>0</v>
      </c>
      <c r="AF332" s="68">
        <v>0</v>
      </c>
      <c r="AG332" s="68">
        <v>0</v>
      </c>
      <c r="AH332" s="68">
        <v>0</v>
      </c>
      <c r="AI332" s="68">
        <v>0</v>
      </c>
      <c r="AJ332" s="68">
        <v>0</v>
      </c>
      <c r="AK332" s="68">
        <v>0</v>
      </c>
      <c r="AL332" s="68">
        <v>0</v>
      </c>
      <c r="AM332" s="68">
        <v>0</v>
      </c>
      <c r="AN332" s="68">
        <v>0</v>
      </c>
      <c r="AO332" s="68">
        <v>0</v>
      </c>
      <c r="AP332" s="68">
        <v>0</v>
      </c>
      <c r="AQ332" s="68">
        <v>0</v>
      </c>
      <c r="AR332" s="68">
        <v>0</v>
      </c>
      <c r="AS332" s="68">
        <v>0</v>
      </c>
      <c r="AT332" s="68"/>
      <c r="AV332" s="18" t="s">
        <v>424</v>
      </c>
      <c r="AW332" s="71">
        <v>78.253062531972787</v>
      </c>
      <c r="AX332" s="71">
        <v>0</v>
      </c>
      <c r="AY332" s="71">
        <v>43.710071850484773</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BP332" s="71">
        <v>0</v>
      </c>
      <c r="BQ332" s="71">
        <v>59.258706313232004</v>
      </c>
    </row>
    <row r="333" spans="1:69" x14ac:dyDescent="0.2">
      <c r="A333" s="13"/>
      <c r="B333" s="63" t="s">
        <v>425</v>
      </c>
      <c r="C333" s="66">
        <v>5649.2177001376995</v>
      </c>
      <c r="D333" s="66">
        <v>2389.851059225</v>
      </c>
      <c r="E333" s="66">
        <v>2079.1562298106996</v>
      </c>
      <c r="F333" s="66">
        <v>2209.9109923399997</v>
      </c>
      <c r="G333" s="66">
        <v>388.19080088499999</v>
      </c>
      <c r="H333" s="66">
        <v>501.73507785299995</v>
      </c>
      <c r="I333" s="66">
        <v>579.94180621800001</v>
      </c>
      <c r="J333" s="66">
        <v>788.00781584079994</v>
      </c>
      <c r="K333" s="66">
        <v>0</v>
      </c>
      <c r="L333" s="66">
        <v>0</v>
      </c>
      <c r="M333" s="66">
        <v>0</v>
      </c>
      <c r="N333" s="66">
        <v>0</v>
      </c>
      <c r="O333" s="66">
        <v>0</v>
      </c>
      <c r="P333" s="66">
        <v>0</v>
      </c>
      <c r="Q333" s="66">
        <v>0</v>
      </c>
      <c r="R333" s="66">
        <v>0</v>
      </c>
      <c r="S333" s="66">
        <v>0</v>
      </c>
      <c r="T333" s="66">
        <v>0</v>
      </c>
      <c r="U333" s="66">
        <v>0</v>
      </c>
      <c r="V333" s="66">
        <v>0</v>
      </c>
      <c r="W333" s="66">
        <v>14586.011482310198</v>
      </c>
      <c r="Y333" s="41" t="s">
        <v>425</v>
      </c>
      <c r="Z333" s="68">
        <v>0.38730380179592122</v>
      </c>
      <c r="AA333" s="68">
        <v>0.16384541189504703</v>
      </c>
      <c r="AB333" s="68">
        <v>0.14254453538119619</v>
      </c>
      <c r="AC333" s="68">
        <v>0.15150892997857315</v>
      </c>
      <c r="AD333" s="68">
        <v>2.6613910276691802E-2</v>
      </c>
      <c r="AE333" s="68">
        <v>3.4398373980542962E-2</v>
      </c>
      <c r="AF333" s="68">
        <v>3.9760136410241342E-2</v>
      </c>
      <c r="AG333" s="68">
        <v>5.4024900281786407E-2</v>
      </c>
      <c r="AH333" s="68">
        <v>0</v>
      </c>
      <c r="AI333" s="68">
        <v>0</v>
      </c>
      <c r="AJ333" s="68">
        <v>0</v>
      </c>
      <c r="AK333" s="68">
        <v>0</v>
      </c>
      <c r="AL333" s="68">
        <v>0</v>
      </c>
      <c r="AM333" s="68">
        <v>0</v>
      </c>
      <c r="AN333" s="68">
        <v>0</v>
      </c>
      <c r="AO333" s="68">
        <v>0</v>
      </c>
      <c r="AP333" s="68">
        <v>0</v>
      </c>
      <c r="AQ333" s="68">
        <v>0</v>
      </c>
      <c r="AR333" s="68">
        <v>0</v>
      </c>
      <c r="AS333" s="68">
        <v>0</v>
      </c>
      <c r="AT333" s="68"/>
      <c r="AV333" s="18" t="s">
        <v>425</v>
      </c>
      <c r="AW333" s="71">
        <v>15.591372047930676</v>
      </c>
      <c r="AX333" s="71">
        <v>22.712373170245552</v>
      </c>
      <c r="AY333" s="71">
        <v>22.243220386736063</v>
      </c>
      <c r="AZ333" s="71">
        <v>20.950510941258354</v>
      </c>
      <c r="BA333" s="71">
        <v>64.548355198487428</v>
      </c>
      <c r="BB333" s="71">
        <v>62.608991484283891</v>
      </c>
      <c r="BC333" s="71">
        <v>52.887602249104873</v>
      </c>
      <c r="BD333" s="71">
        <v>42.272956351236438</v>
      </c>
      <c r="BE333" s="71">
        <v>0</v>
      </c>
      <c r="BF333" s="71">
        <v>0</v>
      </c>
      <c r="BG333" s="71">
        <v>0</v>
      </c>
      <c r="BH333" s="71">
        <v>0</v>
      </c>
      <c r="BI333" s="71">
        <v>0</v>
      </c>
      <c r="BJ333" s="71">
        <v>0</v>
      </c>
      <c r="BK333" s="71">
        <v>0</v>
      </c>
      <c r="BL333" s="71">
        <v>0</v>
      </c>
      <c r="BM333" s="71">
        <v>0</v>
      </c>
      <c r="BN333" s="71">
        <v>0</v>
      </c>
      <c r="BO333" s="71">
        <v>0</v>
      </c>
      <c r="BP333" s="71">
        <v>0</v>
      </c>
      <c r="BQ333" s="71">
        <v>9.3631321161657617</v>
      </c>
    </row>
    <row r="334" spans="1:69" x14ac:dyDescent="0.2">
      <c r="A334" s="13"/>
      <c r="B334" s="63" t="s">
        <v>173</v>
      </c>
      <c r="C334" s="66">
        <v>536.29576663</v>
      </c>
      <c r="D334" s="66">
        <v>113.84283715319999</v>
      </c>
      <c r="E334" s="66">
        <v>71.347102636000002</v>
      </c>
      <c r="F334" s="66">
        <v>989.15315044099998</v>
      </c>
      <c r="G334" s="66">
        <v>0</v>
      </c>
      <c r="H334" s="66">
        <v>0</v>
      </c>
      <c r="I334" s="66">
        <v>47.273289388000002</v>
      </c>
      <c r="J334" s="66">
        <v>178.8588121034</v>
      </c>
      <c r="K334" s="66">
        <v>0</v>
      </c>
      <c r="L334" s="66">
        <v>0</v>
      </c>
      <c r="M334" s="66">
        <v>0</v>
      </c>
      <c r="N334" s="66">
        <v>0</v>
      </c>
      <c r="O334" s="66">
        <v>0</v>
      </c>
      <c r="P334" s="66">
        <v>0</v>
      </c>
      <c r="Q334" s="66">
        <v>0</v>
      </c>
      <c r="R334" s="66">
        <v>0</v>
      </c>
      <c r="S334" s="66">
        <v>0</v>
      </c>
      <c r="T334" s="66">
        <v>0</v>
      </c>
      <c r="U334" s="66">
        <v>0</v>
      </c>
      <c r="V334" s="66">
        <v>0</v>
      </c>
      <c r="W334" s="66">
        <v>1936.7709583515998</v>
      </c>
      <c r="Y334" s="41" t="s">
        <v>173</v>
      </c>
      <c r="Z334" s="68">
        <v>0.27690200760055039</v>
      </c>
      <c r="AA334" s="68">
        <v>5.8779710973202781E-2</v>
      </c>
      <c r="AB334" s="68">
        <v>3.6838172489288078E-2</v>
      </c>
      <c r="AC334" s="68">
        <v>0.51072283285519504</v>
      </c>
      <c r="AD334" s="68">
        <v>0</v>
      </c>
      <c r="AE334" s="68">
        <v>0</v>
      </c>
      <c r="AF334" s="68">
        <v>2.4408301448424572E-2</v>
      </c>
      <c r="AG334" s="68">
        <v>9.2348974633339229E-2</v>
      </c>
      <c r="AH334" s="68">
        <v>0</v>
      </c>
      <c r="AI334" s="68">
        <v>0</v>
      </c>
      <c r="AJ334" s="68">
        <v>0</v>
      </c>
      <c r="AK334" s="68">
        <v>0</v>
      </c>
      <c r="AL334" s="68">
        <v>0</v>
      </c>
      <c r="AM334" s="68">
        <v>0</v>
      </c>
      <c r="AN334" s="68">
        <v>0</v>
      </c>
      <c r="AO334" s="68">
        <v>0</v>
      </c>
      <c r="AP334" s="68">
        <v>0</v>
      </c>
      <c r="AQ334" s="68">
        <v>0</v>
      </c>
      <c r="AR334" s="68">
        <v>0</v>
      </c>
      <c r="AS334" s="68">
        <v>0</v>
      </c>
      <c r="AT334" s="68"/>
      <c r="AV334" s="18" t="s">
        <v>173</v>
      </c>
      <c r="AW334" s="71">
        <v>48.675189695022183</v>
      </c>
      <c r="AX334" s="71">
        <v>43.945899012420078</v>
      </c>
      <c r="AY334" s="71">
        <v>78.561643203981163</v>
      </c>
      <c r="AZ334" s="71">
        <v>36.964482173623821</v>
      </c>
      <c r="BA334" s="71">
        <v>0</v>
      </c>
      <c r="BB334" s="71">
        <v>0</v>
      </c>
      <c r="BC334" s="71">
        <v>101.86458031562853</v>
      </c>
      <c r="BD334" s="71">
        <v>91.073209617745306</v>
      </c>
      <c r="BE334" s="71">
        <v>0</v>
      </c>
      <c r="BF334" s="71">
        <v>0</v>
      </c>
      <c r="BG334" s="71">
        <v>0</v>
      </c>
      <c r="BH334" s="71">
        <v>0</v>
      </c>
      <c r="BI334" s="71">
        <v>0</v>
      </c>
      <c r="BJ334" s="71">
        <v>0</v>
      </c>
      <c r="BK334" s="71">
        <v>0</v>
      </c>
      <c r="BL334" s="71">
        <v>0</v>
      </c>
      <c r="BM334" s="71">
        <v>0</v>
      </c>
      <c r="BN334" s="71">
        <v>0</v>
      </c>
      <c r="BO334" s="71">
        <v>0</v>
      </c>
      <c r="BP334" s="71">
        <v>0</v>
      </c>
      <c r="BQ334" s="71">
        <v>25.100438867003316</v>
      </c>
    </row>
    <row r="335" spans="1:69" x14ac:dyDescent="0.2">
      <c r="A335" s="13"/>
      <c r="B335" s="63" t="s">
        <v>181</v>
      </c>
      <c r="C335" s="66">
        <v>676.81467542899998</v>
      </c>
      <c r="D335" s="66">
        <v>967.63864632800005</v>
      </c>
      <c r="E335" s="66">
        <v>595.63411277060004</v>
      </c>
      <c r="F335" s="66">
        <v>768.44665770500001</v>
      </c>
      <c r="G335" s="66">
        <v>276.07133237779999</v>
      </c>
      <c r="H335" s="66">
        <v>0</v>
      </c>
      <c r="I335" s="66">
        <v>153.83023443259998</v>
      </c>
      <c r="J335" s="66">
        <v>0</v>
      </c>
      <c r="K335" s="66">
        <v>0</v>
      </c>
      <c r="L335" s="66">
        <v>0</v>
      </c>
      <c r="M335" s="66">
        <v>0</v>
      </c>
      <c r="N335" s="66">
        <v>0</v>
      </c>
      <c r="O335" s="66">
        <v>0</v>
      </c>
      <c r="P335" s="66">
        <v>0</v>
      </c>
      <c r="Q335" s="66">
        <v>0</v>
      </c>
      <c r="R335" s="66">
        <v>0</v>
      </c>
      <c r="S335" s="66">
        <v>0</v>
      </c>
      <c r="T335" s="66">
        <v>0</v>
      </c>
      <c r="U335" s="66">
        <v>0</v>
      </c>
      <c r="V335" s="66">
        <v>0</v>
      </c>
      <c r="W335" s="66">
        <v>3438.4356590430002</v>
      </c>
      <c r="Y335" s="41" t="s">
        <v>181</v>
      </c>
      <c r="Z335" s="68">
        <v>0.19683796427860856</v>
      </c>
      <c r="AA335" s="68">
        <v>0.28141827920587503</v>
      </c>
      <c r="AB335" s="68">
        <v>0.17322822697120918</v>
      </c>
      <c r="AC335" s="68">
        <v>0.22348728721562797</v>
      </c>
      <c r="AD335" s="68">
        <v>8.028980610753593E-2</v>
      </c>
      <c r="AE335" s="68">
        <v>0</v>
      </c>
      <c r="AF335" s="68">
        <v>4.473843622114327E-2</v>
      </c>
      <c r="AG335" s="68">
        <v>0</v>
      </c>
      <c r="AH335" s="68">
        <v>0</v>
      </c>
      <c r="AI335" s="68">
        <v>0</v>
      </c>
      <c r="AJ335" s="68">
        <v>0</v>
      </c>
      <c r="AK335" s="68">
        <v>0</v>
      </c>
      <c r="AL335" s="68">
        <v>0</v>
      </c>
      <c r="AM335" s="68">
        <v>0</v>
      </c>
      <c r="AN335" s="68">
        <v>0</v>
      </c>
      <c r="AO335" s="68">
        <v>0</v>
      </c>
      <c r="AP335" s="68">
        <v>0</v>
      </c>
      <c r="AQ335" s="68">
        <v>0</v>
      </c>
      <c r="AR335" s="68">
        <v>0</v>
      </c>
      <c r="AS335" s="68">
        <v>0</v>
      </c>
      <c r="AT335" s="68"/>
      <c r="AV335" s="18" t="s">
        <v>181</v>
      </c>
      <c r="AW335" s="71">
        <v>38.416655929423044</v>
      </c>
      <c r="AX335" s="71">
        <v>36.873866684971759</v>
      </c>
      <c r="AY335" s="71">
        <v>36.315741630791749</v>
      </c>
      <c r="AZ335" s="71">
        <v>37.41816270566256</v>
      </c>
      <c r="BA335" s="71">
        <v>82.151753248842965</v>
      </c>
      <c r="BB335" s="71">
        <v>0</v>
      </c>
      <c r="BC335" s="71">
        <v>81.555720180617769</v>
      </c>
      <c r="BD335" s="71">
        <v>0</v>
      </c>
      <c r="BE335" s="71">
        <v>0</v>
      </c>
      <c r="BF335" s="71">
        <v>0</v>
      </c>
      <c r="BG335" s="71">
        <v>0</v>
      </c>
      <c r="BH335" s="71">
        <v>0</v>
      </c>
      <c r="BI335" s="71">
        <v>0</v>
      </c>
      <c r="BJ335" s="71">
        <v>0</v>
      </c>
      <c r="BK335" s="71">
        <v>0</v>
      </c>
      <c r="BL335" s="71">
        <v>0</v>
      </c>
      <c r="BM335" s="71">
        <v>0</v>
      </c>
      <c r="BN335" s="71">
        <v>0</v>
      </c>
      <c r="BO335" s="71">
        <v>0</v>
      </c>
      <c r="BP335" s="71">
        <v>0</v>
      </c>
      <c r="BQ335" s="71">
        <v>18.198611357774492</v>
      </c>
    </row>
    <row r="336" spans="1:69" x14ac:dyDescent="0.2">
      <c r="A336" s="13"/>
      <c r="B336" s="63" t="s">
        <v>169</v>
      </c>
      <c r="C336" s="66">
        <v>830.88765265299992</v>
      </c>
      <c r="D336" s="66">
        <v>353.82011999300005</v>
      </c>
      <c r="E336" s="66">
        <v>1366.7644140919999</v>
      </c>
      <c r="F336" s="66">
        <v>2002.8130039999999</v>
      </c>
      <c r="G336" s="66">
        <v>133.389537542</v>
      </c>
      <c r="H336" s="66">
        <v>268.69363601999999</v>
      </c>
      <c r="I336" s="66">
        <v>86.266852278200005</v>
      </c>
      <c r="J336" s="66">
        <v>752.49264638299996</v>
      </c>
      <c r="K336" s="66">
        <v>0</v>
      </c>
      <c r="L336" s="66">
        <v>0</v>
      </c>
      <c r="M336" s="66">
        <v>0</v>
      </c>
      <c r="N336" s="66">
        <v>0</v>
      </c>
      <c r="O336" s="66">
        <v>0</v>
      </c>
      <c r="P336" s="66">
        <v>0</v>
      </c>
      <c r="Q336" s="66">
        <v>0</v>
      </c>
      <c r="R336" s="66">
        <v>0</v>
      </c>
      <c r="S336" s="66">
        <v>0</v>
      </c>
      <c r="T336" s="66">
        <v>0</v>
      </c>
      <c r="U336" s="66">
        <v>0</v>
      </c>
      <c r="V336" s="66">
        <v>0</v>
      </c>
      <c r="W336" s="66">
        <v>5795.1278629611998</v>
      </c>
      <c r="Y336" s="41" t="s">
        <v>169</v>
      </c>
      <c r="Z336" s="68">
        <v>0.14337693184709685</v>
      </c>
      <c r="AA336" s="68">
        <v>6.1054756402252136E-2</v>
      </c>
      <c r="AB336" s="68">
        <v>0.23584715409430318</v>
      </c>
      <c r="AC336" s="68">
        <v>0.34560290149950212</v>
      </c>
      <c r="AD336" s="68">
        <v>2.3017531398149427E-2</v>
      </c>
      <c r="AE336" s="68">
        <v>4.6365437031565801E-2</v>
      </c>
      <c r="AF336" s="68">
        <v>1.4886099896011491E-2</v>
      </c>
      <c r="AG336" s="68">
        <v>0.12984918783111898</v>
      </c>
      <c r="AH336" s="68">
        <v>0</v>
      </c>
      <c r="AI336" s="68">
        <v>0</v>
      </c>
      <c r="AJ336" s="68">
        <v>0</v>
      </c>
      <c r="AK336" s="68">
        <v>0</v>
      </c>
      <c r="AL336" s="68">
        <v>0</v>
      </c>
      <c r="AM336" s="68">
        <v>0</v>
      </c>
      <c r="AN336" s="68">
        <v>0</v>
      </c>
      <c r="AO336" s="68">
        <v>0</v>
      </c>
      <c r="AP336" s="68">
        <v>0</v>
      </c>
      <c r="AQ336" s="68">
        <v>0</v>
      </c>
      <c r="AR336" s="68">
        <v>0</v>
      </c>
      <c r="AS336" s="68">
        <v>0</v>
      </c>
      <c r="AT336" s="68"/>
      <c r="AV336" s="18" t="s">
        <v>169</v>
      </c>
      <c r="AW336" s="71">
        <v>29.057169690289108</v>
      </c>
      <c r="AX336" s="71">
        <v>43.221958415636088</v>
      </c>
      <c r="AY336" s="71">
        <v>25.179364048097554</v>
      </c>
      <c r="AZ336" s="71">
        <v>28.465854381320248</v>
      </c>
      <c r="BA336" s="71">
        <v>87.394881283480615</v>
      </c>
      <c r="BB336" s="71">
        <v>84.262277065038248</v>
      </c>
      <c r="BC336" s="71">
        <v>87.128478470631578</v>
      </c>
      <c r="BD336" s="71">
        <v>33.908932173683432</v>
      </c>
      <c r="BE336" s="71">
        <v>0</v>
      </c>
      <c r="BF336" s="71">
        <v>0</v>
      </c>
      <c r="BG336" s="71">
        <v>0</v>
      </c>
      <c r="BH336" s="71">
        <v>0</v>
      </c>
      <c r="BI336" s="71">
        <v>0</v>
      </c>
      <c r="BJ336" s="71">
        <v>0</v>
      </c>
      <c r="BK336" s="71">
        <v>0</v>
      </c>
      <c r="BL336" s="71">
        <v>0</v>
      </c>
      <c r="BM336" s="71">
        <v>0</v>
      </c>
      <c r="BN336" s="71">
        <v>0</v>
      </c>
      <c r="BO336" s="71">
        <v>0</v>
      </c>
      <c r="BP336" s="71">
        <v>0</v>
      </c>
      <c r="BQ336" s="71">
        <v>14.026727940651229</v>
      </c>
    </row>
    <row r="337" spans="1:69" x14ac:dyDescent="0.2">
      <c r="A337" s="13"/>
      <c r="B337" s="63" t="s">
        <v>372</v>
      </c>
      <c r="C337" s="66">
        <v>0</v>
      </c>
      <c r="D337" s="66">
        <v>0</v>
      </c>
      <c r="E337" s="66">
        <v>0</v>
      </c>
      <c r="F337" s="66">
        <v>0</v>
      </c>
      <c r="G337" s="66">
        <v>0</v>
      </c>
      <c r="H337" s="66">
        <v>0</v>
      </c>
      <c r="I337" s="66">
        <v>82.717286969</v>
      </c>
      <c r="J337" s="66">
        <v>385.254331428</v>
      </c>
      <c r="K337" s="66">
        <v>0</v>
      </c>
      <c r="L337" s="66">
        <v>0</v>
      </c>
      <c r="M337" s="66">
        <v>0</v>
      </c>
      <c r="N337" s="66">
        <v>0</v>
      </c>
      <c r="O337" s="66">
        <v>0</v>
      </c>
      <c r="P337" s="66">
        <v>0</v>
      </c>
      <c r="Q337" s="66">
        <v>0</v>
      </c>
      <c r="R337" s="66">
        <v>0</v>
      </c>
      <c r="S337" s="66">
        <v>0</v>
      </c>
      <c r="T337" s="66">
        <v>0</v>
      </c>
      <c r="U337" s="66">
        <v>0</v>
      </c>
      <c r="V337" s="66">
        <v>0</v>
      </c>
      <c r="W337" s="66">
        <v>467.97161839699999</v>
      </c>
      <c r="Y337" s="41" t="s">
        <v>372</v>
      </c>
      <c r="Z337" s="68">
        <v>0</v>
      </c>
      <c r="AA337" s="68">
        <v>0</v>
      </c>
      <c r="AB337" s="68">
        <v>0</v>
      </c>
      <c r="AC337" s="68">
        <v>0</v>
      </c>
      <c r="AD337" s="68">
        <v>0</v>
      </c>
      <c r="AE337" s="68">
        <v>0</v>
      </c>
      <c r="AF337" s="68">
        <v>0.1767570590121289</v>
      </c>
      <c r="AG337" s="68">
        <v>0.8232429409878711</v>
      </c>
      <c r="AH337" s="68">
        <v>0</v>
      </c>
      <c r="AI337" s="68">
        <v>0</v>
      </c>
      <c r="AJ337" s="68">
        <v>0</v>
      </c>
      <c r="AK337" s="68">
        <v>0</v>
      </c>
      <c r="AL337" s="68">
        <v>0</v>
      </c>
      <c r="AM337" s="68">
        <v>0</v>
      </c>
      <c r="AN337" s="68">
        <v>0</v>
      </c>
      <c r="AO337" s="68">
        <v>0</v>
      </c>
      <c r="AP337" s="68">
        <v>0</v>
      </c>
      <c r="AQ337" s="68">
        <v>0</v>
      </c>
      <c r="AR337" s="68">
        <v>0</v>
      </c>
      <c r="AS337" s="68">
        <v>0</v>
      </c>
      <c r="AT337" s="68"/>
      <c r="AV337" s="18" t="s">
        <v>372</v>
      </c>
      <c r="AW337" s="71">
        <v>0</v>
      </c>
      <c r="AX337" s="71">
        <v>0</v>
      </c>
      <c r="AY337" s="71">
        <v>0</v>
      </c>
      <c r="AZ337" s="71">
        <v>0</v>
      </c>
      <c r="BA337" s="71">
        <v>0</v>
      </c>
      <c r="BB337" s="71">
        <v>0</v>
      </c>
      <c r="BC337" s="71">
        <v>95.603047422251862</v>
      </c>
      <c r="BD337" s="71">
        <v>58.830455811139984</v>
      </c>
      <c r="BE337" s="71">
        <v>0</v>
      </c>
      <c r="BF337" s="71">
        <v>0</v>
      </c>
      <c r="BG337" s="71">
        <v>0</v>
      </c>
      <c r="BH337" s="71">
        <v>0</v>
      </c>
      <c r="BI337" s="71">
        <v>0</v>
      </c>
      <c r="BJ337" s="71">
        <v>0</v>
      </c>
      <c r="BK337" s="71">
        <v>0</v>
      </c>
      <c r="BL337" s="71">
        <v>0</v>
      </c>
      <c r="BM337" s="71">
        <v>0</v>
      </c>
      <c r="BN337" s="71">
        <v>0</v>
      </c>
      <c r="BO337" s="71">
        <v>0</v>
      </c>
      <c r="BP337" s="71">
        <v>0</v>
      </c>
      <c r="BQ337" s="71">
        <v>51.29517413129939</v>
      </c>
    </row>
    <row r="338" spans="1:69" x14ac:dyDescent="0.2">
      <c r="A338" s="13"/>
      <c r="B338" s="63" t="s">
        <v>397</v>
      </c>
      <c r="C338" s="66">
        <v>438.72304697450005</v>
      </c>
      <c r="D338" s="66">
        <v>57.386303288000001</v>
      </c>
      <c r="E338" s="66">
        <v>554.10221448200002</v>
      </c>
      <c r="F338" s="66">
        <v>439.97026590859997</v>
      </c>
      <c r="G338" s="66">
        <v>0</v>
      </c>
      <c r="H338" s="66">
        <v>133.51275678420001</v>
      </c>
      <c r="I338" s="66">
        <v>36.687192537000001</v>
      </c>
      <c r="J338" s="66">
        <v>538.62869592899995</v>
      </c>
      <c r="K338" s="66">
        <v>0</v>
      </c>
      <c r="L338" s="66">
        <v>0</v>
      </c>
      <c r="M338" s="66">
        <v>0</v>
      </c>
      <c r="N338" s="66">
        <v>0</v>
      </c>
      <c r="O338" s="66">
        <v>0</v>
      </c>
      <c r="P338" s="66">
        <v>0</v>
      </c>
      <c r="Q338" s="66">
        <v>0</v>
      </c>
      <c r="R338" s="66">
        <v>0</v>
      </c>
      <c r="S338" s="66">
        <v>0</v>
      </c>
      <c r="T338" s="66">
        <v>0</v>
      </c>
      <c r="U338" s="66">
        <v>0</v>
      </c>
      <c r="V338" s="66">
        <v>0</v>
      </c>
      <c r="W338" s="66">
        <v>2199.0104759033002</v>
      </c>
      <c r="Y338" s="41" t="s">
        <v>397</v>
      </c>
      <c r="Z338" s="68">
        <v>0.19950930283507778</v>
      </c>
      <c r="AA338" s="68">
        <v>2.6096421057033435E-2</v>
      </c>
      <c r="AB338" s="68">
        <v>0.25197797852890547</v>
      </c>
      <c r="AC338" s="68">
        <v>0.20007647563746636</v>
      </c>
      <c r="AD338" s="68">
        <v>0</v>
      </c>
      <c r="AE338" s="68">
        <v>6.0714925302643774E-2</v>
      </c>
      <c r="AF338" s="68">
        <v>1.6683500574016043E-2</v>
      </c>
      <c r="AG338" s="68">
        <v>0.24494139606485701</v>
      </c>
      <c r="AH338" s="68">
        <v>0</v>
      </c>
      <c r="AI338" s="68">
        <v>0</v>
      </c>
      <c r="AJ338" s="68">
        <v>0</v>
      </c>
      <c r="AK338" s="68">
        <v>0</v>
      </c>
      <c r="AL338" s="68">
        <v>0</v>
      </c>
      <c r="AM338" s="68">
        <v>0</v>
      </c>
      <c r="AN338" s="68">
        <v>0</v>
      </c>
      <c r="AO338" s="68">
        <v>0</v>
      </c>
      <c r="AP338" s="68">
        <v>0</v>
      </c>
      <c r="AQ338" s="68">
        <v>0</v>
      </c>
      <c r="AR338" s="68">
        <v>0</v>
      </c>
      <c r="AS338" s="68">
        <v>0</v>
      </c>
      <c r="AT338" s="68"/>
      <c r="AV338" s="18" t="s">
        <v>397</v>
      </c>
      <c r="AW338" s="71">
        <v>54.897563028168136</v>
      </c>
      <c r="AX338" s="71">
        <v>71.49989032374674</v>
      </c>
      <c r="AY338" s="71">
        <v>42.791068800611392</v>
      </c>
      <c r="AZ338" s="71">
        <v>47.62178232532667</v>
      </c>
      <c r="BA338" s="71">
        <v>0</v>
      </c>
      <c r="BB338" s="71">
        <v>90.996720250959712</v>
      </c>
      <c r="BC338" s="71">
        <v>60.520982067826843</v>
      </c>
      <c r="BD338" s="71">
        <v>58.384337063020638</v>
      </c>
      <c r="BE338" s="71">
        <v>0</v>
      </c>
      <c r="BF338" s="71">
        <v>0</v>
      </c>
      <c r="BG338" s="71">
        <v>0</v>
      </c>
      <c r="BH338" s="71">
        <v>0</v>
      </c>
      <c r="BI338" s="71">
        <v>0</v>
      </c>
      <c r="BJ338" s="71">
        <v>0</v>
      </c>
      <c r="BK338" s="71">
        <v>0</v>
      </c>
      <c r="BL338" s="71">
        <v>0</v>
      </c>
      <c r="BM338" s="71">
        <v>0</v>
      </c>
      <c r="BN338" s="71">
        <v>0</v>
      </c>
      <c r="BO338" s="71">
        <v>0</v>
      </c>
      <c r="BP338" s="71">
        <v>0</v>
      </c>
      <c r="BQ338" s="71">
        <v>23.802064037743101</v>
      </c>
    </row>
    <row r="339" spans="1:69" x14ac:dyDescent="0.2">
      <c r="A339" s="13"/>
      <c r="B339" s="63" t="s">
        <v>398</v>
      </c>
      <c r="C339" s="66">
        <v>33057.400648939103</v>
      </c>
      <c r="D339" s="66">
        <v>13723.071442535302</v>
      </c>
      <c r="E339" s="66">
        <v>8405.0414197179998</v>
      </c>
      <c r="F339" s="66">
        <v>7034.7748669959992</v>
      </c>
      <c r="G339" s="66">
        <v>1241.6558932425999</v>
      </c>
      <c r="H339" s="66">
        <v>795.16540010500012</v>
      </c>
      <c r="I339" s="66">
        <v>2151.5027208748998</v>
      </c>
      <c r="J339" s="66">
        <v>860.48410979280004</v>
      </c>
      <c r="K339" s="66">
        <v>0</v>
      </c>
      <c r="L339" s="66">
        <v>0</v>
      </c>
      <c r="M339" s="66">
        <v>0</v>
      </c>
      <c r="N339" s="66">
        <v>0</v>
      </c>
      <c r="O339" s="66">
        <v>0</v>
      </c>
      <c r="P339" s="66">
        <v>0</v>
      </c>
      <c r="Q339" s="66">
        <v>0</v>
      </c>
      <c r="R339" s="66">
        <v>0</v>
      </c>
      <c r="S339" s="66">
        <v>0</v>
      </c>
      <c r="T339" s="66">
        <v>0</v>
      </c>
      <c r="U339" s="66">
        <v>0</v>
      </c>
      <c r="V339" s="66">
        <v>0</v>
      </c>
      <c r="W339" s="66">
        <v>67269.096502203713</v>
      </c>
      <c r="Y339" s="41" t="s">
        <v>398</v>
      </c>
      <c r="Z339" s="68">
        <v>0.49142031583338053</v>
      </c>
      <c r="AA339" s="68">
        <v>0.20400261273147527</v>
      </c>
      <c r="AB339" s="68">
        <v>0.12494654836701506</v>
      </c>
      <c r="AC339" s="68">
        <v>0.10457662184842251</v>
      </c>
      <c r="AD339" s="68">
        <v>1.8458043259164683E-2</v>
      </c>
      <c r="AE339" s="68">
        <v>1.1820664189817842E-2</v>
      </c>
      <c r="AF339" s="68">
        <v>3.198352338215836E-2</v>
      </c>
      <c r="AG339" s="68">
        <v>1.2791670388565586E-2</v>
      </c>
      <c r="AH339" s="68">
        <v>0</v>
      </c>
      <c r="AI339" s="68">
        <v>0</v>
      </c>
      <c r="AJ339" s="68">
        <v>0</v>
      </c>
      <c r="AK339" s="68">
        <v>0</v>
      </c>
      <c r="AL339" s="68">
        <v>0</v>
      </c>
      <c r="AM339" s="68">
        <v>0</v>
      </c>
      <c r="AN339" s="68">
        <v>0</v>
      </c>
      <c r="AO339" s="68">
        <v>0</v>
      </c>
      <c r="AP339" s="68">
        <v>0</v>
      </c>
      <c r="AQ339" s="68">
        <v>0</v>
      </c>
      <c r="AR339" s="68">
        <v>0</v>
      </c>
      <c r="AS339" s="68">
        <v>0</v>
      </c>
      <c r="AT339" s="68"/>
      <c r="AV339" s="18" t="s">
        <v>398</v>
      </c>
      <c r="AW339" s="71">
        <v>5.6678968963604621</v>
      </c>
      <c r="AX339" s="71">
        <v>9.8976531263519387</v>
      </c>
      <c r="AY339" s="71">
        <v>12.262399801840322</v>
      </c>
      <c r="AZ339" s="71">
        <v>16.102775263203654</v>
      </c>
      <c r="BA339" s="71">
        <v>33.912435469256565</v>
      </c>
      <c r="BB339" s="71">
        <v>33.175042221299705</v>
      </c>
      <c r="BC339" s="71">
        <v>27.836593412649968</v>
      </c>
      <c r="BD339" s="71">
        <v>39.106235764547947</v>
      </c>
      <c r="BE339" s="71">
        <v>0</v>
      </c>
      <c r="BF339" s="71">
        <v>0</v>
      </c>
      <c r="BG339" s="71">
        <v>0</v>
      </c>
      <c r="BH339" s="71">
        <v>0</v>
      </c>
      <c r="BI339" s="71">
        <v>0</v>
      </c>
      <c r="BJ339" s="71">
        <v>0</v>
      </c>
      <c r="BK339" s="71">
        <v>0</v>
      </c>
      <c r="BL339" s="71">
        <v>0</v>
      </c>
      <c r="BM339" s="71">
        <v>0</v>
      </c>
      <c r="BN339" s="71">
        <v>0</v>
      </c>
      <c r="BO339" s="71">
        <v>0</v>
      </c>
      <c r="BP339" s="71">
        <v>0</v>
      </c>
      <c r="BQ339" s="71">
        <v>4.3135473255883552</v>
      </c>
    </row>
    <row r="340" spans="1:69" x14ac:dyDescent="0.2">
      <c r="A340" s="13"/>
      <c r="B340" s="63" t="s">
        <v>151</v>
      </c>
      <c r="C340" s="66">
        <v>150.52463709019997</v>
      </c>
      <c r="D340" s="66">
        <v>480.17671499029996</v>
      </c>
      <c r="E340" s="66">
        <v>514.2828810254</v>
      </c>
      <c r="F340" s="66">
        <v>3072.5585388344002</v>
      </c>
      <c r="G340" s="66">
        <v>0</v>
      </c>
      <c r="H340" s="66">
        <v>0</v>
      </c>
      <c r="I340" s="66">
        <v>81.345028722899997</v>
      </c>
      <c r="J340" s="66">
        <v>408.06362883200001</v>
      </c>
      <c r="K340" s="66">
        <v>0</v>
      </c>
      <c r="L340" s="66">
        <v>0</v>
      </c>
      <c r="M340" s="66">
        <v>0</v>
      </c>
      <c r="N340" s="66">
        <v>0</v>
      </c>
      <c r="O340" s="66">
        <v>0</v>
      </c>
      <c r="P340" s="66">
        <v>0</v>
      </c>
      <c r="Q340" s="66">
        <v>0</v>
      </c>
      <c r="R340" s="66">
        <v>0</v>
      </c>
      <c r="S340" s="66">
        <v>0</v>
      </c>
      <c r="T340" s="66">
        <v>0</v>
      </c>
      <c r="U340" s="66">
        <v>0</v>
      </c>
      <c r="V340" s="66">
        <v>0</v>
      </c>
      <c r="W340" s="66">
        <v>4706.9514294951996</v>
      </c>
      <c r="Y340" s="41" t="s">
        <v>151</v>
      </c>
      <c r="Z340" s="68">
        <v>3.1979220381788194E-2</v>
      </c>
      <c r="AA340" s="68">
        <v>0.10201437643510948</v>
      </c>
      <c r="AB340" s="68">
        <v>0.10926029059971724</v>
      </c>
      <c r="AC340" s="68">
        <v>0.65277039392860681</v>
      </c>
      <c r="AD340" s="68">
        <v>0</v>
      </c>
      <c r="AE340" s="68">
        <v>0</v>
      </c>
      <c r="AF340" s="68">
        <v>1.7281892524568476E-2</v>
      </c>
      <c r="AG340" s="68">
        <v>8.6693826130209956E-2</v>
      </c>
      <c r="AH340" s="68">
        <v>0</v>
      </c>
      <c r="AI340" s="68">
        <v>0</v>
      </c>
      <c r="AJ340" s="68">
        <v>0</v>
      </c>
      <c r="AK340" s="68">
        <v>0</v>
      </c>
      <c r="AL340" s="68">
        <v>0</v>
      </c>
      <c r="AM340" s="68">
        <v>0</v>
      </c>
      <c r="AN340" s="68">
        <v>0</v>
      </c>
      <c r="AO340" s="68">
        <v>0</v>
      </c>
      <c r="AP340" s="68">
        <v>0</v>
      </c>
      <c r="AQ340" s="68">
        <v>0</v>
      </c>
      <c r="AR340" s="68">
        <v>0</v>
      </c>
      <c r="AS340" s="68">
        <v>0</v>
      </c>
      <c r="AT340" s="68"/>
      <c r="AV340" s="18" t="s">
        <v>151</v>
      </c>
      <c r="AW340" s="71">
        <v>48.109533250634634</v>
      </c>
      <c r="AX340" s="71">
        <v>52.189868637846686</v>
      </c>
      <c r="AY340" s="71">
        <v>29.466502127714762</v>
      </c>
      <c r="AZ340" s="71">
        <v>12.812350593852287</v>
      </c>
      <c r="BA340" s="71">
        <v>0</v>
      </c>
      <c r="BB340" s="71">
        <v>0</v>
      </c>
      <c r="BC340" s="71">
        <v>94.273424062429868</v>
      </c>
      <c r="BD340" s="71">
        <v>54.601720441370773</v>
      </c>
      <c r="BE340" s="71">
        <v>0</v>
      </c>
      <c r="BF340" s="71">
        <v>0</v>
      </c>
      <c r="BG340" s="71">
        <v>0</v>
      </c>
      <c r="BH340" s="71">
        <v>0</v>
      </c>
      <c r="BI340" s="71">
        <v>0</v>
      </c>
      <c r="BJ340" s="71">
        <v>0</v>
      </c>
      <c r="BK340" s="71">
        <v>0</v>
      </c>
      <c r="BL340" s="71">
        <v>0</v>
      </c>
      <c r="BM340" s="71">
        <v>0</v>
      </c>
      <c r="BN340" s="71">
        <v>0</v>
      </c>
      <c r="BO340" s="71">
        <v>0</v>
      </c>
      <c r="BP340" s="71">
        <v>0</v>
      </c>
      <c r="BQ340" s="71">
        <v>11.665705273720109</v>
      </c>
    </row>
    <row r="341" spans="1:69" x14ac:dyDescent="0.2">
      <c r="A341" s="13"/>
      <c r="B341" s="63" t="s">
        <v>373</v>
      </c>
      <c r="C341" s="66">
        <v>0</v>
      </c>
      <c r="D341" s="66">
        <v>0</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151.05100272057609</v>
      </c>
      <c r="Y341" s="41" t="s">
        <v>373</v>
      </c>
      <c r="Z341" s="68">
        <v>0</v>
      </c>
      <c r="AA341" s="68">
        <v>0</v>
      </c>
      <c r="AB341" s="68">
        <v>0</v>
      </c>
      <c r="AC341" s="68">
        <v>0</v>
      </c>
      <c r="AD341" s="68">
        <v>0</v>
      </c>
      <c r="AE341" s="68">
        <v>0</v>
      </c>
      <c r="AF341" s="68">
        <v>0</v>
      </c>
      <c r="AG341" s="68">
        <v>0</v>
      </c>
      <c r="AH341" s="68">
        <v>0</v>
      </c>
      <c r="AI341" s="68">
        <v>0</v>
      </c>
      <c r="AJ341" s="68">
        <v>0</v>
      </c>
      <c r="AK341" s="68">
        <v>0</v>
      </c>
      <c r="AL341" s="68">
        <v>0</v>
      </c>
      <c r="AM341" s="68">
        <v>0</v>
      </c>
      <c r="AN341" s="68">
        <v>0</v>
      </c>
      <c r="AO341" s="68">
        <v>0</v>
      </c>
      <c r="AP341" s="68">
        <v>0</v>
      </c>
      <c r="AQ341" s="68">
        <v>0</v>
      </c>
      <c r="AR341" s="68">
        <v>0</v>
      </c>
      <c r="AS341" s="68">
        <v>0</v>
      </c>
      <c r="AT341" s="68"/>
      <c r="AV341" s="18" t="s">
        <v>373</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23.301625207708163</v>
      </c>
    </row>
    <row r="342" spans="1:69" x14ac:dyDescent="0.2">
      <c r="A342" s="13"/>
      <c r="B342" s="63" t="s">
        <v>374</v>
      </c>
      <c r="C342" s="66">
        <v>0</v>
      </c>
      <c r="D342" s="66">
        <v>0</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Y342" s="41" t="s">
        <v>374</v>
      </c>
      <c r="Z342" s="68">
        <v>0</v>
      </c>
      <c r="AA342" s="68">
        <v>0</v>
      </c>
      <c r="AB342" s="68">
        <v>0</v>
      </c>
      <c r="AC342" s="68">
        <v>0</v>
      </c>
      <c r="AD342" s="68">
        <v>0</v>
      </c>
      <c r="AE342" s="68">
        <v>0</v>
      </c>
      <c r="AF342" s="68">
        <v>0</v>
      </c>
      <c r="AG342" s="68">
        <v>0</v>
      </c>
      <c r="AH342" s="68">
        <v>0</v>
      </c>
      <c r="AI342" s="68">
        <v>0</v>
      </c>
      <c r="AJ342" s="68">
        <v>0</v>
      </c>
      <c r="AK342" s="68">
        <v>0</v>
      </c>
      <c r="AL342" s="68">
        <v>0</v>
      </c>
      <c r="AM342" s="68">
        <v>0</v>
      </c>
      <c r="AN342" s="68">
        <v>0</v>
      </c>
      <c r="AO342" s="68">
        <v>0</v>
      </c>
      <c r="AP342" s="68">
        <v>0</v>
      </c>
      <c r="AQ342" s="68">
        <v>0</v>
      </c>
      <c r="AR342" s="68">
        <v>0</v>
      </c>
      <c r="AS342" s="68">
        <v>0</v>
      </c>
      <c r="AT342" s="68"/>
      <c r="AV342" s="18" t="s">
        <v>374</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row>
    <row r="343" spans="1:69" x14ac:dyDescent="0.2">
      <c r="A343" s="13"/>
      <c r="B343" s="63" t="s">
        <v>374</v>
      </c>
      <c r="C343" s="66">
        <v>0</v>
      </c>
      <c r="D343" s="66">
        <v>0</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Y343" s="41" t="s">
        <v>374</v>
      </c>
      <c r="Z343" s="68">
        <v>0</v>
      </c>
      <c r="AA343" s="68">
        <v>0</v>
      </c>
      <c r="AB343" s="68">
        <v>0</v>
      </c>
      <c r="AC343" s="68">
        <v>0</v>
      </c>
      <c r="AD343" s="68">
        <v>0</v>
      </c>
      <c r="AE343" s="68">
        <v>0</v>
      </c>
      <c r="AF343" s="68">
        <v>0</v>
      </c>
      <c r="AG343" s="68">
        <v>0</v>
      </c>
      <c r="AH343" s="68">
        <v>0</v>
      </c>
      <c r="AI343" s="68">
        <v>0</v>
      </c>
      <c r="AJ343" s="68">
        <v>0</v>
      </c>
      <c r="AK343" s="68">
        <v>0</v>
      </c>
      <c r="AL343" s="68">
        <v>0</v>
      </c>
      <c r="AM343" s="68">
        <v>0</v>
      </c>
      <c r="AN343" s="68">
        <v>0</v>
      </c>
      <c r="AO343" s="68">
        <v>0</v>
      </c>
      <c r="AP343" s="68">
        <v>0</v>
      </c>
      <c r="AQ343" s="68">
        <v>0</v>
      </c>
      <c r="AR343" s="68">
        <v>0</v>
      </c>
      <c r="AS343" s="68">
        <v>0</v>
      </c>
      <c r="AT343" s="68"/>
      <c r="AV343" s="18" t="s">
        <v>374</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row>
    <row r="344" spans="1:69" x14ac:dyDescent="0.2">
      <c r="A344" s="13"/>
      <c r="B344" s="63" t="s">
        <v>374</v>
      </c>
      <c r="C344" s="66">
        <v>0</v>
      </c>
      <c r="D344" s="66">
        <v>0</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Y344" s="41" t="s">
        <v>374</v>
      </c>
      <c r="Z344" s="68">
        <v>0</v>
      </c>
      <c r="AA344" s="68">
        <v>0</v>
      </c>
      <c r="AB344" s="68">
        <v>0</v>
      </c>
      <c r="AC344" s="68">
        <v>0</v>
      </c>
      <c r="AD344" s="68">
        <v>0</v>
      </c>
      <c r="AE344" s="68">
        <v>0</v>
      </c>
      <c r="AF344" s="68">
        <v>0</v>
      </c>
      <c r="AG344" s="68">
        <v>0</v>
      </c>
      <c r="AH344" s="68">
        <v>0</v>
      </c>
      <c r="AI344" s="68">
        <v>0</v>
      </c>
      <c r="AJ344" s="68">
        <v>0</v>
      </c>
      <c r="AK344" s="68">
        <v>0</v>
      </c>
      <c r="AL344" s="68">
        <v>0</v>
      </c>
      <c r="AM344" s="68">
        <v>0</v>
      </c>
      <c r="AN344" s="68">
        <v>0</v>
      </c>
      <c r="AO344" s="68">
        <v>0</v>
      </c>
      <c r="AP344" s="68">
        <v>0</v>
      </c>
      <c r="AQ344" s="68">
        <v>0</v>
      </c>
      <c r="AR344" s="68">
        <v>0</v>
      </c>
      <c r="AS344" s="68">
        <v>0</v>
      </c>
      <c r="AT344" s="68"/>
      <c r="AV344" s="18" t="s">
        <v>374</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row>
    <row r="345" spans="1:69" x14ac:dyDescent="0.2">
      <c r="A345" s="13"/>
      <c r="B345" s="63" t="s">
        <v>374</v>
      </c>
      <c r="C345" s="66">
        <v>0</v>
      </c>
      <c r="D345" s="66">
        <v>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Y345" s="41" t="s">
        <v>374</v>
      </c>
      <c r="Z345" s="68">
        <v>0</v>
      </c>
      <c r="AA345" s="68">
        <v>0</v>
      </c>
      <c r="AB345" s="68">
        <v>0</v>
      </c>
      <c r="AC345" s="68">
        <v>0</v>
      </c>
      <c r="AD345" s="68">
        <v>0</v>
      </c>
      <c r="AE345" s="68">
        <v>0</v>
      </c>
      <c r="AF345" s="68">
        <v>0</v>
      </c>
      <c r="AG345" s="68">
        <v>0</v>
      </c>
      <c r="AH345" s="68">
        <v>0</v>
      </c>
      <c r="AI345" s="68">
        <v>0</v>
      </c>
      <c r="AJ345" s="68">
        <v>0</v>
      </c>
      <c r="AK345" s="68">
        <v>0</v>
      </c>
      <c r="AL345" s="68">
        <v>0</v>
      </c>
      <c r="AM345" s="68">
        <v>0</v>
      </c>
      <c r="AN345" s="68">
        <v>0</v>
      </c>
      <c r="AO345" s="68">
        <v>0</v>
      </c>
      <c r="AP345" s="68">
        <v>0</v>
      </c>
      <c r="AQ345" s="68">
        <v>0</v>
      </c>
      <c r="AR345" s="68">
        <v>0</v>
      </c>
      <c r="AS345" s="68">
        <v>0</v>
      </c>
      <c r="AT345" s="68"/>
      <c r="AV345" s="18" t="s">
        <v>374</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row>
    <row r="346" spans="1:69" s="20" customFormat="1" x14ac:dyDescent="0.2">
      <c r="A346" s="19"/>
      <c r="B346" s="63" t="s">
        <v>374</v>
      </c>
      <c r="C346" s="66">
        <v>0</v>
      </c>
      <c r="D346" s="66">
        <v>0</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Y346" s="41" t="s">
        <v>374</v>
      </c>
      <c r="Z346" s="68">
        <v>0</v>
      </c>
      <c r="AA346" s="68">
        <v>0</v>
      </c>
      <c r="AB346" s="68">
        <v>0</v>
      </c>
      <c r="AC346" s="68">
        <v>0</v>
      </c>
      <c r="AD346" s="68">
        <v>0</v>
      </c>
      <c r="AE346" s="68">
        <v>0</v>
      </c>
      <c r="AF346" s="68">
        <v>0</v>
      </c>
      <c r="AG346" s="68">
        <v>0</v>
      </c>
      <c r="AH346" s="68">
        <v>0</v>
      </c>
      <c r="AI346" s="68">
        <v>0</v>
      </c>
      <c r="AJ346" s="68">
        <v>0</v>
      </c>
      <c r="AK346" s="68">
        <v>0</v>
      </c>
      <c r="AL346" s="68">
        <v>0</v>
      </c>
      <c r="AM346" s="68">
        <v>0</v>
      </c>
      <c r="AN346" s="68">
        <v>0</v>
      </c>
      <c r="AO346" s="68">
        <v>0</v>
      </c>
      <c r="AP346" s="68">
        <v>0</v>
      </c>
      <c r="AQ346" s="68">
        <v>0</v>
      </c>
      <c r="AR346" s="68">
        <v>0</v>
      </c>
      <c r="AS346" s="68">
        <v>0</v>
      </c>
      <c r="AT346" s="68"/>
      <c r="AV346" s="18" t="s">
        <v>374</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row>
    <row r="347" spans="1:69" x14ac:dyDescent="0.2">
      <c r="A347" s="13"/>
      <c r="B347" s="64" t="s">
        <v>374</v>
      </c>
      <c r="C347" s="66">
        <v>0</v>
      </c>
      <c r="D347" s="66">
        <v>0</v>
      </c>
      <c r="E347" s="66">
        <v>0</v>
      </c>
      <c r="F347" s="66">
        <v>0</v>
      </c>
      <c r="G347" s="66">
        <v>0</v>
      </c>
      <c r="H347" s="66">
        <v>0</v>
      </c>
      <c r="I347" s="66">
        <v>0</v>
      </c>
      <c r="J347" s="66">
        <v>0</v>
      </c>
      <c r="K347" s="66">
        <v>0</v>
      </c>
      <c r="L347" s="66">
        <v>0</v>
      </c>
      <c r="M347" s="66">
        <v>0</v>
      </c>
      <c r="N347" s="66">
        <v>0</v>
      </c>
      <c r="O347" s="66">
        <v>0</v>
      </c>
      <c r="P347" s="66">
        <v>0</v>
      </c>
      <c r="Q347" s="66">
        <v>0</v>
      </c>
      <c r="R347" s="66">
        <v>0</v>
      </c>
      <c r="S347" s="66">
        <v>0</v>
      </c>
      <c r="T347" s="66">
        <v>0</v>
      </c>
      <c r="U347" s="66">
        <v>0</v>
      </c>
      <c r="V347" s="66">
        <v>0</v>
      </c>
      <c r="W347" s="66">
        <v>0</v>
      </c>
      <c r="Y347" s="42" t="s">
        <v>374</v>
      </c>
      <c r="Z347" s="68">
        <v>0</v>
      </c>
      <c r="AA347" s="68">
        <v>0</v>
      </c>
      <c r="AB347" s="68">
        <v>0</v>
      </c>
      <c r="AC347" s="68">
        <v>0</v>
      </c>
      <c r="AD347" s="68">
        <v>0</v>
      </c>
      <c r="AE347" s="68">
        <v>0</v>
      </c>
      <c r="AF347" s="68">
        <v>0</v>
      </c>
      <c r="AG347" s="68">
        <v>0</v>
      </c>
      <c r="AH347" s="68">
        <v>0</v>
      </c>
      <c r="AI347" s="68">
        <v>0</v>
      </c>
      <c r="AJ347" s="68">
        <v>0</v>
      </c>
      <c r="AK347" s="68">
        <v>0</v>
      </c>
      <c r="AL347" s="68">
        <v>0</v>
      </c>
      <c r="AM347" s="68">
        <v>0</v>
      </c>
      <c r="AN347" s="68">
        <v>0</v>
      </c>
      <c r="AO347" s="68">
        <v>0</v>
      </c>
      <c r="AP347" s="68">
        <v>0</v>
      </c>
      <c r="AQ347" s="68">
        <v>0</v>
      </c>
      <c r="AR347" s="68">
        <v>0</v>
      </c>
      <c r="AS347" s="68">
        <v>0</v>
      </c>
      <c r="AT347" s="68"/>
      <c r="AV347" s="22" t="s">
        <v>374</v>
      </c>
      <c r="AW347" s="71">
        <v>0</v>
      </c>
      <c r="AX347" s="71">
        <v>0</v>
      </c>
      <c r="AY347" s="71">
        <v>0</v>
      </c>
      <c r="AZ347" s="71">
        <v>0</v>
      </c>
      <c r="BA347" s="71">
        <v>0</v>
      </c>
      <c r="BB347" s="71">
        <v>0</v>
      </c>
      <c r="BC347" s="71">
        <v>0</v>
      </c>
      <c r="BD347" s="71">
        <v>0</v>
      </c>
      <c r="BE347" s="71">
        <v>0</v>
      </c>
      <c r="BF347" s="71">
        <v>0</v>
      </c>
      <c r="BG347" s="71">
        <v>0</v>
      </c>
      <c r="BH347" s="71">
        <v>0</v>
      </c>
      <c r="BI347" s="71">
        <v>0</v>
      </c>
      <c r="BJ347" s="71">
        <v>0</v>
      </c>
      <c r="BK347" s="71">
        <v>0</v>
      </c>
      <c r="BL347" s="71">
        <v>0</v>
      </c>
      <c r="BM347" s="71">
        <v>0</v>
      </c>
      <c r="BN347" s="71">
        <v>0</v>
      </c>
      <c r="BO347" s="71">
        <v>0</v>
      </c>
      <c r="BP347" s="71">
        <v>0</v>
      </c>
      <c r="BQ347" s="71">
        <v>0</v>
      </c>
    </row>
    <row r="348" spans="1:69" x14ac:dyDescent="0.2">
      <c r="A348" s="13"/>
      <c r="B348" s="65" t="s">
        <v>194</v>
      </c>
      <c r="C348" s="66">
        <v>55038.13686705062</v>
      </c>
      <c r="D348" s="66">
        <v>21540.888931713787</v>
      </c>
      <c r="E348" s="66">
        <v>17157.706363321406</v>
      </c>
      <c r="F348" s="66">
        <v>20330.488339922995</v>
      </c>
      <c r="G348" s="66">
        <v>2979.0953161693997</v>
      </c>
      <c r="H348" s="66">
        <v>2230.1857009211999</v>
      </c>
      <c r="I348" s="66">
        <v>4331.2273948647999</v>
      </c>
      <c r="J348" s="66">
        <v>10120.022569896395</v>
      </c>
      <c r="K348" s="66">
        <v>0</v>
      </c>
      <c r="L348" s="66">
        <v>0</v>
      </c>
      <c r="M348" s="66">
        <v>0</v>
      </c>
      <c r="N348" s="66">
        <v>0</v>
      </c>
      <c r="O348" s="66">
        <v>0</v>
      </c>
      <c r="P348" s="66">
        <v>0</v>
      </c>
      <c r="Q348" s="66">
        <v>0</v>
      </c>
      <c r="R348" s="66">
        <v>0</v>
      </c>
      <c r="S348" s="66">
        <v>0</v>
      </c>
      <c r="T348" s="66">
        <v>0</v>
      </c>
      <c r="U348" s="66">
        <v>0</v>
      </c>
      <c r="V348" s="66">
        <v>0</v>
      </c>
      <c r="W348" s="66"/>
      <c r="Y348" s="43" t="s">
        <v>194</v>
      </c>
      <c r="Z348" s="69"/>
      <c r="AA348" s="69"/>
      <c r="AB348" s="69"/>
      <c r="AC348" s="69"/>
      <c r="AD348" s="69"/>
      <c r="AE348" s="69"/>
      <c r="AF348" s="69"/>
      <c r="AG348" s="69"/>
      <c r="AH348" s="69"/>
      <c r="AI348" s="69"/>
      <c r="AJ348" s="69"/>
      <c r="AK348" s="69"/>
      <c r="AL348" s="69"/>
      <c r="AM348" s="69"/>
      <c r="AN348" s="68"/>
      <c r="AO348" s="68"/>
      <c r="AP348" s="68"/>
      <c r="AQ348" s="68"/>
      <c r="AR348" s="68"/>
      <c r="AS348" s="68"/>
      <c r="AT348" s="69"/>
      <c r="AV348" s="24" t="s">
        <v>194</v>
      </c>
      <c r="AW348" s="71"/>
      <c r="AX348" s="71"/>
      <c r="AY348" s="71"/>
      <c r="AZ348" s="71"/>
      <c r="BA348" s="71"/>
      <c r="BB348" s="71"/>
      <c r="BC348" s="71"/>
      <c r="BD348" s="71"/>
      <c r="BE348" s="71"/>
      <c r="BF348" s="71"/>
      <c r="BG348" s="71"/>
      <c r="BH348" s="71"/>
      <c r="BI348" s="71"/>
      <c r="BJ348" s="71"/>
      <c r="BK348" s="71"/>
      <c r="BL348" s="71"/>
      <c r="BM348" s="71"/>
      <c r="BN348" s="71"/>
      <c r="BO348" s="71"/>
      <c r="BP348" s="71"/>
      <c r="BQ348" s="71"/>
    </row>
    <row r="351" spans="1:69" x14ac:dyDescent="0.2">
      <c r="A351" s="8" t="s">
        <v>120</v>
      </c>
      <c r="B351" s="14" t="s">
        <v>187</v>
      </c>
      <c r="C351" s="28" t="s">
        <v>8</v>
      </c>
      <c r="D351" s="28" t="s">
        <v>7</v>
      </c>
      <c r="E351" s="28" t="s">
        <v>6</v>
      </c>
      <c r="F351" s="28" t="s">
        <v>5</v>
      </c>
      <c r="G351" s="28" t="s">
        <v>4</v>
      </c>
      <c r="H351" s="28" t="s">
        <v>3</v>
      </c>
      <c r="I351" s="28" t="s">
        <v>2</v>
      </c>
      <c r="J351" s="28" t="s">
        <v>1</v>
      </c>
      <c r="K351" s="28" t="s">
        <v>0</v>
      </c>
      <c r="L351" s="28" t="s">
        <v>10</v>
      </c>
      <c r="M351" s="28" t="s">
        <v>38</v>
      </c>
      <c r="N351" s="28" t="s">
        <v>37</v>
      </c>
      <c r="O351" s="28" t="s">
        <v>36</v>
      </c>
      <c r="P351" s="28" t="s">
        <v>35</v>
      </c>
      <c r="Q351" s="28" t="s">
        <v>34</v>
      </c>
      <c r="R351" s="28" t="s">
        <v>33</v>
      </c>
      <c r="S351" s="28" t="s">
        <v>32</v>
      </c>
      <c r="T351" s="28" t="s">
        <v>31</v>
      </c>
      <c r="U351" s="28" t="s">
        <v>30</v>
      </c>
      <c r="V351" s="28" t="s">
        <v>29</v>
      </c>
      <c r="W351" s="28" t="s">
        <v>194</v>
      </c>
      <c r="Y351" s="40" t="s">
        <v>187</v>
      </c>
      <c r="Z351" s="67" t="s">
        <v>8</v>
      </c>
      <c r="AA351" s="67" t="s">
        <v>7</v>
      </c>
      <c r="AB351" s="67" t="s">
        <v>6</v>
      </c>
      <c r="AC351" s="67" t="s">
        <v>5</v>
      </c>
      <c r="AD351" s="67" t="s">
        <v>4</v>
      </c>
      <c r="AE351" s="67" t="s">
        <v>3</v>
      </c>
      <c r="AF351" s="67" t="s">
        <v>2</v>
      </c>
      <c r="AG351" s="67" t="s">
        <v>1</v>
      </c>
      <c r="AH351" s="67" t="s">
        <v>0</v>
      </c>
      <c r="AI351" s="67" t="s">
        <v>10</v>
      </c>
      <c r="AJ351" s="67" t="s">
        <v>38</v>
      </c>
      <c r="AK351" s="67" t="s">
        <v>37</v>
      </c>
      <c r="AL351" s="67" t="s">
        <v>36</v>
      </c>
      <c r="AM351" s="67" t="s">
        <v>35</v>
      </c>
      <c r="AN351" s="67" t="s">
        <v>34</v>
      </c>
      <c r="AO351" s="67" t="s">
        <v>33</v>
      </c>
      <c r="AP351" s="67" t="s">
        <v>32</v>
      </c>
      <c r="AQ351" s="67" t="s">
        <v>31</v>
      </c>
      <c r="AR351" s="67" t="s">
        <v>30</v>
      </c>
      <c r="AS351" s="67" t="s">
        <v>29</v>
      </c>
      <c r="AT351" s="67" t="s">
        <v>194</v>
      </c>
      <c r="AV351" s="16" t="s">
        <v>187</v>
      </c>
      <c r="AW351" s="70" t="s">
        <v>8</v>
      </c>
      <c r="AX351" s="70" t="s">
        <v>7</v>
      </c>
      <c r="AY351" s="70" t="s">
        <v>6</v>
      </c>
      <c r="AZ351" s="70" t="s">
        <v>5</v>
      </c>
      <c r="BA351" s="70" t="s">
        <v>4</v>
      </c>
      <c r="BB351" s="70" t="s">
        <v>3</v>
      </c>
      <c r="BC351" s="70" t="s">
        <v>2</v>
      </c>
      <c r="BD351" s="70" t="s">
        <v>1</v>
      </c>
      <c r="BE351" s="70" t="s">
        <v>0</v>
      </c>
      <c r="BF351" s="70" t="s">
        <v>10</v>
      </c>
      <c r="BG351" s="70" t="s">
        <v>38</v>
      </c>
      <c r="BH351" s="70" t="s">
        <v>37</v>
      </c>
      <c r="BI351" s="70" t="s">
        <v>36</v>
      </c>
      <c r="BJ351" s="70" t="s">
        <v>35</v>
      </c>
      <c r="BK351" s="70" t="s">
        <v>34</v>
      </c>
      <c r="BL351" s="70" t="s">
        <v>33</v>
      </c>
      <c r="BM351" s="70" t="s">
        <v>32</v>
      </c>
      <c r="BN351" s="70" t="s">
        <v>31</v>
      </c>
      <c r="BO351" s="70" t="s">
        <v>30</v>
      </c>
      <c r="BP351" s="70" t="s">
        <v>29</v>
      </c>
      <c r="BQ351" s="70" t="s">
        <v>194</v>
      </c>
    </row>
    <row r="352" spans="1:69" x14ac:dyDescent="0.2">
      <c r="A352" s="13"/>
      <c r="B352" s="63" t="s">
        <v>177</v>
      </c>
      <c r="C352" s="66">
        <v>0</v>
      </c>
      <c r="D352" s="66">
        <v>96.422158710700003</v>
      </c>
      <c r="E352" s="66">
        <v>0</v>
      </c>
      <c r="F352" s="66">
        <v>0</v>
      </c>
      <c r="G352" s="66">
        <v>0</v>
      </c>
      <c r="H352" s="66">
        <v>0</v>
      </c>
      <c r="I352" s="66">
        <v>0</v>
      </c>
      <c r="J352" s="66">
        <v>0</v>
      </c>
      <c r="K352" s="66">
        <v>0</v>
      </c>
      <c r="L352" s="66">
        <v>0</v>
      </c>
      <c r="M352" s="66">
        <v>0</v>
      </c>
      <c r="N352" s="66">
        <v>0</v>
      </c>
      <c r="O352" s="66">
        <v>0</v>
      </c>
      <c r="P352" s="66">
        <v>0</v>
      </c>
      <c r="Q352" s="66">
        <v>0</v>
      </c>
      <c r="R352" s="66">
        <v>0</v>
      </c>
      <c r="S352" s="66">
        <v>0</v>
      </c>
      <c r="T352" s="66">
        <v>0</v>
      </c>
      <c r="U352" s="66">
        <v>0</v>
      </c>
      <c r="V352" s="66">
        <v>0</v>
      </c>
      <c r="W352" s="66">
        <v>96.422158710700003</v>
      </c>
      <c r="Y352" s="41" t="s">
        <v>177</v>
      </c>
      <c r="Z352" s="68">
        <v>0</v>
      </c>
      <c r="AA352" s="68">
        <v>1</v>
      </c>
      <c r="AB352" s="68">
        <v>0</v>
      </c>
      <c r="AC352" s="68">
        <v>0</v>
      </c>
      <c r="AD352" s="68">
        <v>0</v>
      </c>
      <c r="AE352" s="68">
        <v>0</v>
      </c>
      <c r="AF352" s="68">
        <v>0</v>
      </c>
      <c r="AG352" s="68">
        <v>0</v>
      </c>
      <c r="AH352" s="68">
        <v>0</v>
      </c>
      <c r="AI352" s="68">
        <v>0</v>
      </c>
      <c r="AJ352" s="68">
        <v>0</v>
      </c>
      <c r="AK352" s="68">
        <v>0</v>
      </c>
      <c r="AL352" s="68">
        <v>0</v>
      </c>
      <c r="AM352" s="68">
        <v>0</v>
      </c>
      <c r="AN352" s="68">
        <v>0</v>
      </c>
      <c r="AO352" s="68">
        <v>0</v>
      </c>
      <c r="AP352" s="68">
        <v>0</v>
      </c>
      <c r="AQ352" s="68">
        <v>0</v>
      </c>
      <c r="AR352" s="68">
        <v>0</v>
      </c>
      <c r="AS352" s="68">
        <v>0</v>
      </c>
      <c r="AT352" s="68"/>
      <c r="AV352" s="18" t="s">
        <v>177</v>
      </c>
      <c r="AW352" s="71">
        <v>0</v>
      </c>
      <c r="AX352" s="71">
        <v>90.062864764383718</v>
      </c>
      <c r="AY352" s="71">
        <v>0</v>
      </c>
      <c r="AZ352" s="71">
        <v>0</v>
      </c>
      <c r="BA352" s="71">
        <v>0</v>
      </c>
      <c r="BB352" s="71">
        <v>0</v>
      </c>
      <c r="BC352" s="71">
        <v>0</v>
      </c>
      <c r="BD352" s="71">
        <v>0</v>
      </c>
      <c r="BE352" s="71">
        <v>0</v>
      </c>
      <c r="BF352" s="71">
        <v>0</v>
      </c>
      <c r="BG352" s="71">
        <v>0</v>
      </c>
      <c r="BH352" s="71">
        <v>0</v>
      </c>
      <c r="BI352" s="71">
        <v>0</v>
      </c>
      <c r="BJ352" s="71">
        <v>0</v>
      </c>
      <c r="BK352" s="71">
        <v>0</v>
      </c>
      <c r="BL352" s="71">
        <v>0</v>
      </c>
      <c r="BM352" s="71">
        <v>0</v>
      </c>
      <c r="BN352" s="71">
        <v>0</v>
      </c>
      <c r="BO352" s="71">
        <v>0</v>
      </c>
      <c r="BP352" s="71">
        <v>0</v>
      </c>
      <c r="BQ352" s="71">
        <v>90.062864764383718</v>
      </c>
    </row>
    <row r="353" spans="1:69" x14ac:dyDescent="0.2">
      <c r="A353" s="13"/>
      <c r="B353" s="63" t="s">
        <v>371</v>
      </c>
      <c r="C353" s="66">
        <v>5908.9232473145994</v>
      </c>
      <c r="D353" s="66">
        <v>4297.5468252439996</v>
      </c>
      <c r="E353" s="66">
        <v>6390.6186048426998</v>
      </c>
      <c r="F353" s="66">
        <v>8871.1884973637989</v>
      </c>
      <c r="G353" s="66">
        <v>1244.8505609169999</v>
      </c>
      <c r="H353" s="66">
        <v>2494.3582760999998</v>
      </c>
      <c r="I353" s="66">
        <v>4354.745719392</v>
      </c>
      <c r="J353" s="66">
        <v>8118.9557319199994</v>
      </c>
      <c r="K353" s="66">
        <v>0</v>
      </c>
      <c r="L353" s="66">
        <v>0</v>
      </c>
      <c r="M353" s="66">
        <v>0</v>
      </c>
      <c r="N353" s="66">
        <v>0</v>
      </c>
      <c r="O353" s="66">
        <v>0</v>
      </c>
      <c r="P353" s="66">
        <v>0</v>
      </c>
      <c r="Q353" s="66">
        <v>0</v>
      </c>
      <c r="R353" s="66">
        <v>0</v>
      </c>
      <c r="S353" s="66">
        <v>0</v>
      </c>
      <c r="T353" s="66">
        <v>0</v>
      </c>
      <c r="U353" s="66">
        <v>0</v>
      </c>
      <c r="V353" s="66">
        <v>0</v>
      </c>
      <c r="W353" s="66">
        <v>41681.187463094109</v>
      </c>
      <c r="Y353" s="41" t="s">
        <v>371</v>
      </c>
      <c r="Z353" s="68">
        <v>0.14176475304468122</v>
      </c>
      <c r="AA353" s="68">
        <v>0.10310519173785988</v>
      </c>
      <c r="AB353" s="68">
        <v>0.15332141413920042</v>
      </c>
      <c r="AC353" s="68">
        <v>0.21283435135380058</v>
      </c>
      <c r="AD353" s="68">
        <v>2.9866005185654354E-2</v>
      </c>
      <c r="AE353" s="68">
        <v>5.9843743134923556E-2</v>
      </c>
      <c r="AF353" s="68">
        <v>0.10447748695374465</v>
      </c>
      <c r="AG353" s="68">
        <v>0.19478705445013506</v>
      </c>
      <c r="AH353" s="68">
        <v>0</v>
      </c>
      <c r="AI353" s="68">
        <v>0</v>
      </c>
      <c r="AJ353" s="68">
        <v>0</v>
      </c>
      <c r="AK353" s="68">
        <v>0</v>
      </c>
      <c r="AL353" s="68">
        <v>0</v>
      </c>
      <c r="AM353" s="68">
        <v>0</v>
      </c>
      <c r="AN353" s="68">
        <v>0</v>
      </c>
      <c r="AO353" s="68">
        <v>0</v>
      </c>
      <c r="AP353" s="68">
        <v>0</v>
      </c>
      <c r="AQ353" s="68">
        <v>0</v>
      </c>
      <c r="AR353" s="68">
        <v>0</v>
      </c>
      <c r="AS353" s="68">
        <v>0</v>
      </c>
      <c r="AT353" s="68"/>
      <c r="AV353" s="18" t="s">
        <v>371</v>
      </c>
      <c r="AW353" s="71">
        <v>14.561938654903349</v>
      </c>
      <c r="AX353" s="71">
        <v>17.743649214212887</v>
      </c>
      <c r="AY353" s="71">
        <v>13.508406536886961</v>
      </c>
      <c r="AZ353" s="71">
        <v>12.239488432208134</v>
      </c>
      <c r="BA353" s="71">
        <v>27.931567548351374</v>
      </c>
      <c r="BB353" s="71">
        <v>22.515642660080324</v>
      </c>
      <c r="BC353" s="71">
        <v>17.667529581515254</v>
      </c>
      <c r="BD353" s="71">
        <v>14.012751237608947</v>
      </c>
      <c r="BE353" s="71">
        <v>0</v>
      </c>
      <c r="BF353" s="71">
        <v>0</v>
      </c>
      <c r="BG353" s="71">
        <v>0</v>
      </c>
      <c r="BH353" s="71">
        <v>0</v>
      </c>
      <c r="BI353" s="71">
        <v>0</v>
      </c>
      <c r="BJ353" s="71">
        <v>0</v>
      </c>
      <c r="BK353" s="71">
        <v>0</v>
      </c>
      <c r="BL353" s="71">
        <v>0</v>
      </c>
      <c r="BM353" s="71">
        <v>0</v>
      </c>
      <c r="BN353" s="71">
        <v>0</v>
      </c>
      <c r="BO353" s="71">
        <v>0</v>
      </c>
      <c r="BP353" s="71">
        <v>0</v>
      </c>
      <c r="BQ353" s="71">
        <v>5.6615266019136232</v>
      </c>
    </row>
    <row r="354" spans="1:69" x14ac:dyDescent="0.2">
      <c r="A354" s="13"/>
      <c r="B354" s="63" t="s">
        <v>165</v>
      </c>
      <c r="C354" s="66">
        <v>707.56061385889996</v>
      </c>
      <c r="D354" s="66">
        <v>0</v>
      </c>
      <c r="E354" s="66">
        <v>716.79083911219993</v>
      </c>
      <c r="F354" s="66">
        <v>0</v>
      </c>
      <c r="G354" s="66">
        <v>0</v>
      </c>
      <c r="H354" s="66">
        <v>0</v>
      </c>
      <c r="I354" s="66">
        <v>0</v>
      </c>
      <c r="J354" s="66">
        <v>0</v>
      </c>
      <c r="K354" s="66">
        <v>0</v>
      </c>
      <c r="L354" s="66">
        <v>0</v>
      </c>
      <c r="M354" s="66">
        <v>0</v>
      </c>
      <c r="N354" s="66">
        <v>0</v>
      </c>
      <c r="O354" s="66">
        <v>0</v>
      </c>
      <c r="P354" s="66">
        <v>0</v>
      </c>
      <c r="Q354" s="66">
        <v>0</v>
      </c>
      <c r="R354" s="66">
        <v>0</v>
      </c>
      <c r="S354" s="66">
        <v>0</v>
      </c>
      <c r="T354" s="66">
        <v>0</v>
      </c>
      <c r="U354" s="66">
        <v>0</v>
      </c>
      <c r="V354" s="66">
        <v>0</v>
      </c>
      <c r="W354" s="66">
        <v>1424.3514529710997</v>
      </c>
      <c r="Y354" s="41" t="s">
        <v>165</v>
      </c>
      <c r="Z354" s="68">
        <v>0.49675984981303378</v>
      </c>
      <c r="AA354" s="68">
        <v>0</v>
      </c>
      <c r="AB354" s="68">
        <v>0.50324015018696633</v>
      </c>
      <c r="AC354" s="68">
        <v>0</v>
      </c>
      <c r="AD354" s="68">
        <v>0</v>
      </c>
      <c r="AE354" s="68">
        <v>0</v>
      </c>
      <c r="AF354" s="68">
        <v>0</v>
      </c>
      <c r="AG354" s="68">
        <v>0</v>
      </c>
      <c r="AH354" s="68">
        <v>0</v>
      </c>
      <c r="AI354" s="68">
        <v>0</v>
      </c>
      <c r="AJ354" s="68">
        <v>0</v>
      </c>
      <c r="AK354" s="68">
        <v>0</v>
      </c>
      <c r="AL354" s="68">
        <v>0</v>
      </c>
      <c r="AM354" s="68">
        <v>0</v>
      </c>
      <c r="AN354" s="68">
        <v>0</v>
      </c>
      <c r="AO354" s="68">
        <v>0</v>
      </c>
      <c r="AP354" s="68">
        <v>0</v>
      </c>
      <c r="AQ354" s="68">
        <v>0</v>
      </c>
      <c r="AR354" s="68">
        <v>0</v>
      </c>
      <c r="AS354" s="68">
        <v>0</v>
      </c>
      <c r="AT354" s="68"/>
      <c r="AV354" s="18" t="s">
        <v>165</v>
      </c>
      <c r="AW354" s="71">
        <v>53.988761574700611</v>
      </c>
      <c r="AX354" s="71">
        <v>0</v>
      </c>
      <c r="AY354" s="71">
        <v>45.451676559559957</v>
      </c>
      <c r="AZ354" s="71">
        <v>0</v>
      </c>
      <c r="BA354" s="71">
        <v>0</v>
      </c>
      <c r="BB354" s="71">
        <v>0</v>
      </c>
      <c r="BC354" s="71">
        <v>0</v>
      </c>
      <c r="BD354" s="71">
        <v>0</v>
      </c>
      <c r="BE354" s="71">
        <v>0</v>
      </c>
      <c r="BF354" s="71">
        <v>0</v>
      </c>
      <c r="BG354" s="71">
        <v>0</v>
      </c>
      <c r="BH354" s="71">
        <v>0</v>
      </c>
      <c r="BI354" s="71">
        <v>0</v>
      </c>
      <c r="BJ354" s="71">
        <v>0</v>
      </c>
      <c r="BK354" s="71">
        <v>0</v>
      </c>
      <c r="BL354" s="71">
        <v>0</v>
      </c>
      <c r="BM354" s="71">
        <v>0</v>
      </c>
      <c r="BN354" s="71">
        <v>0</v>
      </c>
      <c r="BO354" s="71">
        <v>0</v>
      </c>
      <c r="BP354" s="71">
        <v>0</v>
      </c>
      <c r="BQ354" s="71">
        <v>35.248573641542379</v>
      </c>
    </row>
    <row r="355" spans="1:69" x14ac:dyDescent="0.2">
      <c r="A355" s="13"/>
      <c r="B355" s="63" t="s">
        <v>424</v>
      </c>
      <c r="C355" s="66">
        <v>0</v>
      </c>
      <c r="D355" s="66">
        <v>0</v>
      </c>
      <c r="E355" s="66">
        <v>0</v>
      </c>
      <c r="F355" s="66">
        <v>0</v>
      </c>
      <c r="G355" s="66">
        <v>0</v>
      </c>
      <c r="H355" s="66">
        <v>0</v>
      </c>
      <c r="I355" s="66">
        <v>0</v>
      </c>
      <c r="J355" s="66">
        <v>0</v>
      </c>
      <c r="K355" s="66">
        <v>0</v>
      </c>
      <c r="L355" s="66">
        <v>0</v>
      </c>
      <c r="M355" s="66">
        <v>0</v>
      </c>
      <c r="N355" s="66">
        <v>0</v>
      </c>
      <c r="O355" s="66">
        <v>0</v>
      </c>
      <c r="P355" s="66">
        <v>0</v>
      </c>
      <c r="Q355" s="66">
        <v>0</v>
      </c>
      <c r="R355" s="66">
        <v>0</v>
      </c>
      <c r="S355" s="66">
        <v>0</v>
      </c>
      <c r="T355" s="66">
        <v>0</v>
      </c>
      <c r="U355" s="66">
        <v>0</v>
      </c>
      <c r="V355" s="66">
        <v>0</v>
      </c>
      <c r="W355" s="66">
        <v>0</v>
      </c>
      <c r="Y355" s="41" t="s">
        <v>424</v>
      </c>
      <c r="Z355" s="68">
        <v>0</v>
      </c>
      <c r="AA355" s="68">
        <v>0</v>
      </c>
      <c r="AB355" s="68">
        <v>0</v>
      </c>
      <c r="AC355" s="68">
        <v>0</v>
      </c>
      <c r="AD355" s="68">
        <v>0</v>
      </c>
      <c r="AE355" s="68">
        <v>0</v>
      </c>
      <c r="AF355" s="68">
        <v>0</v>
      </c>
      <c r="AG355" s="68">
        <v>0</v>
      </c>
      <c r="AH355" s="68">
        <v>0</v>
      </c>
      <c r="AI355" s="68">
        <v>0</v>
      </c>
      <c r="AJ355" s="68">
        <v>0</v>
      </c>
      <c r="AK355" s="68">
        <v>0</v>
      </c>
      <c r="AL355" s="68">
        <v>0</v>
      </c>
      <c r="AM355" s="68">
        <v>0</v>
      </c>
      <c r="AN355" s="68">
        <v>0</v>
      </c>
      <c r="AO355" s="68">
        <v>0</v>
      </c>
      <c r="AP355" s="68">
        <v>0</v>
      </c>
      <c r="AQ355" s="68">
        <v>0</v>
      </c>
      <c r="AR355" s="68">
        <v>0</v>
      </c>
      <c r="AS355" s="68">
        <v>0</v>
      </c>
      <c r="AT355" s="68"/>
      <c r="AV355" s="18" t="s">
        <v>424</v>
      </c>
      <c r="AW355" s="71">
        <v>0</v>
      </c>
      <c r="AX355" s="71">
        <v>0</v>
      </c>
      <c r="AY355" s="71">
        <v>0</v>
      </c>
      <c r="AZ355" s="71">
        <v>0</v>
      </c>
      <c r="BA355" s="71">
        <v>0</v>
      </c>
      <c r="BB355" s="71">
        <v>0</v>
      </c>
      <c r="BC355" s="71">
        <v>0</v>
      </c>
      <c r="BD355" s="71">
        <v>0</v>
      </c>
      <c r="BE355" s="71">
        <v>0</v>
      </c>
      <c r="BF355" s="71">
        <v>0</v>
      </c>
      <c r="BG355" s="71">
        <v>0</v>
      </c>
      <c r="BH355" s="71">
        <v>0</v>
      </c>
      <c r="BI355" s="71">
        <v>0</v>
      </c>
      <c r="BJ355" s="71">
        <v>0</v>
      </c>
      <c r="BK355" s="71">
        <v>0</v>
      </c>
      <c r="BL355" s="71">
        <v>0</v>
      </c>
      <c r="BM355" s="71">
        <v>0</v>
      </c>
      <c r="BN355" s="71">
        <v>0</v>
      </c>
      <c r="BO355" s="71">
        <v>0</v>
      </c>
      <c r="BP355" s="71">
        <v>0</v>
      </c>
      <c r="BQ355" s="71">
        <v>0</v>
      </c>
    </row>
    <row r="356" spans="1:69" x14ac:dyDescent="0.2">
      <c r="A356" s="13"/>
      <c r="B356" s="63" t="s">
        <v>425</v>
      </c>
      <c r="C356" s="66">
        <v>4005.554006117</v>
      </c>
      <c r="D356" s="66">
        <v>1335.1473510772003</v>
      </c>
      <c r="E356" s="66">
        <v>2067.1633326991</v>
      </c>
      <c r="F356" s="66">
        <v>3734.1108125302003</v>
      </c>
      <c r="G356" s="66">
        <v>571.51396481999996</v>
      </c>
      <c r="H356" s="66">
        <v>94.327162940400001</v>
      </c>
      <c r="I356" s="66">
        <v>502.12397846699997</v>
      </c>
      <c r="J356" s="66">
        <v>1564.3209549569999</v>
      </c>
      <c r="K356" s="66">
        <v>0</v>
      </c>
      <c r="L356" s="66">
        <v>0</v>
      </c>
      <c r="M356" s="66">
        <v>0</v>
      </c>
      <c r="N356" s="66">
        <v>0</v>
      </c>
      <c r="O356" s="66">
        <v>0</v>
      </c>
      <c r="P356" s="66">
        <v>0</v>
      </c>
      <c r="Q356" s="66">
        <v>0</v>
      </c>
      <c r="R356" s="66">
        <v>0</v>
      </c>
      <c r="S356" s="66">
        <v>0</v>
      </c>
      <c r="T356" s="66">
        <v>0</v>
      </c>
      <c r="U356" s="66">
        <v>0</v>
      </c>
      <c r="V356" s="66">
        <v>0</v>
      </c>
      <c r="W356" s="66">
        <v>13874.261563607901</v>
      </c>
      <c r="Y356" s="41" t="s">
        <v>425</v>
      </c>
      <c r="Z356" s="68">
        <v>0.28870394202625838</v>
      </c>
      <c r="AA356" s="68">
        <v>9.6231957640130067E-2</v>
      </c>
      <c r="AB356" s="68">
        <v>0.14899267418463957</v>
      </c>
      <c r="AC356" s="68">
        <v>0.2691394273785892</v>
      </c>
      <c r="AD356" s="68">
        <v>4.1192387947988338E-2</v>
      </c>
      <c r="AE356" s="68">
        <v>6.7987159178128477E-3</v>
      </c>
      <c r="AF356" s="68">
        <v>3.619104167562099E-2</v>
      </c>
      <c r="AG356" s="68">
        <v>0.11274985322896058</v>
      </c>
      <c r="AH356" s="68">
        <v>0</v>
      </c>
      <c r="AI356" s="68">
        <v>0</v>
      </c>
      <c r="AJ356" s="68">
        <v>0</v>
      </c>
      <c r="AK356" s="68">
        <v>0</v>
      </c>
      <c r="AL356" s="68">
        <v>0</v>
      </c>
      <c r="AM356" s="68">
        <v>0</v>
      </c>
      <c r="AN356" s="68">
        <v>0</v>
      </c>
      <c r="AO356" s="68">
        <v>0</v>
      </c>
      <c r="AP356" s="68">
        <v>0</v>
      </c>
      <c r="AQ356" s="68">
        <v>0</v>
      </c>
      <c r="AR356" s="68">
        <v>0</v>
      </c>
      <c r="AS356" s="68">
        <v>0</v>
      </c>
      <c r="AT356" s="68"/>
      <c r="AV356" s="18" t="s">
        <v>425</v>
      </c>
      <c r="AW356" s="71">
        <v>18.440059022726832</v>
      </c>
      <c r="AX356" s="71">
        <v>29.844154668745198</v>
      </c>
      <c r="AY356" s="71">
        <v>23.25396482220825</v>
      </c>
      <c r="AZ356" s="71">
        <v>16.963855526130978</v>
      </c>
      <c r="BA356" s="71">
        <v>36.972707264030731</v>
      </c>
      <c r="BB356" s="71">
        <v>88.543100634435731</v>
      </c>
      <c r="BC356" s="71">
        <v>46.023332770303838</v>
      </c>
      <c r="BD356" s="71">
        <v>31.654762328670607</v>
      </c>
      <c r="BE356" s="71">
        <v>0</v>
      </c>
      <c r="BF356" s="71">
        <v>0</v>
      </c>
      <c r="BG356" s="71">
        <v>0</v>
      </c>
      <c r="BH356" s="71">
        <v>0</v>
      </c>
      <c r="BI356" s="71">
        <v>0</v>
      </c>
      <c r="BJ356" s="71">
        <v>0</v>
      </c>
      <c r="BK356" s="71">
        <v>0</v>
      </c>
      <c r="BL356" s="71">
        <v>0</v>
      </c>
      <c r="BM356" s="71">
        <v>0</v>
      </c>
      <c r="BN356" s="71">
        <v>0</v>
      </c>
      <c r="BO356" s="71">
        <v>0</v>
      </c>
      <c r="BP356" s="71">
        <v>0</v>
      </c>
      <c r="BQ356" s="71">
        <v>9.3612843538785047</v>
      </c>
    </row>
    <row r="357" spans="1:69" x14ac:dyDescent="0.2">
      <c r="A357" s="13"/>
      <c r="B357" s="63" t="s">
        <v>173</v>
      </c>
      <c r="C357" s="66">
        <v>1039.0833812097001</v>
      </c>
      <c r="D357" s="66">
        <v>958.52014118900001</v>
      </c>
      <c r="E357" s="66">
        <v>1033.9252431470002</v>
      </c>
      <c r="F357" s="66">
        <v>1966.05173393</v>
      </c>
      <c r="G357" s="66">
        <v>48.008354519000001</v>
      </c>
      <c r="H357" s="66">
        <v>620.26394917999994</v>
      </c>
      <c r="I357" s="66">
        <v>370.31313245199999</v>
      </c>
      <c r="J357" s="66">
        <v>1091.7419021360001</v>
      </c>
      <c r="K357" s="66">
        <v>0</v>
      </c>
      <c r="L357" s="66">
        <v>0</v>
      </c>
      <c r="M357" s="66">
        <v>0</v>
      </c>
      <c r="N357" s="66">
        <v>0</v>
      </c>
      <c r="O357" s="66">
        <v>0</v>
      </c>
      <c r="P357" s="66">
        <v>0</v>
      </c>
      <c r="Q357" s="66">
        <v>0</v>
      </c>
      <c r="R357" s="66">
        <v>0</v>
      </c>
      <c r="S357" s="66">
        <v>0</v>
      </c>
      <c r="T357" s="66">
        <v>0</v>
      </c>
      <c r="U357" s="66">
        <v>0</v>
      </c>
      <c r="V357" s="66">
        <v>0</v>
      </c>
      <c r="W357" s="66">
        <v>7127.9078377627002</v>
      </c>
      <c r="Y357" s="41" t="s">
        <v>173</v>
      </c>
      <c r="Z357" s="68">
        <v>0.14577676996674616</v>
      </c>
      <c r="AA357" s="68">
        <v>0.13447426131282011</v>
      </c>
      <c r="AB357" s="68">
        <v>0.14505311610082874</v>
      </c>
      <c r="AC357" s="68">
        <v>0.27582451662942686</v>
      </c>
      <c r="AD357" s="68">
        <v>6.7352658889131781E-3</v>
      </c>
      <c r="AE357" s="68">
        <v>8.7019075344089702E-2</v>
      </c>
      <c r="AF357" s="68">
        <v>5.1952570218449047E-2</v>
      </c>
      <c r="AG357" s="68">
        <v>0.1531644245387262</v>
      </c>
      <c r="AH357" s="68">
        <v>0</v>
      </c>
      <c r="AI357" s="68">
        <v>0</v>
      </c>
      <c r="AJ357" s="68">
        <v>0</v>
      </c>
      <c r="AK357" s="68">
        <v>0</v>
      </c>
      <c r="AL357" s="68">
        <v>0</v>
      </c>
      <c r="AM357" s="68">
        <v>0</v>
      </c>
      <c r="AN357" s="68">
        <v>0</v>
      </c>
      <c r="AO357" s="68">
        <v>0</v>
      </c>
      <c r="AP357" s="68">
        <v>0</v>
      </c>
      <c r="AQ357" s="68">
        <v>0</v>
      </c>
      <c r="AR357" s="68">
        <v>0</v>
      </c>
      <c r="AS357" s="68">
        <v>0</v>
      </c>
      <c r="AT357" s="68"/>
      <c r="AV357" s="18" t="s">
        <v>173</v>
      </c>
      <c r="AW357" s="71">
        <v>33.276257697536245</v>
      </c>
      <c r="AX357" s="71">
        <v>44.544853731231512</v>
      </c>
      <c r="AY357" s="71">
        <v>31.968647067322223</v>
      </c>
      <c r="AZ357" s="71">
        <v>31.2521349966743</v>
      </c>
      <c r="BA357" s="71">
        <v>94.325905753038981</v>
      </c>
      <c r="BB357" s="71">
        <v>48.418775464232894</v>
      </c>
      <c r="BC357" s="71">
        <v>66.229854616868437</v>
      </c>
      <c r="BD357" s="71">
        <v>36.729414101169922</v>
      </c>
      <c r="BE357" s="71">
        <v>0</v>
      </c>
      <c r="BF357" s="71">
        <v>0</v>
      </c>
      <c r="BG357" s="71">
        <v>0</v>
      </c>
      <c r="BH357" s="71">
        <v>0</v>
      </c>
      <c r="BI357" s="71">
        <v>0</v>
      </c>
      <c r="BJ357" s="71">
        <v>0</v>
      </c>
      <c r="BK357" s="71">
        <v>0</v>
      </c>
      <c r="BL357" s="71">
        <v>0</v>
      </c>
      <c r="BM357" s="71">
        <v>0</v>
      </c>
      <c r="BN357" s="71">
        <v>0</v>
      </c>
      <c r="BO357" s="71">
        <v>0</v>
      </c>
      <c r="BP357" s="71">
        <v>0</v>
      </c>
      <c r="BQ357" s="71">
        <v>14.726350626861908</v>
      </c>
    </row>
    <row r="358" spans="1:69" x14ac:dyDescent="0.2">
      <c r="A358" s="13"/>
      <c r="B358" s="63" t="s">
        <v>181</v>
      </c>
      <c r="C358" s="66">
        <v>1744.1902784489</v>
      </c>
      <c r="D358" s="66">
        <v>1391.4333978732</v>
      </c>
      <c r="E358" s="66">
        <v>473.90617861609996</v>
      </c>
      <c r="F358" s="66">
        <v>901.1830308302001</v>
      </c>
      <c r="G358" s="66">
        <v>46.244162508600006</v>
      </c>
      <c r="H358" s="66">
        <v>171.79452906099999</v>
      </c>
      <c r="I358" s="66">
        <v>0</v>
      </c>
      <c r="J358" s="66">
        <v>1476.8804673659999</v>
      </c>
      <c r="K358" s="66">
        <v>0</v>
      </c>
      <c r="L358" s="66">
        <v>0</v>
      </c>
      <c r="M358" s="66">
        <v>0</v>
      </c>
      <c r="N358" s="66">
        <v>0</v>
      </c>
      <c r="O358" s="66">
        <v>0</v>
      </c>
      <c r="P358" s="66">
        <v>0</v>
      </c>
      <c r="Q358" s="66">
        <v>0</v>
      </c>
      <c r="R358" s="66">
        <v>0</v>
      </c>
      <c r="S358" s="66">
        <v>0</v>
      </c>
      <c r="T358" s="66">
        <v>0</v>
      </c>
      <c r="U358" s="66">
        <v>0</v>
      </c>
      <c r="V358" s="66">
        <v>0</v>
      </c>
      <c r="W358" s="66">
        <v>6205.6320447039998</v>
      </c>
      <c r="Y358" s="41" t="s">
        <v>181</v>
      </c>
      <c r="Z358" s="68">
        <v>0.28106569417653821</v>
      </c>
      <c r="AA358" s="68">
        <v>0.22422106045760073</v>
      </c>
      <c r="AB358" s="68">
        <v>7.6367108974909365E-2</v>
      </c>
      <c r="AC358" s="68">
        <v>0.14522018455787855</v>
      </c>
      <c r="AD358" s="68">
        <v>7.4519665644800226E-3</v>
      </c>
      <c r="AE358" s="68">
        <v>2.7683647342193387E-2</v>
      </c>
      <c r="AF358" s="68">
        <v>0</v>
      </c>
      <c r="AG358" s="68">
        <v>0.23799033792639976</v>
      </c>
      <c r="AH358" s="68">
        <v>0</v>
      </c>
      <c r="AI358" s="68">
        <v>0</v>
      </c>
      <c r="AJ358" s="68">
        <v>0</v>
      </c>
      <c r="AK358" s="68">
        <v>0</v>
      </c>
      <c r="AL358" s="68">
        <v>0</v>
      </c>
      <c r="AM358" s="68">
        <v>0</v>
      </c>
      <c r="AN358" s="68">
        <v>0</v>
      </c>
      <c r="AO358" s="68">
        <v>0</v>
      </c>
      <c r="AP358" s="68">
        <v>0</v>
      </c>
      <c r="AQ358" s="68">
        <v>0</v>
      </c>
      <c r="AR358" s="68">
        <v>0</v>
      </c>
      <c r="AS358" s="68">
        <v>0</v>
      </c>
      <c r="AT358" s="68"/>
      <c r="AV358" s="18" t="s">
        <v>181</v>
      </c>
      <c r="AW358" s="71">
        <v>30.264973212640779</v>
      </c>
      <c r="AX358" s="71">
        <v>33.403940777547803</v>
      </c>
      <c r="AY358" s="71">
        <v>37.726136862538361</v>
      </c>
      <c r="AZ358" s="71">
        <v>39.838541010827122</v>
      </c>
      <c r="BA358" s="71">
        <v>94.07875880439893</v>
      </c>
      <c r="BB358" s="71">
        <v>89.603010603724897</v>
      </c>
      <c r="BC358" s="71">
        <v>0</v>
      </c>
      <c r="BD358" s="71">
        <v>31.288678967801648</v>
      </c>
      <c r="BE358" s="71">
        <v>0</v>
      </c>
      <c r="BF358" s="71">
        <v>0</v>
      </c>
      <c r="BG358" s="71">
        <v>0</v>
      </c>
      <c r="BH358" s="71">
        <v>0</v>
      </c>
      <c r="BI358" s="71">
        <v>0</v>
      </c>
      <c r="BJ358" s="71">
        <v>0</v>
      </c>
      <c r="BK358" s="71">
        <v>0</v>
      </c>
      <c r="BL358" s="71">
        <v>0</v>
      </c>
      <c r="BM358" s="71">
        <v>0</v>
      </c>
      <c r="BN358" s="71">
        <v>0</v>
      </c>
      <c r="BO358" s="71">
        <v>0</v>
      </c>
      <c r="BP358" s="71">
        <v>0</v>
      </c>
      <c r="BQ358" s="71">
        <v>15.242112108493853</v>
      </c>
    </row>
    <row r="359" spans="1:69" x14ac:dyDescent="0.2">
      <c r="A359" s="13"/>
      <c r="B359" s="63" t="s">
        <v>169</v>
      </c>
      <c r="C359" s="66">
        <v>2242.2756742733004</v>
      </c>
      <c r="D359" s="66">
        <v>1931.0057543940002</v>
      </c>
      <c r="E359" s="66">
        <v>3218.8892531926003</v>
      </c>
      <c r="F359" s="66">
        <v>7485.8614097600012</v>
      </c>
      <c r="G359" s="66">
        <v>229.78308920299997</v>
      </c>
      <c r="H359" s="66">
        <v>855.77986936000002</v>
      </c>
      <c r="I359" s="66">
        <v>613.38913780199994</v>
      </c>
      <c r="J359" s="66">
        <v>3013.6582117849998</v>
      </c>
      <c r="K359" s="66">
        <v>0</v>
      </c>
      <c r="L359" s="66">
        <v>0</v>
      </c>
      <c r="M359" s="66">
        <v>0</v>
      </c>
      <c r="N359" s="66">
        <v>0</v>
      </c>
      <c r="O359" s="66">
        <v>0</v>
      </c>
      <c r="P359" s="66">
        <v>0</v>
      </c>
      <c r="Q359" s="66">
        <v>0</v>
      </c>
      <c r="R359" s="66">
        <v>0</v>
      </c>
      <c r="S359" s="66">
        <v>0</v>
      </c>
      <c r="T359" s="66">
        <v>0</v>
      </c>
      <c r="U359" s="66">
        <v>0</v>
      </c>
      <c r="V359" s="66">
        <v>0</v>
      </c>
      <c r="W359" s="66">
        <v>19590.642399769902</v>
      </c>
      <c r="Y359" s="41" t="s">
        <v>169</v>
      </c>
      <c r="Z359" s="68">
        <v>0.11445646490385822</v>
      </c>
      <c r="AA359" s="68">
        <v>9.8567760821190856E-2</v>
      </c>
      <c r="AB359" s="68">
        <v>0.16430748862173131</v>
      </c>
      <c r="AC359" s="68">
        <v>0.38211413679052836</v>
      </c>
      <c r="AD359" s="68">
        <v>1.1729226868318461E-2</v>
      </c>
      <c r="AE359" s="68">
        <v>4.3683093790229735E-2</v>
      </c>
      <c r="AF359" s="68">
        <v>3.1310312611760212E-2</v>
      </c>
      <c r="AG359" s="68">
        <v>0.15383151559238284</v>
      </c>
      <c r="AH359" s="68">
        <v>0</v>
      </c>
      <c r="AI359" s="68">
        <v>0</v>
      </c>
      <c r="AJ359" s="68">
        <v>0</v>
      </c>
      <c r="AK359" s="68">
        <v>0</v>
      </c>
      <c r="AL359" s="68">
        <v>0</v>
      </c>
      <c r="AM359" s="68">
        <v>0</v>
      </c>
      <c r="AN359" s="68">
        <v>0</v>
      </c>
      <c r="AO359" s="68">
        <v>0</v>
      </c>
      <c r="AP359" s="68">
        <v>0</v>
      </c>
      <c r="AQ359" s="68">
        <v>0</v>
      </c>
      <c r="AR359" s="68">
        <v>0</v>
      </c>
      <c r="AS359" s="68">
        <v>0</v>
      </c>
      <c r="AT359" s="68"/>
      <c r="AV359" s="18" t="s">
        <v>169</v>
      </c>
      <c r="AW359" s="71">
        <v>17.385880962855172</v>
      </c>
      <c r="AX359" s="71">
        <v>20.592415686292039</v>
      </c>
      <c r="AY359" s="71">
        <v>19.687123279938973</v>
      </c>
      <c r="AZ359" s="71">
        <v>20.888261071069937</v>
      </c>
      <c r="BA359" s="71">
        <v>56.594672443502887</v>
      </c>
      <c r="BB359" s="71">
        <v>44.437057006359382</v>
      </c>
      <c r="BC359" s="71">
        <v>37.169114723906496</v>
      </c>
      <c r="BD359" s="71">
        <v>22.06973984193062</v>
      </c>
      <c r="BE359" s="71">
        <v>0</v>
      </c>
      <c r="BF359" s="71">
        <v>0</v>
      </c>
      <c r="BG359" s="71">
        <v>0</v>
      </c>
      <c r="BH359" s="71">
        <v>0</v>
      </c>
      <c r="BI359" s="71">
        <v>0</v>
      </c>
      <c r="BJ359" s="71">
        <v>0</v>
      </c>
      <c r="BK359" s="71">
        <v>0</v>
      </c>
      <c r="BL359" s="71">
        <v>0</v>
      </c>
      <c r="BM359" s="71">
        <v>0</v>
      </c>
      <c r="BN359" s="71">
        <v>0</v>
      </c>
      <c r="BO359" s="71">
        <v>0</v>
      </c>
      <c r="BP359" s="71">
        <v>0</v>
      </c>
      <c r="BQ359" s="71">
        <v>9.9669464576051467</v>
      </c>
    </row>
    <row r="360" spans="1:69" x14ac:dyDescent="0.2">
      <c r="A360" s="13"/>
      <c r="B360" s="63" t="s">
        <v>372</v>
      </c>
      <c r="C360" s="66">
        <v>106.4887307768</v>
      </c>
      <c r="D360" s="66">
        <v>0</v>
      </c>
      <c r="E360" s="66">
        <v>0</v>
      </c>
      <c r="F360" s="66">
        <v>997.95340240299993</v>
      </c>
      <c r="G360" s="66">
        <v>0</v>
      </c>
      <c r="H360" s="66">
        <v>0</v>
      </c>
      <c r="I360" s="66">
        <v>214.81994468699997</v>
      </c>
      <c r="J360" s="66">
        <v>687.60250939989999</v>
      </c>
      <c r="K360" s="66">
        <v>0</v>
      </c>
      <c r="L360" s="66">
        <v>0</v>
      </c>
      <c r="M360" s="66">
        <v>0</v>
      </c>
      <c r="N360" s="66">
        <v>0</v>
      </c>
      <c r="O360" s="66">
        <v>0</v>
      </c>
      <c r="P360" s="66">
        <v>0</v>
      </c>
      <c r="Q360" s="66">
        <v>0</v>
      </c>
      <c r="R360" s="66">
        <v>0</v>
      </c>
      <c r="S360" s="66">
        <v>0</v>
      </c>
      <c r="T360" s="66">
        <v>0</v>
      </c>
      <c r="U360" s="66">
        <v>0</v>
      </c>
      <c r="V360" s="66">
        <v>0</v>
      </c>
      <c r="W360" s="66">
        <v>2006.8645872666998</v>
      </c>
      <c r="Y360" s="41" t="s">
        <v>372</v>
      </c>
      <c r="Z360" s="68">
        <v>5.3062240199193027E-2</v>
      </c>
      <c r="AA360" s="68">
        <v>0</v>
      </c>
      <c r="AB360" s="68">
        <v>0</v>
      </c>
      <c r="AC360" s="68">
        <v>0.49726992480453697</v>
      </c>
      <c r="AD360" s="68">
        <v>0</v>
      </c>
      <c r="AE360" s="68">
        <v>0</v>
      </c>
      <c r="AF360" s="68">
        <v>0.10704257080921412</v>
      </c>
      <c r="AG360" s="68">
        <v>0.34262526418705591</v>
      </c>
      <c r="AH360" s="68">
        <v>0</v>
      </c>
      <c r="AI360" s="68">
        <v>0</v>
      </c>
      <c r="AJ360" s="68">
        <v>0</v>
      </c>
      <c r="AK360" s="68">
        <v>0</v>
      </c>
      <c r="AL360" s="68">
        <v>0</v>
      </c>
      <c r="AM360" s="68">
        <v>0</v>
      </c>
      <c r="AN360" s="68">
        <v>0</v>
      </c>
      <c r="AO360" s="68">
        <v>0</v>
      </c>
      <c r="AP360" s="68">
        <v>0</v>
      </c>
      <c r="AQ360" s="68">
        <v>0</v>
      </c>
      <c r="AR360" s="68">
        <v>0</v>
      </c>
      <c r="AS360" s="68">
        <v>0</v>
      </c>
      <c r="AT360" s="68"/>
      <c r="AV360" s="18" t="s">
        <v>372</v>
      </c>
      <c r="AW360" s="71">
        <v>90.534880394607313</v>
      </c>
      <c r="AX360" s="71">
        <v>0</v>
      </c>
      <c r="AY360" s="71">
        <v>0</v>
      </c>
      <c r="AZ360" s="71">
        <v>49.210707943274329</v>
      </c>
      <c r="BA360" s="71">
        <v>0</v>
      </c>
      <c r="BB360" s="71">
        <v>0</v>
      </c>
      <c r="BC360" s="71">
        <v>41.327761910308368</v>
      </c>
      <c r="BD360" s="71">
        <v>75.50239102944866</v>
      </c>
      <c r="BE360" s="71">
        <v>0</v>
      </c>
      <c r="BF360" s="71">
        <v>0</v>
      </c>
      <c r="BG360" s="71">
        <v>0</v>
      </c>
      <c r="BH360" s="71">
        <v>0</v>
      </c>
      <c r="BI360" s="71">
        <v>0</v>
      </c>
      <c r="BJ360" s="71">
        <v>0</v>
      </c>
      <c r="BK360" s="71">
        <v>0</v>
      </c>
      <c r="BL360" s="71">
        <v>0</v>
      </c>
      <c r="BM360" s="71">
        <v>0</v>
      </c>
      <c r="BN360" s="71">
        <v>0</v>
      </c>
      <c r="BO360" s="71">
        <v>0</v>
      </c>
      <c r="BP360" s="71">
        <v>0</v>
      </c>
      <c r="BQ360" s="71">
        <v>36.2033859959053</v>
      </c>
    </row>
    <row r="361" spans="1:69" x14ac:dyDescent="0.2">
      <c r="A361" s="13"/>
      <c r="B361" s="63" t="s">
        <v>397</v>
      </c>
      <c r="C361" s="66">
        <v>1306.6055178484</v>
      </c>
      <c r="D361" s="66">
        <v>587.80814852850006</v>
      </c>
      <c r="E361" s="66">
        <v>1057.5135776201998</v>
      </c>
      <c r="F361" s="66">
        <v>2253.1057852530002</v>
      </c>
      <c r="G361" s="66">
        <v>436.31140757900005</v>
      </c>
      <c r="H361" s="66">
        <v>253.11512075759998</v>
      </c>
      <c r="I361" s="66">
        <v>698.90034848399989</v>
      </c>
      <c r="J361" s="66">
        <v>1820.048114318</v>
      </c>
      <c r="K361" s="66">
        <v>0</v>
      </c>
      <c r="L361" s="66">
        <v>0</v>
      </c>
      <c r="M361" s="66">
        <v>0</v>
      </c>
      <c r="N361" s="66">
        <v>0</v>
      </c>
      <c r="O361" s="66">
        <v>0</v>
      </c>
      <c r="P361" s="66">
        <v>0</v>
      </c>
      <c r="Q361" s="66">
        <v>0</v>
      </c>
      <c r="R361" s="66">
        <v>0</v>
      </c>
      <c r="S361" s="66">
        <v>0</v>
      </c>
      <c r="T361" s="66">
        <v>0</v>
      </c>
      <c r="U361" s="66">
        <v>0</v>
      </c>
      <c r="V361" s="66">
        <v>0</v>
      </c>
      <c r="W361" s="66">
        <v>8413.4080203886988</v>
      </c>
      <c r="Y361" s="41" t="s">
        <v>397</v>
      </c>
      <c r="Z361" s="68">
        <v>0.15530038655940936</v>
      </c>
      <c r="AA361" s="68">
        <v>6.9865641497955475E-2</v>
      </c>
      <c r="AB361" s="68">
        <v>0.12569384190775795</v>
      </c>
      <c r="AC361" s="68">
        <v>0.26779941966357967</v>
      </c>
      <c r="AD361" s="68">
        <v>5.1859057176552162E-2</v>
      </c>
      <c r="AE361" s="68">
        <v>3.0084731436323005E-2</v>
      </c>
      <c r="AF361" s="68">
        <v>8.306982697027343E-2</v>
      </c>
      <c r="AG361" s="68">
        <v>0.2163270947881491</v>
      </c>
      <c r="AH361" s="68">
        <v>0</v>
      </c>
      <c r="AI361" s="68">
        <v>0</v>
      </c>
      <c r="AJ361" s="68">
        <v>0</v>
      </c>
      <c r="AK361" s="68">
        <v>0</v>
      </c>
      <c r="AL361" s="68">
        <v>0</v>
      </c>
      <c r="AM361" s="68">
        <v>0</v>
      </c>
      <c r="AN361" s="68">
        <v>0</v>
      </c>
      <c r="AO361" s="68">
        <v>0</v>
      </c>
      <c r="AP361" s="68">
        <v>0</v>
      </c>
      <c r="AQ361" s="68">
        <v>0</v>
      </c>
      <c r="AR361" s="68">
        <v>0</v>
      </c>
      <c r="AS361" s="68">
        <v>0</v>
      </c>
      <c r="AT361" s="68"/>
      <c r="AV361" s="18" t="s">
        <v>397</v>
      </c>
      <c r="AW361" s="71">
        <v>31.216488846169803</v>
      </c>
      <c r="AX361" s="71">
        <v>31.11784198559635</v>
      </c>
      <c r="AY361" s="71">
        <v>33.02659734243975</v>
      </c>
      <c r="AZ361" s="71">
        <v>19.906244896498404</v>
      </c>
      <c r="BA361" s="71">
        <v>56.349395717321372</v>
      </c>
      <c r="BB361" s="71">
        <v>53.852472882107122</v>
      </c>
      <c r="BC361" s="71">
        <v>35.386501834944958</v>
      </c>
      <c r="BD361" s="71">
        <v>23.068918632160184</v>
      </c>
      <c r="BE361" s="71">
        <v>0</v>
      </c>
      <c r="BF361" s="71">
        <v>0</v>
      </c>
      <c r="BG361" s="71">
        <v>0</v>
      </c>
      <c r="BH361" s="71">
        <v>0</v>
      </c>
      <c r="BI361" s="71">
        <v>0</v>
      </c>
      <c r="BJ361" s="71">
        <v>0</v>
      </c>
      <c r="BK361" s="71">
        <v>0</v>
      </c>
      <c r="BL361" s="71">
        <v>0</v>
      </c>
      <c r="BM361" s="71">
        <v>0</v>
      </c>
      <c r="BN361" s="71">
        <v>0</v>
      </c>
      <c r="BO361" s="71">
        <v>0</v>
      </c>
      <c r="BP361" s="71">
        <v>0</v>
      </c>
      <c r="BQ361" s="71">
        <v>10.889891192144391</v>
      </c>
    </row>
    <row r="362" spans="1:69" x14ac:dyDescent="0.2">
      <c r="A362" s="13"/>
      <c r="B362" s="63" t="s">
        <v>398</v>
      </c>
      <c r="C362" s="66">
        <v>139605.30288408219</v>
      </c>
      <c r="D362" s="66">
        <v>57684.951416997501</v>
      </c>
      <c r="E362" s="66">
        <v>37295.744262770007</v>
      </c>
      <c r="F362" s="66">
        <v>59032.564158697016</v>
      </c>
      <c r="G362" s="66">
        <v>2684.8413613917</v>
      </c>
      <c r="H362" s="66">
        <v>2798.7620998187003</v>
      </c>
      <c r="I362" s="66">
        <v>3198.2247733452</v>
      </c>
      <c r="J362" s="66">
        <v>8052.1931726519997</v>
      </c>
      <c r="K362" s="66">
        <v>0</v>
      </c>
      <c r="L362" s="66">
        <v>0</v>
      </c>
      <c r="M362" s="66">
        <v>0</v>
      </c>
      <c r="N362" s="66">
        <v>0</v>
      </c>
      <c r="O362" s="66">
        <v>0</v>
      </c>
      <c r="P362" s="66">
        <v>0</v>
      </c>
      <c r="Q362" s="66">
        <v>0</v>
      </c>
      <c r="R362" s="66">
        <v>0</v>
      </c>
      <c r="S362" s="66">
        <v>0</v>
      </c>
      <c r="T362" s="66">
        <v>0</v>
      </c>
      <c r="U362" s="66">
        <v>0</v>
      </c>
      <c r="V362" s="66">
        <v>0</v>
      </c>
      <c r="W362" s="66">
        <v>310352.58412975434</v>
      </c>
      <c r="Y362" s="41" t="s">
        <v>398</v>
      </c>
      <c r="Z362" s="68">
        <v>0.44982806660219415</v>
      </c>
      <c r="AA362" s="68">
        <v>0.18586908686051146</v>
      </c>
      <c r="AB362" s="68">
        <v>0.12017217245781703</v>
      </c>
      <c r="AC362" s="68">
        <v>0.19021128605784793</v>
      </c>
      <c r="AD362" s="68">
        <v>8.6509392822364996E-3</v>
      </c>
      <c r="AE362" s="68">
        <v>9.0180080429057251E-3</v>
      </c>
      <c r="AF362" s="68">
        <v>1.0305133376972508E-2</v>
      </c>
      <c r="AG362" s="68">
        <v>2.5945307319514645E-2</v>
      </c>
      <c r="AH362" s="68">
        <v>0</v>
      </c>
      <c r="AI362" s="68">
        <v>0</v>
      </c>
      <c r="AJ362" s="68">
        <v>0</v>
      </c>
      <c r="AK362" s="68">
        <v>0</v>
      </c>
      <c r="AL362" s="68">
        <v>0</v>
      </c>
      <c r="AM362" s="68">
        <v>0</v>
      </c>
      <c r="AN362" s="68">
        <v>0</v>
      </c>
      <c r="AO362" s="68">
        <v>0</v>
      </c>
      <c r="AP362" s="68">
        <v>0</v>
      </c>
      <c r="AQ362" s="68">
        <v>0</v>
      </c>
      <c r="AR362" s="68">
        <v>0</v>
      </c>
      <c r="AS362" s="68">
        <v>0</v>
      </c>
      <c r="AT362" s="68"/>
      <c r="AV362" s="18" t="s">
        <v>398</v>
      </c>
      <c r="AW362" s="71">
        <v>2.8460928545954176</v>
      </c>
      <c r="AX362" s="71">
        <v>5.2984762136585184</v>
      </c>
      <c r="AY362" s="71">
        <v>6.294399671452946</v>
      </c>
      <c r="AZ362" s="71">
        <v>3.7190577991915257</v>
      </c>
      <c r="BA362" s="71">
        <v>23.708621455337042</v>
      </c>
      <c r="BB362" s="71">
        <v>25.35091921830649</v>
      </c>
      <c r="BC362" s="71">
        <v>23.311977522834834</v>
      </c>
      <c r="BD362" s="71">
        <v>16.279117221998892</v>
      </c>
      <c r="BE362" s="71">
        <v>0</v>
      </c>
      <c r="BF362" s="71">
        <v>0</v>
      </c>
      <c r="BG362" s="71">
        <v>0</v>
      </c>
      <c r="BH362" s="71">
        <v>0</v>
      </c>
      <c r="BI362" s="71">
        <v>0</v>
      </c>
      <c r="BJ362" s="71">
        <v>0</v>
      </c>
      <c r="BK362" s="71">
        <v>0</v>
      </c>
      <c r="BL362" s="71">
        <v>0</v>
      </c>
      <c r="BM362" s="71">
        <v>0</v>
      </c>
      <c r="BN362" s="71">
        <v>0</v>
      </c>
      <c r="BO362" s="71">
        <v>0</v>
      </c>
      <c r="BP362" s="71">
        <v>0</v>
      </c>
      <c r="BQ362" s="71">
        <v>2.0029834097096799</v>
      </c>
    </row>
    <row r="363" spans="1:69" x14ac:dyDescent="0.2">
      <c r="A363" s="13"/>
      <c r="B363" s="63" t="s">
        <v>151</v>
      </c>
      <c r="C363" s="66">
        <v>2238.8388532802996</v>
      </c>
      <c r="D363" s="66">
        <v>450.91051684519999</v>
      </c>
      <c r="E363" s="66">
        <v>1193.2046439992998</v>
      </c>
      <c r="F363" s="66">
        <v>10144.634098663</v>
      </c>
      <c r="G363" s="66">
        <v>0</v>
      </c>
      <c r="H363" s="66">
        <v>0</v>
      </c>
      <c r="I363" s="66">
        <v>263.55349317679998</v>
      </c>
      <c r="J363" s="66">
        <v>333.86072740900005</v>
      </c>
      <c r="K363" s="66">
        <v>0</v>
      </c>
      <c r="L363" s="66">
        <v>0</v>
      </c>
      <c r="M363" s="66">
        <v>0</v>
      </c>
      <c r="N363" s="66">
        <v>0</v>
      </c>
      <c r="O363" s="66">
        <v>0</v>
      </c>
      <c r="P363" s="66">
        <v>0</v>
      </c>
      <c r="Q363" s="66">
        <v>0</v>
      </c>
      <c r="R363" s="66">
        <v>0</v>
      </c>
      <c r="S363" s="66">
        <v>0</v>
      </c>
      <c r="T363" s="66">
        <v>0</v>
      </c>
      <c r="U363" s="66">
        <v>0</v>
      </c>
      <c r="V363" s="66">
        <v>0</v>
      </c>
      <c r="W363" s="66">
        <v>14625.002333373601</v>
      </c>
      <c r="Y363" s="41" t="s">
        <v>151</v>
      </c>
      <c r="Z363" s="68">
        <v>0.15308297409097635</v>
      </c>
      <c r="AA363" s="68">
        <v>3.0831483412227727E-2</v>
      </c>
      <c r="AB363" s="68">
        <v>8.1586629307843606E-2</v>
      </c>
      <c r="AC363" s="68">
        <v>0.69365008411064655</v>
      </c>
      <c r="AD363" s="68">
        <v>0</v>
      </c>
      <c r="AE363" s="68">
        <v>0</v>
      </c>
      <c r="AF363" s="68">
        <v>1.8020748795053707E-2</v>
      </c>
      <c r="AG363" s="68">
        <v>2.2828080283251978E-2</v>
      </c>
      <c r="AH363" s="68">
        <v>0</v>
      </c>
      <c r="AI363" s="68">
        <v>0</v>
      </c>
      <c r="AJ363" s="68">
        <v>0</v>
      </c>
      <c r="AK363" s="68">
        <v>0</v>
      </c>
      <c r="AL363" s="68">
        <v>0</v>
      </c>
      <c r="AM363" s="68">
        <v>0</v>
      </c>
      <c r="AN363" s="68">
        <v>0</v>
      </c>
      <c r="AO363" s="68">
        <v>0</v>
      </c>
      <c r="AP363" s="68">
        <v>0</v>
      </c>
      <c r="AQ363" s="68">
        <v>0</v>
      </c>
      <c r="AR363" s="68">
        <v>0</v>
      </c>
      <c r="AS363" s="68">
        <v>0</v>
      </c>
      <c r="AT363" s="68"/>
      <c r="AV363" s="18" t="s">
        <v>151</v>
      </c>
      <c r="AW363" s="71">
        <v>20.153020223779063</v>
      </c>
      <c r="AX363" s="71">
        <v>59.172410554904189</v>
      </c>
      <c r="AY363" s="71">
        <v>20.106485007023249</v>
      </c>
      <c r="AZ363" s="71">
        <v>7.3981881677701411</v>
      </c>
      <c r="BA363" s="71">
        <v>0</v>
      </c>
      <c r="BB363" s="71">
        <v>0</v>
      </c>
      <c r="BC363" s="71">
        <v>56.288062098165177</v>
      </c>
      <c r="BD363" s="71">
        <v>40.203761602758753</v>
      </c>
      <c r="BE363" s="71">
        <v>0</v>
      </c>
      <c r="BF363" s="71">
        <v>0</v>
      </c>
      <c r="BG363" s="71">
        <v>0</v>
      </c>
      <c r="BH363" s="71">
        <v>0</v>
      </c>
      <c r="BI363" s="71">
        <v>0</v>
      </c>
      <c r="BJ363" s="71">
        <v>0</v>
      </c>
      <c r="BK363" s="71">
        <v>0</v>
      </c>
      <c r="BL363" s="71">
        <v>0</v>
      </c>
      <c r="BM363" s="71">
        <v>0</v>
      </c>
      <c r="BN363" s="71">
        <v>0</v>
      </c>
      <c r="BO363" s="71">
        <v>0</v>
      </c>
      <c r="BP363" s="71">
        <v>0</v>
      </c>
      <c r="BQ363" s="71">
        <v>6.6138628194622742</v>
      </c>
    </row>
    <row r="364" spans="1:69" x14ac:dyDescent="0.2">
      <c r="A364" s="13"/>
      <c r="B364" s="63" t="s">
        <v>373</v>
      </c>
      <c r="C364" s="66">
        <v>0</v>
      </c>
      <c r="D364" s="66">
        <v>0</v>
      </c>
      <c r="E364" s="66">
        <v>0</v>
      </c>
      <c r="F364" s="66">
        <v>0</v>
      </c>
      <c r="G364" s="66">
        <v>0</v>
      </c>
      <c r="H364" s="66">
        <v>0</v>
      </c>
      <c r="I364" s="66">
        <v>0</v>
      </c>
      <c r="J364" s="66">
        <v>0</v>
      </c>
      <c r="K364" s="66">
        <v>0</v>
      </c>
      <c r="L364" s="66">
        <v>0</v>
      </c>
      <c r="M364" s="66">
        <v>0</v>
      </c>
      <c r="N364" s="66">
        <v>0</v>
      </c>
      <c r="O364" s="66">
        <v>0</v>
      </c>
      <c r="P364" s="66">
        <v>0</v>
      </c>
      <c r="Q364" s="66">
        <v>0</v>
      </c>
      <c r="R364" s="66">
        <v>0</v>
      </c>
      <c r="S364" s="66">
        <v>0</v>
      </c>
      <c r="T364" s="66">
        <v>0</v>
      </c>
      <c r="U364" s="66">
        <v>0</v>
      </c>
      <c r="V364" s="66">
        <v>0</v>
      </c>
      <c r="W364" s="66">
        <v>611.96811092819996</v>
      </c>
      <c r="Y364" s="41" t="s">
        <v>373</v>
      </c>
      <c r="Z364" s="68">
        <v>0</v>
      </c>
      <c r="AA364" s="68">
        <v>0</v>
      </c>
      <c r="AB364" s="68">
        <v>0</v>
      </c>
      <c r="AC364" s="68">
        <v>0</v>
      </c>
      <c r="AD364" s="68">
        <v>0</v>
      </c>
      <c r="AE364" s="68">
        <v>0</v>
      </c>
      <c r="AF364" s="68">
        <v>0</v>
      </c>
      <c r="AG364" s="68">
        <v>0</v>
      </c>
      <c r="AH364" s="68">
        <v>0</v>
      </c>
      <c r="AI364" s="68">
        <v>0</v>
      </c>
      <c r="AJ364" s="68">
        <v>0</v>
      </c>
      <c r="AK364" s="68">
        <v>0</v>
      </c>
      <c r="AL364" s="68">
        <v>0</v>
      </c>
      <c r="AM364" s="68">
        <v>0</v>
      </c>
      <c r="AN364" s="68">
        <v>0</v>
      </c>
      <c r="AO364" s="68">
        <v>0</v>
      </c>
      <c r="AP364" s="68">
        <v>0</v>
      </c>
      <c r="AQ364" s="68">
        <v>0</v>
      </c>
      <c r="AR364" s="68">
        <v>0</v>
      </c>
      <c r="AS364" s="68">
        <v>0</v>
      </c>
      <c r="AT364" s="68"/>
      <c r="AV364" s="18" t="s">
        <v>373</v>
      </c>
      <c r="AW364" s="71">
        <v>0</v>
      </c>
      <c r="AX364" s="71">
        <v>0</v>
      </c>
      <c r="AY364" s="71">
        <v>0</v>
      </c>
      <c r="AZ364" s="71">
        <v>0</v>
      </c>
      <c r="BA364" s="71">
        <v>0</v>
      </c>
      <c r="BB364" s="71">
        <v>0</v>
      </c>
      <c r="BC364" s="71">
        <v>0</v>
      </c>
      <c r="BD364" s="71">
        <v>0</v>
      </c>
      <c r="BE364" s="71">
        <v>0</v>
      </c>
      <c r="BF364" s="71">
        <v>0</v>
      </c>
      <c r="BG364" s="71">
        <v>0</v>
      </c>
      <c r="BH364" s="71">
        <v>0</v>
      </c>
      <c r="BI364" s="71">
        <v>0</v>
      </c>
      <c r="BJ364" s="71">
        <v>0</v>
      </c>
      <c r="BK364" s="71">
        <v>0</v>
      </c>
      <c r="BL364" s="71">
        <v>0</v>
      </c>
      <c r="BM364" s="71">
        <v>0</v>
      </c>
      <c r="BN364" s="71">
        <v>0</v>
      </c>
      <c r="BO364" s="71">
        <v>0</v>
      </c>
      <c r="BP364" s="71">
        <v>0</v>
      </c>
      <c r="BQ364" s="71">
        <v>44.833728789127264</v>
      </c>
    </row>
    <row r="365" spans="1:69" x14ac:dyDescent="0.2">
      <c r="A365" s="13"/>
      <c r="B365" s="63" t="s">
        <v>374</v>
      </c>
      <c r="C365" s="66">
        <v>0</v>
      </c>
      <c r="D365" s="66">
        <v>0</v>
      </c>
      <c r="E365" s="66">
        <v>0</v>
      </c>
      <c r="F365" s="66">
        <v>0</v>
      </c>
      <c r="G365" s="66">
        <v>0</v>
      </c>
      <c r="H365" s="66">
        <v>0</v>
      </c>
      <c r="I365" s="66">
        <v>0</v>
      </c>
      <c r="J365" s="66">
        <v>0</v>
      </c>
      <c r="K365" s="66">
        <v>0</v>
      </c>
      <c r="L365" s="66">
        <v>0</v>
      </c>
      <c r="M365" s="66">
        <v>0</v>
      </c>
      <c r="N365" s="66">
        <v>0</v>
      </c>
      <c r="O365" s="66">
        <v>0</v>
      </c>
      <c r="P365" s="66">
        <v>0</v>
      </c>
      <c r="Q365" s="66">
        <v>0</v>
      </c>
      <c r="R365" s="66">
        <v>0</v>
      </c>
      <c r="S365" s="66">
        <v>0</v>
      </c>
      <c r="T365" s="66">
        <v>0</v>
      </c>
      <c r="U365" s="66">
        <v>0</v>
      </c>
      <c r="V365" s="66">
        <v>0</v>
      </c>
      <c r="W365" s="66">
        <v>0</v>
      </c>
      <c r="Y365" s="41" t="s">
        <v>374</v>
      </c>
      <c r="Z365" s="68">
        <v>0</v>
      </c>
      <c r="AA365" s="68">
        <v>0</v>
      </c>
      <c r="AB365" s="68">
        <v>0</v>
      </c>
      <c r="AC365" s="68">
        <v>0</v>
      </c>
      <c r="AD365" s="68">
        <v>0</v>
      </c>
      <c r="AE365" s="68">
        <v>0</v>
      </c>
      <c r="AF365" s="68">
        <v>0</v>
      </c>
      <c r="AG365" s="68">
        <v>0</v>
      </c>
      <c r="AH365" s="68">
        <v>0</v>
      </c>
      <c r="AI365" s="68">
        <v>0</v>
      </c>
      <c r="AJ365" s="68">
        <v>0</v>
      </c>
      <c r="AK365" s="68">
        <v>0</v>
      </c>
      <c r="AL365" s="68">
        <v>0</v>
      </c>
      <c r="AM365" s="68">
        <v>0</v>
      </c>
      <c r="AN365" s="68">
        <v>0</v>
      </c>
      <c r="AO365" s="68">
        <v>0</v>
      </c>
      <c r="AP365" s="68">
        <v>0</v>
      </c>
      <c r="AQ365" s="68">
        <v>0</v>
      </c>
      <c r="AR365" s="68">
        <v>0</v>
      </c>
      <c r="AS365" s="68">
        <v>0</v>
      </c>
      <c r="AT365" s="68"/>
      <c r="AV365" s="18" t="s">
        <v>374</v>
      </c>
      <c r="AW365" s="71">
        <v>0</v>
      </c>
      <c r="AX365" s="71">
        <v>0</v>
      </c>
      <c r="AY365" s="71">
        <v>0</v>
      </c>
      <c r="AZ365" s="71">
        <v>0</v>
      </c>
      <c r="BA365" s="71">
        <v>0</v>
      </c>
      <c r="BB365" s="71">
        <v>0</v>
      </c>
      <c r="BC365" s="71">
        <v>0</v>
      </c>
      <c r="BD365" s="71">
        <v>0</v>
      </c>
      <c r="BE365" s="71">
        <v>0</v>
      </c>
      <c r="BF365" s="71">
        <v>0</v>
      </c>
      <c r="BG365" s="71">
        <v>0</v>
      </c>
      <c r="BH365" s="71">
        <v>0</v>
      </c>
      <c r="BI365" s="71">
        <v>0</v>
      </c>
      <c r="BJ365" s="71">
        <v>0</v>
      </c>
      <c r="BK365" s="71">
        <v>0</v>
      </c>
      <c r="BL365" s="71">
        <v>0</v>
      </c>
      <c r="BM365" s="71">
        <v>0</v>
      </c>
      <c r="BN365" s="71">
        <v>0</v>
      </c>
      <c r="BO365" s="71">
        <v>0</v>
      </c>
      <c r="BP365" s="71">
        <v>0</v>
      </c>
      <c r="BQ365" s="71">
        <v>0</v>
      </c>
    </row>
    <row r="366" spans="1:69" x14ac:dyDescent="0.2">
      <c r="A366" s="13"/>
      <c r="B366" s="63" t="s">
        <v>374</v>
      </c>
      <c r="C366" s="66">
        <v>0</v>
      </c>
      <c r="D366" s="66">
        <v>0</v>
      </c>
      <c r="E366" s="66">
        <v>0</v>
      </c>
      <c r="F366" s="66">
        <v>0</v>
      </c>
      <c r="G366" s="66">
        <v>0</v>
      </c>
      <c r="H366" s="66">
        <v>0</v>
      </c>
      <c r="I366" s="66">
        <v>0</v>
      </c>
      <c r="J366" s="66">
        <v>0</v>
      </c>
      <c r="K366" s="66">
        <v>0</v>
      </c>
      <c r="L366" s="66">
        <v>0</v>
      </c>
      <c r="M366" s="66">
        <v>0</v>
      </c>
      <c r="N366" s="66">
        <v>0</v>
      </c>
      <c r="O366" s="66">
        <v>0</v>
      </c>
      <c r="P366" s="66">
        <v>0</v>
      </c>
      <c r="Q366" s="66">
        <v>0</v>
      </c>
      <c r="R366" s="66">
        <v>0</v>
      </c>
      <c r="S366" s="66">
        <v>0</v>
      </c>
      <c r="T366" s="66">
        <v>0</v>
      </c>
      <c r="U366" s="66">
        <v>0</v>
      </c>
      <c r="V366" s="66">
        <v>0</v>
      </c>
      <c r="W366" s="66">
        <v>0</v>
      </c>
      <c r="Y366" s="41" t="s">
        <v>374</v>
      </c>
      <c r="Z366" s="68">
        <v>0</v>
      </c>
      <c r="AA366" s="68">
        <v>0</v>
      </c>
      <c r="AB366" s="68">
        <v>0</v>
      </c>
      <c r="AC366" s="68">
        <v>0</v>
      </c>
      <c r="AD366" s="68">
        <v>0</v>
      </c>
      <c r="AE366" s="68">
        <v>0</v>
      </c>
      <c r="AF366" s="68">
        <v>0</v>
      </c>
      <c r="AG366" s="68">
        <v>0</v>
      </c>
      <c r="AH366" s="68">
        <v>0</v>
      </c>
      <c r="AI366" s="68">
        <v>0</v>
      </c>
      <c r="AJ366" s="68">
        <v>0</v>
      </c>
      <c r="AK366" s="68">
        <v>0</v>
      </c>
      <c r="AL366" s="68">
        <v>0</v>
      </c>
      <c r="AM366" s="68">
        <v>0</v>
      </c>
      <c r="AN366" s="68">
        <v>0</v>
      </c>
      <c r="AO366" s="68">
        <v>0</v>
      </c>
      <c r="AP366" s="68">
        <v>0</v>
      </c>
      <c r="AQ366" s="68">
        <v>0</v>
      </c>
      <c r="AR366" s="68">
        <v>0</v>
      </c>
      <c r="AS366" s="68">
        <v>0</v>
      </c>
      <c r="AT366" s="68"/>
      <c r="AV366" s="18" t="s">
        <v>374</v>
      </c>
      <c r="AW366" s="71">
        <v>0</v>
      </c>
      <c r="AX366" s="71">
        <v>0</v>
      </c>
      <c r="AY366" s="71">
        <v>0</v>
      </c>
      <c r="AZ366" s="71">
        <v>0</v>
      </c>
      <c r="BA366" s="71">
        <v>0</v>
      </c>
      <c r="BB366" s="71">
        <v>0</v>
      </c>
      <c r="BC366" s="71">
        <v>0</v>
      </c>
      <c r="BD366" s="71">
        <v>0</v>
      </c>
      <c r="BE366" s="71">
        <v>0</v>
      </c>
      <c r="BF366" s="71">
        <v>0</v>
      </c>
      <c r="BG366" s="71">
        <v>0</v>
      </c>
      <c r="BH366" s="71">
        <v>0</v>
      </c>
      <c r="BI366" s="71">
        <v>0</v>
      </c>
      <c r="BJ366" s="71">
        <v>0</v>
      </c>
      <c r="BK366" s="71">
        <v>0</v>
      </c>
      <c r="BL366" s="71">
        <v>0</v>
      </c>
      <c r="BM366" s="71">
        <v>0</v>
      </c>
      <c r="BN366" s="71">
        <v>0</v>
      </c>
      <c r="BO366" s="71">
        <v>0</v>
      </c>
      <c r="BP366" s="71">
        <v>0</v>
      </c>
      <c r="BQ366" s="71">
        <v>0</v>
      </c>
    </row>
    <row r="367" spans="1:69" x14ac:dyDescent="0.2">
      <c r="A367" s="13"/>
      <c r="B367" s="63" t="s">
        <v>374</v>
      </c>
      <c r="C367" s="66">
        <v>0</v>
      </c>
      <c r="D367" s="66">
        <v>0</v>
      </c>
      <c r="E367" s="66">
        <v>0</v>
      </c>
      <c r="F367" s="66">
        <v>0</v>
      </c>
      <c r="G367" s="66">
        <v>0</v>
      </c>
      <c r="H367" s="66">
        <v>0</v>
      </c>
      <c r="I367" s="66">
        <v>0</v>
      </c>
      <c r="J367" s="66">
        <v>0</v>
      </c>
      <c r="K367" s="66">
        <v>0</v>
      </c>
      <c r="L367" s="66">
        <v>0</v>
      </c>
      <c r="M367" s="66">
        <v>0</v>
      </c>
      <c r="N367" s="66">
        <v>0</v>
      </c>
      <c r="O367" s="66">
        <v>0</v>
      </c>
      <c r="P367" s="66">
        <v>0</v>
      </c>
      <c r="Q367" s="66">
        <v>0</v>
      </c>
      <c r="R367" s="66">
        <v>0</v>
      </c>
      <c r="S367" s="66">
        <v>0</v>
      </c>
      <c r="T367" s="66">
        <v>0</v>
      </c>
      <c r="U367" s="66">
        <v>0</v>
      </c>
      <c r="V367" s="66">
        <v>0</v>
      </c>
      <c r="W367" s="66">
        <v>0</v>
      </c>
      <c r="Y367" s="41" t="s">
        <v>374</v>
      </c>
      <c r="Z367" s="68">
        <v>0</v>
      </c>
      <c r="AA367" s="68">
        <v>0</v>
      </c>
      <c r="AB367" s="68">
        <v>0</v>
      </c>
      <c r="AC367" s="68">
        <v>0</v>
      </c>
      <c r="AD367" s="68">
        <v>0</v>
      </c>
      <c r="AE367" s="68">
        <v>0</v>
      </c>
      <c r="AF367" s="68">
        <v>0</v>
      </c>
      <c r="AG367" s="68">
        <v>0</v>
      </c>
      <c r="AH367" s="68">
        <v>0</v>
      </c>
      <c r="AI367" s="68">
        <v>0</v>
      </c>
      <c r="AJ367" s="68">
        <v>0</v>
      </c>
      <c r="AK367" s="68">
        <v>0</v>
      </c>
      <c r="AL367" s="68">
        <v>0</v>
      </c>
      <c r="AM367" s="68">
        <v>0</v>
      </c>
      <c r="AN367" s="68">
        <v>0</v>
      </c>
      <c r="AO367" s="68">
        <v>0</v>
      </c>
      <c r="AP367" s="68">
        <v>0</v>
      </c>
      <c r="AQ367" s="68">
        <v>0</v>
      </c>
      <c r="AR367" s="68">
        <v>0</v>
      </c>
      <c r="AS367" s="68">
        <v>0</v>
      </c>
      <c r="AT367" s="68"/>
      <c r="AV367" s="18" t="s">
        <v>374</v>
      </c>
      <c r="AW367" s="71">
        <v>0</v>
      </c>
      <c r="AX367" s="71">
        <v>0</v>
      </c>
      <c r="AY367" s="71">
        <v>0</v>
      </c>
      <c r="AZ367" s="71">
        <v>0</v>
      </c>
      <c r="BA367" s="71">
        <v>0</v>
      </c>
      <c r="BB367" s="71">
        <v>0</v>
      </c>
      <c r="BC367" s="71">
        <v>0</v>
      </c>
      <c r="BD367" s="71">
        <v>0</v>
      </c>
      <c r="BE367" s="71">
        <v>0</v>
      </c>
      <c r="BF367" s="71">
        <v>0</v>
      </c>
      <c r="BG367" s="71">
        <v>0</v>
      </c>
      <c r="BH367" s="71">
        <v>0</v>
      </c>
      <c r="BI367" s="71">
        <v>0</v>
      </c>
      <c r="BJ367" s="71">
        <v>0</v>
      </c>
      <c r="BK367" s="71">
        <v>0</v>
      </c>
      <c r="BL367" s="71">
        <v>0</v>
      </c>
      <c r="BM367" s="71">
        <v>0</v>
      </c>
      <c r="BN367" s="71">
        <v>0</v>
      </c>
      <c r="BO367" s="71">
        <v>0</v>
      </c>
      <c r="BP367" s="71">
        <v>0</v>
      </c>
      <c r="BQ367" s="71">
        <v>0</v>
      </c>
    </row>
    <row r="368" spans="1:69" x14ac:dyDescent="0.2">
      <c r="A368" s="13"/>
      <c r="B368" s="63" t="s">
        <v>374</v>
      </c>
      <c r="C368" s="66">
        <v>0</v>
      </c>
      <c r="D368" s="66">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Y368" s="41" t="s">
        <v>374</v>
      </c>
      <c r="Z368" s="68">
        <v>0</v>
      </c>
      <c r="AA368" s="68">
        <v>0</v>
      </c>
      <c r="AB368" s="68">
        <v>0</v>
      </c>
      <c r="AC368" s="68">
        <v>0</v>
      </c>
      <c r="AD368" s="68">
        <v>0</v>
      </c>
      <c r="AE368" s="68">
        <v>0</v>
      </c>
      <c r="AF368" s="68">
        <v>0</v>
      </c>
      <c r="AG368" s="68">
        <v>0</v>
      </c>
      <c r="AH368" s="68">
        <v>0</v>
      </c>
      <c r="AI368" s="68">
        <v>0</v>
      </c>
      <c r="AJ368" s="68">
        <v>0</v>
      </c>
      <c r="AK368" s="68">
        <v>0</v>
      </c>
      <c r="AL368" s="68">
        <v>0</v>
      </c>
      <c r="AM368" s="68">
        <v>0</v>
      </c>
      <c r="AN368" s="68">
        <v>0</v>
      </c>
      <c r="AO368" s="68">
        <v>0</v>
      </c>
      <c r="AP368" s="68">
        <v>0</v>
      </c>
      <c r="AQ368" s="68">
        <v>0</v>
      </c>
      <c r="AR368" s="68">
        <v>0</v>
      </c>
      <c r="AS368" s="68">
        <v>0</v>
      </c>
      <c r="AT368" s="68"/>
      <c r="AV368" s="18" t="s">
        <v>374</v>
      </c>
      <c r="AW368" s="71">
        <v>0</v>
      </c>
      <c r="AX368" s="71">
        <v>0</v>
      </c>
      <c r="AY368" s="71">
        <v>0</v>
      </c>
      <c r="AZ368" s="71">
        <v>0</v>
      </c>
      <c r="BA368" s="71">
        <v>0</v>
      </c>
      <c r="BB368" s="71">
        <v>0</v>
      </c>
      <c r="BC368" s="71">
        <v>0</v>
      </c>
      <c r="BD368" s="71">
        <v>0</v>
      </c>
      <c r="BE368" s="71">
        <v>0</v>
      </c>
      <c r="BF368" s="71">
        <v>0</v>
      </c>
      <c r="BG368" s="71">
        <v>0</v>
      </c>
      <c r="BH368" s="71">
        <v>0</v>
      </c>
      <c r="BI368" s="71">
        <v>0</v>
      </c>
      <c r="BJ368" s="71">
        <v>0</v>
      </c>
      <c r="BK368" s="71">
        <v>0</v>
      </c>
      <c r="BL368" s="71">
        <v>0</v>
      </c>
      <c r="BM368" s="71">
        <v>0</v>
      </c>
      <c r="BN368" s="71">
        <v>0</v>
      </c>
      <c r="BO368" s="71">
        <v>0</v>
      </c>
      <c r="BP368" s="71">
        <v>0</v>
      </c>
      <c r="BQ368" s="71">
        <v>0</v>
      </c>
    </row>
    <row r="369" spans="1:69" s="20" customFormat="1" x14ac:dyDescent="0.2">
      <c r="A369" s="19"/>
      <c r="B369" s="63" t="s">
        <v>374</v>
      </c>
      <c r="C369" s="66">
        <v>0</v>
      </c>
      <c r="D369" s="66">
        <v>0</v>
      </c>
      <c r="E369" s="66">
        <v>0</v>
      </c>
      <c r="F369" s="66">
        <v>0</v>
      </c>
      <c r="G369" s="66">
        <v>0</v>
      </c>
      <c r="H369" s="66">
        <v>0</v>
      </c>
      <c r="I369" s="66">
        <v>0</v>
      </c>
      <c r="J369" s="66">
        <v>0</v>
      </c>
      <c r="K369" s="66">
        <v>0</v>
      </c>
      <c r="L369" s="66">
        <v>0</v>
      </c>
      <c r="M369" s="66">
        <v>0</v>
      </c>
      <c r="N369" s="66">
        <v>0</v>
      </c>
      <c r="O369" s="66">
        <v>0</v>
      </c>
      <c r="P369" s="66">
        <v>0</v>
      </c>
      <c r="Q369" s="66">
        <v>0</v>
      </c>
      <c r="R369" s="66">
        <v>0</v>
      </c>
      <c r="S369" s="66">
        <v>0</v>
      </c>
      <c r="T369" s="66">
        <v>0</v>
      </c>
      <c r="U369" s="66">
        <v>0</v>
      </c>
      <c r="V369" s="66">
        <v>0</v>
      </c>
      <c r="W369" s="66">
        <v>0</v>
      </c>
      <c r="Y369" s="41" t="s">
        <v>374</v>
      </c>
      <c r="Z369" s="68">
        <v>0</v>
      </c>
      <c r="AA369" s="68">
        <v>0</v>
      </c>
      <c r="AB369" s="68">
        <v>0</v>
      </c>
      <c r="AC369" s="68">
        <v>0</v>
      </c>
      <c r="AD369" s="68">
        <v>0</v>
      </c>
      <c r="AE369" s="68">
        <v>0</v>
      </c>
      <c r="AF369" s="68">
        <v>0</v>
      </c>
      <c r="AG369" s="68">
        <v>0</v>
      </c>
      <c r="AH369" s="68">
        <v>0</v>
      </c>
      <c r="AI369" s="68">
        <v>0</v>
      </c>
      <c r="AJ369" s="68">
        <v>0</v>
      </c>
      <c r="AK369" s="68">
        <v>0</v>
      </c>
      <c r="AL369" s="68">
        <v>0</v>
      </c>
      <c r="AM369" s="68">
        <v>0</v>
      </c>
      <c r="AN369" s="68">
        <v>0</v>
      </c>
      <c r="AO369" s="68">
        <v>0</v>
      </c>
      <c r="AP369" s="68">
        <v>0</v>
      </c>
      <c r="AQ369" s="68">
        <v>0</v>
      </c>
      <c r="AR369" s="68">
        <v>0</v>
      </c>
      <c r="AS369" s="68">
        <v>0</v>
      </c>
      <c r="AT369" s="68"/>
      <c r="AV369" s="18" t="s">
        <v>374</v>
      </c>
      <c r="AW369" s="71">
        <v>0</v>
      </c>
      <c r="AX369" s="71">
        <v>0</v>
      </c>
      <c r="AY369" s="71">
        <v>0</v>
      </c>
      <c r="AZ369" s="71">
        <v>0</v>
      </c>
      <c r="BA369" s="71">
        <v>0</v>
      </c>
      <c r="BB369" s="71">
        <v>0</v>
      </c>
      <c r="BC369" s="71">
        <v>0</v>
      </c>
      <c r="BD369" s="71">
        <v>0</v>
      </c>
      <c r="BE369" s="71">
        <v>0</v>
      </c>
      <c r="BF369" s="71">
        <v>0</v>
      </c>
      <c r="BG369" s="71">
        <v>0</v>
      </c>
      <c r="BH369" s="71">
        <v>0</v>
      </c>
      <c r="BI369" s="71">
        <v>0</v>
      </c>
      <c r="BJ369" s="71">
        <v>0</v>
      </c>
      <c r="BK369" s="71">
        <v>0</v>
      </c>
      <c r="BL369" s="71">
        <v>0</v>
      </c>
      <c r="BM369" s="71">
        <v>0</v>
      </c>
      <c r="BN369" s="71">
        <v>0</v>
      </c>
      <c r="BO369" s="71">
        <v>0</v>
      </c>
      <c r="BP369" s="71">
        <v>0</v>
      </c>
      <c r="BQ369" s="71">
        <v>0</v>
      </c>
    </row>
    <row r="370" spans="1:69" x14ac:dyDescent="0.2">
      <c r="A370" s="13"/>
      <c r="B370" s="64" t="s">
        <v>374</v>
      </c>
      <c r="C370" s="66">
        <v>0</v>
      </c>
      <c r="D370" s="66">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Y370" s="42" t="s">
        <v>374</v>
      </c>
      <c r="Z370" s="68">
        <v>0</v>
      </c>
      <c r="AA370" s="68">
        <v>0</v>
      </c>
      <c r="AB370" s="68">
        <v>0</v>
      </c>
      <c r="AC370" s="68">
        <v>0</v>
      </c>
      <c r="AD370" s="68">
        <v>0</v>
      </c>
      <c r="AE370" s="68">
        <v>0</v>
      </c>
      <c r="AF370" s="68">
        <v>0</v>
      </c>
      <c r="AG370" s="68">
        <v>0</v>
      </c>
      <c r="AH370" s="68">
        <v>0</v>
      </c>
      <c r="AI370" s="68">
        <v>0</v>
      </c>
      <c r="AJ370" s="68">
        <v>0</v>
      </c>
      <c r="AK370" s="68">
        <v>0</v>
      </c>
      <c r="AL370" s="68">
        <v>0</v>
      </c>
      <c r="AM370" s="68">
        <v>0</v>
      </c>
      <c r="AN370" s="68">
        <v>0</v>
      </c>
      <c r="AO370" s="68">
        <v>0</v>
      </c>
      <c r="AP370" s="68">
        <v>0</v>
      </c>
      <c r="AQ370" s="68">
        <v>0</v>
      </c>
      <c r="AR370" s="68">
        <v>0</v>
      </c>
      <c r="AS370" s="68">
        <v>0</v>
      </c>
      <c r="AT370" s="68"/>
      <c r="AV370" s="22" t="s">
        <v>374</v>
      </c>
      <c r="AW370" s="71">
        <v>0</v>
      </c>
      <c r="AX370" s="71">
        <v>0</v>
      </c>
      <c r="AY370" s="71">
        <v>0</v>
      </c>
      <c r="AZ370" s="71">
        <v>0</v>
      </c>
      <c r="BA370" s="71">
        <v>0</v>
      </c>
      <c r="BB370" s="71">
        <v>0</v>
      </c>
      <c r="BC370" s="71">
        <v>0</v>
      </c>
      <c r="BD370" s="71">
        <v>0</v>
      </c>
      <c r="BE370" s="71">
        <v>0</v>
      </c>
      <c r="BF370" s="71">
        <v>0</v>
      </c>
      <c r="BG370" s="71">
        <v>0</v>
      </c>
      <c r="BH370" s="71">
        <v>0</v>
      </c>
      <c r="BI370" s="71">
        <v>0</v>
      </c>
      <c r="BJ370" s="71">
        <v>0</v>
      </c>
      <c r="BK370" s="71">
        <v>0</v>
      </c>
      <c r="BL370" s="71">
        <v>0</v>
      </c>
      <c r="BM370" s="71">
        <v>0</v>
      </c>
      <c r="BN370" s="71">
        <v>0</v>
      </c>
      <c r="BO370" s="71">
        <v>0</v>
      </c>
      <c r="BP370" s="71">
        <v>0</v>
      </c>
      <c r="BQ370" s="71">
        <v>0</v>
      </c>
    </row>
    <row r="371" spans="1:69" x14ac:dyDescent="0.2">
      <c r="A371" s="13"/>
      <c r="B371" s="65" t="s">
        <v>194</v>
      </c>
      <c r="C371" s="66">
        <v>158904.82318721016</v>
      </c>
      <c r="D371" s="66">
        <v>68733.745710859308</v>
      </c>
      <c r="E371" s="66">
        <v>53447.755935999194</v>
      </c>
      <c r="F371" s="66">
        <v>95386.652929430202</v>
      </c>
      <c r="G371" s="66">
        <v>5261.5529009383008</v>
      </c>
      <c r="H371" s="66">
        <v>7288.4010072176989</v>
      </c>
      <c r="I371" s="66">
        <v>10216.070527806</v>
      </c>
      <c r="J371" s="66">
        <v>26159.26179194291</v>
      </c>
      <c r="K371" s="66">
        <v>0</v>
      </c>
      <c r="L371" s="66">
        <v>0</v>
      </c>
      <c r="M371" s="66">
        <v>0</v>
      </c>
      <c r="N371" s="66">
        <v>0</v>
      </c>
      <c r="O371" s="66">
        <v>0</v>
      </c>
      <c r="P371" s="66">
        <v>0</v>
      </c>
      <c r="Q371" s="66">
        <v>0</v>
      </c>
      <c r="R371" s="66">
        <v>0</v>
      </c>
      <c r="S371" s="66">
        <v>0</v>
      </c>
      <c r="T371" s="66">
        <v>0</v>
      </c>
      <c r="U371" s="66">
        <v>0</v>
      </c>
      <c r="V371" s="66">
        <v>0</v>
      </c>
      <c r="W371" s="66"/>
      <c r="Y371" s="43" t="s">
        <v>194</v>
      </c>
      <c r="Z371" s="69"/>
      <c r="AA371" s="69"/>
      <c r="AB371" s="69"/>
      <c r="AC371" s="69"/>
      <c r="AD371" s="69"/>
      <c r="AE371" s="69"/>
      <c r="AF371" s="69"/>
      <c r="AG371" s="69"/>
      <c r="AH371" s="69"/>
      <c r="AI371" s="69"/>
      <c r="AJ371" s="69"/>
      <c r="AK371" s="69"/>
      <c r="AL371" s="69"/>
      <c r="AM371" s="69"/>
      <c r="AN371" s="68"/>
      <c r="AO371" s="68"/>
      <c r="AP371" s="68"/>
      <c r="AQ371" s="68"/>
      <c r="AR371" s="68"/>
      <c r="AS371" s="68"/>
      <c r="AT371" s="69"/>
      <c r="AV371" s="24" t="s">
        <v>194</v>
      </c>
      <c r="AW371" s="71"/>
      <c r="AX371" s="71"/>
      <c r="AY371" s="71"/>
      <c r="AZ371" s="71"/>
      <c r="BA371" s="71"/>
      <c r="BB371" s="71"/>
      <c r="BC371" s="71"/>
      <c r="BD371" s="71"/>
      <c r="BE371" s="71"/>
      <c r="BF371" s="71"/>
      <c r="BG371" s="71"/>
      <c r="BH371" s="71"/>
      <c r="BI371" s="71"/>
      <c r="BJ371" s="71"/>
      <c r="BK371" s="71"/>
      <c r="BL371" s="71"/>
      <c r="BM371" s="71"/>
      <c r="BN371" s="71"/>
      <c r="BO371" s="71"/>
      <c r="BP371" s="71"/>
      <c r="BQ371" s="71"/>
    </row>
    <row r="374" spans="1:69" x14ac:dyDescent="0.2">
      <c r="A374" s="8" t="s">
        <v>118</v>
      </c>
      <c r="B374" s="14" t="s">
        <v>187</v>
      </c>
      <c r="C374" s="28" t="s">
        <v>8</v>
      </c>
      <c r="D374" s="28" t="s">
        <v>7</v>
      </c>
      <c r="E374" s="28" t="s">
        <v>6</v>
      </c>
      <c r="F374" s="28" t="s">
        <v>5</v>
      </c>
      <c r="G374" s="28" t="s">
        <v>4</v>
      </c>
      <c r="H374" s="28" t="s">
        <v>3</v>
      </c>
      <c r="I374" s="28" t="s">
        <v>2</v>
      </c>
      <c r="J374" s="28" t="s">
        <v>1</v>
      </c>
      <c r="K374" s="28" t="s">
        <v>0</v>
      </c>
      <c r="L374" s="28" t="s">
        <v>10</v>
      </c>
      <c r="M374" s="28" t="s">
        <v>38</v>
      </c>
      <c r="N374" s="28" t="s">
        <v>37</v>
      </c>
      <c r="O374" s="28" t="s">
        <v>36</v>
      </c>
      <c r="P374" s="28" t="s">
        <v>35</v>
      </c>
      <c r="Q374" s="28" t="s">
        <v>34</v>
      </c>
      <c r="R374" s="28" t="s">
        <v>33</v>
      </c>
      <c r="S374" s="28" t="s">
        <v>32</v>
      </c>
      <c r="T374" s="28" t="s">
        <v>31</v>
      </c>
      <c r="U374" s="28" t="s">
        <v>30</v>
      </c>
      <c r="V374" s="28" t="s">
        <v>29</v>
      </c>
      <c r="W374" s="28" t="s">
        <v>194</v>
      </c>
      <c r="Y374" s="40" t="s">
        <v>187</v>
      </c>
      <c r="Z374" s="67" t="s">
        <v>8</v>
      </c>
      <c r="AA374" s="67" t="s">
        <v>7</v>
      </c>
      <c r="AB374" s="67" t="s">
        <v>6</v>
      </c>
      <c r="AC374" s="67" t="s">
        <v>5</v>
      </c>
      <c r="AD374" s="67" t="s">
        <v>4</v>
      </c>
      <c r="AE374" s="67" t="s">
        <v>3</v>
      </c>
      <c r="AF374" s="67" t="s">
        <v>2</v>
      </c>
      <c r="AG374" s="67" t="s">
        <v>1</v>
      </c>
      <c r="AH374" s="67" t="s">
        <v>0</v>
      </c>
      <c r="AI374" s="67" t="s">
        <v>10</v>
      </c>
      <c r="AJ374" s="67" t="s">
        <v>38</v>
      </c>
      <c r="AK374" s="67" t="s">
        <v>37</v>
      </c>
      <c r="AL374" s="67" t="s">
        <v>36</v>
      </c>
      <c r="AM374" s="67" t="s">
        <v>35</v>
      </c>
      <c r="AN374" s="67" t="s">
        <v>34</v>
      </c>
      <c r="AO374" s="67" t="s">
        <v>33</v>
      </c>
      <c r="AP374" s="67" t="s">
        <v>32</v>
      </c>
      <c r="AQ374" s="67" t="s">
        <v>31</v>
      </c>
      <c r="AR374" s="67" t="s">
        <v>30</v>
      </c>
      <c r="AS374" s="67" t="s">
        <v>29</v>
      </c>
      <c r="AT374" s="67" t="s">
        <v>194</v>
      </c>
      <c r="AV374" s="16" t="s">
        <v>187</v>
      </c>
      <c r="AW374" s="70" t="s">
        <v>8</v>
      </c>
      <c r="AX374" s="70" t="s">
        <v>7</v>
      </c>
      <c r="AY374" s="70" t="s">
        <v>6</v>
      </c>
      <c r="AZ374" s="70" t="s">
        <v>5</v>
      </c>
      <c r="BA374" s="70" t="s">
        <v>4</v>
      </c>
      <c r="BB374" s="70" t="s">
        <v>3</v>
      </c>
      <c r="BC374" s="70" t="s">
        <v>2</v>
      </c>
      <c r="BD374" s="70" t="s">
        <v>1</v>
      </c>
      <c r="BE374" s="70" t="s">
        <v>0</v>
      </c>
      <c r="BF374" s="70" t="s">
        <v>10</v>
      </c>
      <c r="BG374" s="70" t="s">
        <v>38</v>
      </c>
      <c r="BH374" s="70" t="s">
        <v>37</v>
      </c>
      <c r="BI374" s="70" t="s">
        <v>36</v>
      </c>
      <c r="BJ374" s="70" t="s">
        <v>35</v>
      </c>
      <c r="BK374" s="70" t="s">
        <v>34</v>
      </c>
      <c r="BL374" s="70" t="s">
        <v>33</v>
      </c>
      <c r="BM374" s="70" t="s">
        <v>32</v>
      </c>
      <c r="BN374" s="70" t="s">
        <v>31</v>
      </c>
      <c r="BO374" s="70" t="s">
        <v>30</v>
      </c>
      <c r="BP374" s="70" t="s">
        <v>29</v>
      </c>
      <c r="BQ374" s="70" t="s">
        <v>194</v>
      </c>
    </row>
    <row r="375" spans="1:69" x14ac:dyDescent="0.2">
      <c r="A375" s="13"/>
      <c r="B375" s="63" t="s">
        <v>177</v>
      </c>
      <c r="C375" s="66">
        <v>0</v>
      </c>
      <c r="D375" s="66">
        <v>201.4381643781</v>
      </c>
      <c r="E375" s="66">
        <v>0</v>
      </c>
      <c r="F375" s="66">
        <v>0</v>
      </c>
      <c r="G375" s="66">
        <v>0</v>
      </c>
      <c r="H375" s="66">
        <v>0</v>
      </c>
      <c r="I375" s="66">
        <v>0</v>
      </c>
      <c r="J375" s="66">
        <v>0</v>
      </c>
      <c r="K375" s="66">
        <v>0</v>
      </c>
      <c r="L375" s="66">
        <v>0</v>
      </c>
      <c r="M375" s="66">
        <v>0</v>
      </c>
      <c r="N375" s="66">
        <v>0</v>
      </c>
      <c r="O375" s="66">
        <v>0</v>
      </c>
      <c r="P375" s="66">
        <v>0</v>
      </c>
      <c r="Q375" s="66">
        <v>0</v>
      </c>
      <c r="R375" s="66">
        <v>0</v>
      </c>
      <c r="S375" s="66">
        <v>0</v>
      </c>
      <c r="T375" s="66">
        <v>0</v>
      </c>
      <c r="U375" s="66">
        <v>0</v>
      </c>
      <c r="V375" s="66">
        <v>0</v>
      </c>
      <c r="W375" s="66">
        <v>201.4381643781</v>
      </c>
      <c r="Y375" s="41" t="s">
        <v>177</v>
      </c>
      <c r="Z375" s="68">
        <v>0</v>
      </c>
      <c r="AA375" s="68">
        <v>1</v>
      </c>
      <c r="AB375" s="68">
        <v>0</v>
      </c>
      <c r="AC375" s="68">
        <v>0</v>
      </c>
      <c r="AD375" s="68">
        <v>0</v>
      </c>
      <c r="AE375" s="68">
        <v>0</v>
      </c>
      <c r="AF375" s="68">
        <v>0</v>
      </c>
      <c r="AG375" s="68">
        <v>0</v>
      </c>
      <c r="AH375" s="68">
        <v>0</v>
      </c>
      <c r="AI375" s="68">
        <v>0</v>
      </c>
      <c r="AJ375" s="68">
        <v>0</v>
      </c>
      <c r="AK375" s="68">
        <v>0</v>
      </c>
      <c r="AL375" s="68">
        <v>0</v>
      </c>
      <c r="AM375" s="68">
        <v>0</v>
      </c>
      <c r="AN375" s="68">
        <v>0</v>
      </c>
      <c r="AO375" s="68">
        <v>0</v>
      </c>
      <c r="AP375" s="68">
        <v>0</v>
      </c>
      <c r="AQ375" s="68">
        <v>0</v>
      </c>
      <c r="AR375" s="68">
        <v>0</v>
      </c>
      <c r="AS375" s="68">
        <v>0</v>
      </c>
      <c r="AT375" s="68"/>
      <c r="AV375" s="18" t="s">
        <v>177</v>
      </c>
      <c r="AW375" s="71">
        <v>0</v>
      </c>
      <c r="AX375" s="71">
        <v>90.719692181645073</v>
      </c>
      <c r="AY375" s="71">
        <v>0</v>
      </c>
      <c r="AZ375" s="71">
        <v>0</v>
      </c>
      <c r="BA375" s="71">
        <v>0</v>
      </c>
      <c r="BB375" s="71">
        <v>0</v>
      </c>
      <c r="BC375" s="71">
        <v>0</v>
      </c>
      <c r="BD375" s="71">
        <v>0</v>
      </c>
      <c r="BE375" s="71">
        <v>0</v>
      </c>
      <c r="BF375" s="71">
        <v>0</v>
      </c>
      <c r="BG375" s="71">
        <v>0</v>
      </c>
      <c r="BH375" s="71">
        <v>0</v>
      </c>
      <c r="BI375" s="71">
        <v>0</v>
      </c>
      <c r="BJ375" s="71">
        <v>0</v>
      </c>
      <c r="BK375" s="71">
        <v>0</v>
      </c>
      <c r="BL375" s="71">
        <v>0</v>
      </c>
      <c r="BM375" s="71">
        <v>0</v>
      </c>
      <c r="BN375" s="71">
        <v>0</v>
      </c>
      <c r="BO375" s="71">
        <v>0</v>
      </c>
      <c r="BP375" s="71">
        <v>0</v>
      </c>
      <c r="BQ375" s="71">
        <v>90.719692181645073</v>
      </c>
    </row>
    <row r="376" spans="1:69" x14ac:dyDescent="0.2">
      <c r="A376" s="13"/>
      <c r="B376" s="63" t="s">
        <v>371</v>
      </c>
      <c r="C376" s="66">
        <v>2203.5894709094</v>
      </c>
      <c r="D376" s="66">
        <v>640.54305945340002</v>
      </c>
      <c r="E376" s="66">
        <v>1431.1043221386001</v>
      </c>
      <c r="F376" s="66">
        <v>1535.9790582354003</v>
      </c>
      <c r="G376" s="66">
        <v>1081.30283497</v>
      </c>
      <c r="H376" s="66">
        <v>950.68005226499997</v>
      </c>
      <c r="I376" s="66">
        <v>88.622934150199995</v>
      </c>
      <c r="J376" s="66">
        <v>908.42223348999994</v>
      </c>
      <c r="K376" s="66">
        <v>0</v>
      </c>
      <c r="L376" s="66">
        <v>0</v>
      </c>
      <c r="M376" s="66">
        <v>0</v>
      </c>
      <c r="N376" s="66">
        <v>0</v>
      </c>
      <c r="O376" s="66">
        <v>0</v>
      </c>
      <c r="P376" s="66">
        <v>0</v>
      </c>
      <c r="Q376" s="66">
        <v>0</v>
      </c>
      <c r="R376" s="66">
        <v>0</v>
      </c>
      <c r="S376" s="66">
        <v>0</v>
      </c>
      <c r="T376" s="66">
        <v>0</v>
      </c>
      <c r="U376" s="66">
        <v>0</v>
      </c>
      <c r="V376" s="66">
        <v>0</v>
      </c>
      <c r="W376" s="66">
        <v>8840.2439656119986</v>
      </c>
      <c r="Y376" s="41" t="s">
        <v>371</v>
      </c>
      <c r="Z376" s="68">
        <v>0.24926794774909228</v>
      </c>
      <c r="AA376" s="68">
        <v>7.2457622430452465E-2</v>
      </c>
      <c r="AB376" s="68">
        <v>0.16188516150747731</v>
      </c>
      <c r="AC376" s="68">
        <v>0.17374849203373388</v>
      </c>
      <c r="AD376" s="68">
        <v>0.12231594955707117</v>
      </c>
      <c r="AE376" s="68">
        <v>0.10754002445668767</v>
      </c>
      <c r="AF376" s="68">
        <v>1.0024942127721556E-2</v>
      </c>
      <c r="AG376" s="68">
        <v>0.10275986013776386</v>
      </c>
      <c r="AH376" s="68">
        <v>0</v>
      </c>
      <c r="AI376" s="68">
        <v>0</v>
      </c>
      <c r="AJ376" s="68">
        <v>0</v>
      </c>
      <c r="AK376" s="68">
        <v>0</v>
      </c>
      <c r="AL376" s="68">
        <v>0</v>
      </c>
      <c r="AM376" s="68">
        <v>0</v>
      </c>
      <c r="AN376" s="68">
        <v>0</v>
      </c>
      <c r="AO376" s="68">
        <v>0</v>
      </c>
      <c r="AP376" s="68">
        <v>0</v>
      </c>
      <c r="AQ376" s="68">
        <v>0</v>
      </c>
      <c r="AR376" s="68">
        <v>0</v>
      </c>
      <c r="AS376" s="68">
        <v>0</v>
      </c>
      <c r="AT376" s="68"/>
      <c r="AV376" s="18" t="s">
        <v>371</v>
      </c>
      <c r="AW376" s="71">
        <v>22.311325530267641</v>
      </c>
      <c r="AX376" s="71">
        <v>47.999854542827428</v>
      </c>
      <c r="AY376" s="71">
        <v>29.457137525289767</v>
      </c>
      <c r="AZ376" s="71">
        <v>23.748298879678373</v>
      </c>
      <c r="BA376" s="71">
        <v>45.636384556184886</v>
      </c>
      <c r="BB376" s="71">
        <v>41.849810957263969</v>
      </c>
      <c r="BC376" s="71">
        <v>91.539124920172753</v>
      </c>
      <c r="BD376" s="71">
        <v>41.897951946434077</v>
      </c>
      <c r="BE376" s="71">
        <v>0</v>
      </c>
      <c r="BF376" s="71">
        <v>0</v>
      </c>
      <c r="BG376" s="71">
        <v>0</v>
      </c>
      <c r="BH376" s="71">
        <v>0</v>
      </c>
      <c r="BI376" s="71">
        <v>0</v>
      </c>
      <c r="BJ376" s="71">
        <v>0</v>
      </c>
      <c r="BK376" s="71">
        <v>0</v>
      </c>
      <c r="BL376" s="71">
        <v>0</v>
      </c>
      <c r="BM376" s="71">
        <v>0</v>
      </c>
      <c r="BN376" s="71">
        <v>0</v>
      </c>
      <c r="BO376" s="71">
        <v>0</v>
      </c>
      <c r="BP376" s="71">
        <v>0</v>
      </c>
      <c r="BQ376" s="71">
        <v>12.392959151642877</v>
      </c>
    </row>
    <row r="377" spans="1:69" x14ac:dyDescent="0.2">
      <c r="A377" s="13"/>
      <c r="B377" s="63" t="s">
        <v>165</v>
      </c>
      <c r="C377" s="66">
        <v>3723.6762179481002</v>
      </c>
      <c r="D377" s="66">
        <v>1212.951947281</v>
      </c>
      <c r="E377" s="66">
        <v>1097.537901915</v>
      </c>
      <c r="F377" s="66">
        <v>954.09015184700002</v>
      </c>
      <c r="G377" s="66">
        <v>0</v>
      </c>
      <c r="H377" s="66">
        <v>0</v>
      </c>
      <c r="I377" s="66">
        <v>0</v>
      </c>
      <c r="J377" s="66">
        <v>0</v>
      </c>
      <c r="K377" s="66">
        <v>0</v>
      </c>
      <c r="L377" s="66">
        <v>0</v>
      </c>
      <c r="M377" s="66">
        <v>0</v>
      </c>
      <c r="N377" s="66">
        <v>0</v>
      </c>
      <c r="O377" s="66">
        <v>0</v>
      </c>
      <c r="P377" s="66">
        <v>0</v>
      </c>
      <c r="Q377" s="66">
        <v>0</v>
      </c>
      <c r="R377" s="66">
        <v>0</v>
      </c>
      <c r="S377" s="66">
        <v>0</v>
      </c>
      <c r="T377" s="66">
        <v>0</v>
      </c>
      <c r="U377" s="66">
        <v>0</v>
      </c>
      <c r="V377" s="66">
        <v>0</v>
      </c>
      <c r="W377" s="66">
        <v>6988.2562189910996</v>
      </c>
      <c r="Y377" s="41" t="s">
        <v>165</v>
      </c>
      <c r="Z377" s="68">
        <v>0.53284769494122675</v>
      </c>
      <c r="AA377" s="68">
        <v>0.17357004512580892</v>
      </c>
      <c r="AB377" s="68">
        <v>0.15705461670571841</v>
      </c>
      <c r="AC377" s="68">
        <v>0.136527643227246</v>
      </c>
      <c r="AD377" s="68">
        <v>0</v>
      </c>
      <c r="AE377" s="68">
        <v>0</v>
      </c>
      <c r="AF377" s="68">
        <v>0</v>
      </c>
      <c r="AG377" s="68">
        <v>0</v>
      </c>
      <c r="AH377" s="68">
        <v>0</v>
      </c>
      <c r="AI377" s="68">
        <v>0</v>
      </c>
      <c r="AJ377" s="68">
        <v>0</v>
      </c>
      <c r="AK377" s="68">
        <v>0</v>
      </c>
      <c r="AL377" s="68">
        <v>0</v>
      </c>
      <c r="AM377" s="68">
        <v>0</v>
      </c>
      <c r="AN377" s="68">
        <v>0</v>
      </c>
      <c r="AO377" s="68">
        <v>0</v>
      </c>
      <c r="AP377" s="68">
        <v>0</v>
      </c>
      <c r="AQ377" s="68">
        <v>0</v>
      </c>
      <c r="AR377" s="68">
        <v>0</v>
      </c>
      <c r="AS377" s="68">
        <v>0</v>
      </c>
      <c r="AT377" s="68"/>
      <c r="AV377" s="18" t="s">
        <v>165</v>
      </c>
      <c r="AW377" s="71">
        <v>15.739966532330783</v>
      </c>
      <c r="AX377" s="71">
        <v>34.60843807488115</v>
      </c>
      <c r="AY377" s="71">
        <v>37.671624763032057</v>
      </c>
      <c r="AZ377" s="71">
        <v>20.40439570161891</v>
      </c>
      <c r="BA377" s="71">
        <v>0</v>
      </c>
      <c r="BB377" s="71">
        <v>0</v>
      </c>
      <c r="BC377" s="71">
        <v>0</v>
      </c>
      <c r="BD377" s="71">
        <v>0</v>
      </c>
      <c r="BE377" s="71">
        <v>0</v>
      </c>
      <c r="BF377" s="71">
        <v>0</v>
      </c>
      <c r="BG377" s="71">
        <v>0</v>
      </c>
      <c r="BH377" s="71">
        <v>0</v>
      </c>
      <c r="BI377" s="71">
        <v>0</v>
      </c>
      <c r="BJ377" s="71">
        <v>0</v>
      </c>
      <c r="BK377" s="71">
        <v>0</v>
      </c>
      <c r="BL377" s="71">
        <v>0</v>
      </c>
      <c r="BM377" s="71">
        <v>0</v>
      </c>
      <c r="BN377" s="71">
        <v>0</v>
      </c>
      <c r="BO377" s="71">
        <v>0</v>
      </c>
      <c r="BP377" s="71">
        <v>0</v>
      </c>
      <c r="BQ377" s="71">
        <v>12.214386678444059</v>
      </c>
    </row>
    <row r="378" spans="1:69" x14ac:dyDescent="0.2">
      <c r="A378" s="13"/>
      <c r="B378" s="63" t="s">
        <v>424</v>
      </c>
      <c r="C378" s="66">
        <v>81.212919649999989</v>
      </c>
      <c r="D378" s="66">
        <v>67.981211588999997</v>
      </c>
      <c r="E378" s="66">
        <v>0</v>
      </c>
      <c r="F378" s="66">
        <v>214.79170307999999</v>
      </c>
      <c r="G378" s="66">
        <v>0</v>
      </c>
      <c r="H378" s="66">
        <v>0</v>
      </c>
      <c r="I378" s="66">
        <v>0</v>
      </c>
      <c r="J378" s="66">
        <v>0</v>
      </c>
      <c r="K378" s="66">
        <v>0</v>
      </c>
      <c r="L378" s="66">
        <v>0</v>
      </c>
      <c r="M378" s="66">
        <v>0</v>
      </c>
      <c r="N378" s="66">
        <v>0</v>
      </c>
      <c r="O378" s="66">
        <v>0</v>
      </c>
      <c r="P378" s="66">
        <v>0</v>
      </c>
      <c r="Q378" s="66">
        <v>0</v>
      </c>
      <c r="R378" s="66">
        <v>0</v>
      </c>
      <c r="S378" s="66">
        <v>0</v>
      </c>
      <c r="T378" s="66">
        <v>0</v>
      </c>
      <c r="U378" s="66">
        <v>0</v>
      </c>
      <c r="V378" s="66">
        <v>0</v>
      </c>
      <c r="W378" s="66">
        <v>363.98583431899999</v>
      </c>
      <c r="Y378" s="41" t="s">
        <v>424</v>
      </c>
      <c r="Z378" s="68">
        <v>0.22312109975913064</v>
      </c>
      <c r="AA378" s="68">
        <v>0.18676883872744549</v>
      </c>
      <c r="AB378" s="68">
        <v>0</v>
      </c>
      <c r="AC378" s="68">
        <v>0.59011006151342382</v>
      </c>
      <c r="AD378" s="68">
        <v>0</v>
      </c>
      <c r="AE378" s="68">
        <v>0</v>
      </c>
      <c r="AF378" s="68">
        <v>0</v>
      </c>
      <c r="AG378" s="68">
        <v>0</v>
      </c>
      <c r="AH378" s="68">
        <v>0</v>
      </c>
      <c r="AI378" s="68">
        <v>0</v>
      </c>
      <c r="AJ378" s="68">
        <v>0</v>
      </c>
      <c r="AK378" s="68">
        <v>0</v>
      </c>
      <c r="AL378" s="68">
        <v>0</v>
      </c>
      <c r="AM378" s="68">
        <v>0</v>
      </c>
      <c r="AN378" s="68">
        <v>0</v>
      </c>
      <c r="AO378" s="68">
        <v>0</v>
      </c>
      <c r="AP378" s="68">
        <v>0</v>
      </c>
      <c r="AQ378" s="68">
        <v>0</v>
      </c>
      <c r="AR378" s="68">
        <v>0</v>
      </c>
      <c r="AS378" s="68">
        <v>0</v>
      </c>
      <c r="AT378" s="68"/>
      <c r="AV378" s="18" t="s">
        <v>424</v>
      </c>
      <c r="AW378" s="71">
        <v>105.78659110633868</v>
      </c>
      <c r="AX378" s="71">
        <v>56.885033922870463</v>
      </c>
      <c r="AY378" s="71">
        <v>0</v>
      </c>
      <c r="AZ378" s="71">
        <v>76.470762876973595</v>
      </c>
      <c r="BA378" s="71">
        <v>0</v>
      </c>
      <c r="BB378" s="71">
        <v>0</v>
      </c>
      <c r="BC378" s="71">
        <v>0</v>
      </c>
      <c r="BD378" s="71">
        <v>0</v>
      </c>
      <c r="BE378" s="71">
        <v>0</v>
      </c>
      <c r="BF378" s="71">
        <v>0</v>
      </c>
      <c r="BG378" s="71">
        <v>0</v>
      </c>
      <c r="BH378" s="71">
        <v>0</v>
      </c>
      <c r="BI378" s="71">
        <v>0</v>
      </c>
      <c r="BJ378" s="71">
        <v>0</v>
      </c>
      <c r="BK378" s="71">
        <v>0</v>
      </c>
      <c r="BL378" s="71">
        <v>0</v>
      </c>
      <c r="BM378" s="71">
        <v>0</v>
      </c>
      <c r="BN378" s="71">
        <v>0</v>
      </c>
      <c r="BO378" s="71">
        <v>0</v>
      </c>
      <c r="BP378" s="71">
        <v>0</v>
      </c>
      <c r="BQ378" s="71">
        <v>52.022685248924297</v>
      </c>
    </row>
    <row r="379" spans="1:69" x14ac:dyDescent="0.2">
      <c r="A379" s="13"/>
      <c r="B379" s="63" t="s">
        <v>425</v>
      </c>
      <c r="C379" s="66">
        <v>16792.661394457999</v>
      </c>
      <c r="D379" s="66">
        <v>8718.4068479799989</v>
      </c>
      <c r="E379" s="66">
        <v>7807.2709786589994</v>
      </c>
      <c r="F379" s="66">
        <v>8439.8209451499988</v>
      </c>
      <c r="G379" s="66">
        <v>381.72528667600005</v>
      </c>
      <c r="H379" s="66">
        <v>424.04548240079998</v>
      </c>
      <c r="I379" s="66">
        <v>1003.24764609</v>
      </c>
      <c r="J379" s="66">
        <v>2157.572038366</v>
      </c>
      <c r="K379" s="66">
        <v>0</v>
      </c>
      <c r="L379" s="66">
        <v>0</v>
      </c>
      <c r="M379" s="66">
        <v>0</v>
      </c>
      <c r="N379" s="66">
        <v>0</v>
      </c>
      <c r="O379" s="66">
        <v>0</v>
      </c>
      <c r="P379" s="66">
        <v>0</v>
      </c>
      <c r="Q379" s="66">
        <v>0</v>
      </c>
      <c r="R379" s="66">
        <v>0</v>
      </c>
      <c r="S379" s="66">
        <v>0</v>
      </c>
      <c r="T379" s="66">
        <v>0</v>
      </c>
      <c r="U379" s="66">
        <v>0</v>
      </c>
      <c r="V379" s="66">
        <v>0</v>
      </c>
      <c r="W379" s="66">
        <v>45724.750619779785</v>
      </c>
      <c r="Y379" s="41" t="s">
        <v>425</v>
      </c>
      <c r="Z379" s="68">
        <v>0.36725539596915296</v>
      </c>
      <c r="AA379" s="68">
        <v>0.1906715013161506</v>
      </c>
      <c r="AB379" s="68">
        <v>0.17074496575344253</v>
      </c>
      <c r="AC379" s="68">
        <v>0.18457882942502193</v>
      </c>
      <c r="AD379" s="68">
        <v>8.3483295480428904E-3</v>
      </c>
      <c r="AE379" s="68">
        <v>9.2738719545331933E-3</v>
      </c>
      <c r="AF379" s="68">
        <v>2.1941019524248893E-2</v>
      </c>
      <c r="AG379" s="68">
        <v>4.7186086509407213E-2</v>
      </c>
      <c r="AH379" s="68">
        <v>0</v>
      </c>
      <c r="AI379" s="68">
        <v>0</v>
      </c>
      <c r="AJ379" s="68">
        <v>0</v>
      </c>
      <c r="AK379" s="68">
        <v>0</v>
      </c>
      <c r="AL379" s="68">
        <v>0</v>
      </c>
      <c r="AM379" s="68">
        <v>0</v>
      </c>
      <c r="AN379" s="68">
        <v>0</v>
      </c>
      <c r="AO379" s="68">
        <v>0</v>
      </c>
      <c r="AP379" s="68">
        <v>0</v>
      </c>
      <c r="AQ379" s="68">
        <v>0</v>
      </c>
      <c r="AR379" s="68">
        <v>0</v>
      </c>
      <c r="AS379" s="68">
        <v>0</v>
      </c>
      <c r="AT379" s="68"/>
      <c r="AV379" s="18" t="s">
        <v>425</v>
      </c>
      <c r="AW379" s="71">
        <v>8.8178282616749541</v>
      </c>
      <c r="AX379" s="71">
        <v>12.375983672721192</v>
      </c>
      <c r="AY379" s="71">
        <v>11.862660884394565</v>
      </c>
      <c r="AZ379" s="71">
        <v>14.670654179419731</v>
      </c>
      <c r="BA379" s="71">
        <v>61.923335434341723</v>
      </c>
      <c r="BB379" s="71">
        <v>62.629909147004881</v>
      </c>
      <c r="BC379" s="71">
        <v>39.710573874184767</v>
      </c>
      <c r="BD379" s="71">
        <v>23.806396560201915</v>
      </c>
      <c r="BE379" s="71">
        <v>0</v>
      </c>
      <c r="BF379" s="71">
        <v>0</v>
      </c>
      <c r="BG379" s="71">
        <v>0</v>
      </c>
      <c r="BH379" s="71">
        <v>0</v>
      </c>
      <c r="BI379" s="71">
        <v>0</v>
      </c>
      <c r="BJ379" s="71">
        <v>0</v>
      </c>
      <c r="BK379" s="71">
        <v>0</v>
      </c>
      <c r="BL379" s="71">
        <v>0</v>
      </c>
      <c r="BM379" s="71">
        <v>0</v>
      </c>
      <c r="BN379" s="71">
        <v>0</v>
      </c>
      <c r="BO379" s="71">
        <v>0</v>
      </c>
      <c r="BP379" s="71">
        <v>0</v>
      </c>
      <c r="BQ379" s="71">
        <v>5.4878515836917172</v>
      </c>
    </row>
    <row r="380" spans="1:69" x14ac:dyDescent="0.2">
      <c r="A380" s="13"/>
      <c r="B380" s="63" t="s">
        <v>173</v>
      </c>
      <c r="C380" s="66">
        <v>477.85377744799996</v>
      </c>
      <c r="D380" s="66">
        <v>665.07710291299998</v>
      </c>
      <c r="E380" s="66">
        <v>417.2344283621</v>
      </c>
      <c r="F380" s="66">
        <v>595.73605845299983</v>
      </c>
      <c r="G380" s="66">
        <v>475.81678286499999</v>
      </c>
      <c r="H380" s="66">
        <v>223.619342155</v>
      </c>
      <c r="I380" s="66">
        <v>216.44446905700002</v>
      </c>
      <c r="J380" s="66">
        <v>612.81364628689994</v>
      </c>
      <c r="K380" s="66">
        <v>0</v>
      </c>
      <c r="L380" s="66">
        <v>0</v>
      </c>
      <c r="M380" s="66">
        <v>0</v>
      </c>
      <c r="N380" s="66">
        <v>0</v>
      </c>
      <c r="O380" s="66">
        <v>0</v>
      </c>
      <c r="P380" s="66">
        <v>0</v>
      </c>
      <c r="Q380" s="66">
        <v>0</v>
      </c>
      <c r="R380" s="66">
        <v>0</v>
      </c>
      <c r="S380" s="66">
        <v>0</v>
      </c>
      <c r="T380" s="66">
        <v>0</v>
      </c>
      <c r="U380" s="66">
        <v>0</v>
      </c>
      <c r="V380" s="66">
        <v>0</v>
      </c>
      <c r="W380" s="66">
        <v>3684.5956075399999</v>
      </c>
      <c r="Y380" s="41" t="s">
        <v>173</v>
      </c>
      <c r="Z380" s="68">
        <v>0.12968961274071442</v>
      </c>
      <c r="AA380" s="68">
        <v>0.18050206148865142</v>
      </c>
      <c r="AB380" s="68">
        <v>0.11323750902494949</v>
      </c>
      <c r="AC380" s="68">
        <v>0.16168288786805013</v>
      </c>
      <c r="AD380" s="68">
        <v>0.12913677199508916</v>
      </c>
      <c r="AE380" s="68">
        <v>6.0690335106896094E-2</v>
      </c>
      <c r="AF380" s="68">
        <v>5.8743073083536566E-2</v>
      </c>
      <c r="AG380" s="68">
        <v>0.16631774869211269</v>
      </c>
      <c r="AH380" s="68">
        <v>0</v>
      </c>
      <c r="AI380" s="68">
        <v>0</v>
      </c>
      <c r="AJ380" s="68">
        <v>0</v>
      </c>
      <c r="AK380" s="68">
        <v>0</v>
      </c>
      <c r="AL380" s="68">
        <v>0</v>
      </c>
      <c r="AM380" s="68">
        <v>0</v>
      </c>
      <c r="AN380" s="68">
        <v>0</v>
      </c>
      <c r="AO380" s="68">
        <v>0</v>
      </c>
      <c r="AP380" s="68">
        <v>0</v>
      </c>
      <c r="AQ380" s="68">
        <v>0</v>
      </c>
      <c r="AR380" s="68">
        <v>0</v>
      </c>
      <c r="AS380" s="68">
        <v>0</v>
      </c>
      <c r="AT380" s="68"/>
      <c r="AV380" s="18" t="s">
        <v>173</v>
      </c>
      <c r="AW380" s="71">
        <v>46.093141674014653</v>
      </c>
      <c r="AX380" s="71">
        <v>47.36234693835209</v>
      </c>
      <c r="AY380" s="71">
        <v>54.209504544165569</v>
      </c>
      <c r="AZ380" s="71">
        <v>45.208219706963696</v>
      </c>
      <c r="BA380" s="71">
        <v>62.227985216084662</v>
      </c>
      <c r="BB380" s="71">
        <v>58.146653834864821</v>
      </c>
      <c r="BC380" s="71">
        <v>60.402941511645395</v>
      </c>
      <c r="BD380" s="71">
        <v>34.036227991391819</v>
      </c>
      <c r="BE380" s="71">
        <v>0</v>
      </c>
      <c r="BF380" s="71">
        <v>0</v>
      </c>
      <c r="BG380" s="71">
        <v>0</v>
      </c>
      <c r="BH380" s="71">
        <v>0</v>
      </c>
      <c r="BI380" s="71">
        <v>0</v>
      </c>
      <c r="BJ380" s="71">
        <v>0</v>
      </c>
      <c r="BK380" s="71">
        <v>0</v>
      </c>
      <c r="BL380" s="71">
        <v>0</v>
      </c>
      <c r="BM380" s="71">
        <v>0</v>
      </c>
      <c r="BN380" s="71">
        <v>0</v>
      </c>
      <c r="BO380" s="71">
        <v>0</v>
      </c>
      <c r="BP380" s="71">
        <v>0</v>
      </c>
      <c r="BQ380" s="71">
        <v>17.933017679092803</v>
      </c>
    </row>
    <row r="381" spans="1:69" x14ac:dyDescent="0.2">
      <c r="A381" s="13"/>
      <c r="B381" s="63" t="s">
        <v>181</v>
      </c>
      <c r="C381" s="66">
        <v>7866.4308119101988</v>
      </c>
      <c r="D381" s="66">
        <v>4511.5168504858993</v>
      </c>
      <c r="E381" s="66">
        <v>2139.4554131587997</v>
      </c>
      <c r="F381" s="66">
        <v>1647.4747405409998</v>
      </c>
      <c r="G381" s="66">
        <v>0</v>
      </c>
      <c r="H381" s="66">
        <v>167.59445175089999</v>
      </c>
      <c r="I381" s="66">
        <v>408.87988153699996</v>
      </c>
      <c r="J381" s="66">
        <v>609.65718711599993</v>
      </c>
      <c r="K381" s="66">
        <v>0</v>
      </c>
      <c r="L381" s="66">
        <v>0</v>
      </c>
      <c r="M381" s="66">
        <v>0</v>
      </c>
      <c r="N381" s="66">
        <v>0</v>
      </c>
      <c r="O381" s="66">
        <v>0</v>
      </c>
      <c r="P381" s="66">
        <v>0</v>
      </c>
      <c r="Q381" s="66">
        <v>0</v>
      </c>
      <c r="R381" s="66">
        <v>0</v>
      </c>
      <c r="S381" s="66">
        <v>0</v>
      </c>
      <c r="T381" s="66">
        <v>0</v>
      </c>
      <c r="U381" s="66">
        <v>0</v>
      </c>
      <c r="V381" s="66">
        <v>0</v>
      </c>
      <c r="W381" s="66">
        <v>17351.009336499799</v>
      </c>
      <c r="Y381" s="41" t="s">
        <v>181</v>
      </c>
      <c r="Z381" s="68">
        <v>0.45337021376400721</v>
      </c>
      <c r="AA381" s="68">
        <v>0.26001466329658507</v>
      </c>
      <c r="AB381" s="68">
        <v>0.12330437795674599</v>
      </c>
      <c r="AC381" s="68">
        <v>9.494979275213411E-2</v>
      </c>
      <c r="AD381" s="68">
        <v>0</v>
      </c>
      <c r="AE381" s="68">
        <v>9.6590606633094375E-3</v>
      </c>
      <c r="AF381" s="68">
        <v>2.3565192871914095E-2</v>
      </c>
      <c r="AG381" s="68">
        <v>3.5136698695303996E-2</v>
      </c>
      <c r="AH381" s="68">
        <v>0</v>
      </c>
      <c r="AI381" s="68">
        <v>0</v>
      </c>
      <c r="AJ381" s="68">
        <v>0</v>
      </c>
      <c r="AK381" s="68">
        <v>0</v>
      </c>
      <c r="AL381" s="68">
        <v>0</v>
      </c>
      <c r="AM381" s="68">
        <v>0</v>
      </c>
      <c r="AN381" s="68">
        <v>0</v>
      </c>
      <c r="AO381" s="68">
        <v>0</v>
      </c>
      <c r="AP381" s="68">
        <v>0</v>
      </c>
      <c r="AQ381" s="68">
        <v>0</v>
      </c>
      <c r="AR381" s="68">
        <v>0</v>
      </c>
      <c r="AS381" s="68">
        <v>0</v>
      </c>
      <c r="AT381" s="68"/>
      <c r="AV381" s="18" t="s">
        <v>181</v>
      </c>
      <c r="AW381" s="71">
        <v>13.015107335900062</v>
      </c>
      <c r="AX381" s="71">
        <v>21.307300149647972</v>
      </c>
      <c r="AY381" s="71">
        <v>25.181549776911297</v>
      </c>
      <c r="AZ381" s="71">
        <v>27.712466440732751</v>
      </c>
      <c r="BA381" s="71">
        <v>0</v>
      </c>
      <c r="BB381" s="71">
        <v>84.661890753789947</v>
      </c>
      <c r="BC381" s="71">
        <v>60.348657410433539</v>
      </c>
      <c r="BD381" s="71">
        <v>47.467766537711263</v>
      </c>
      <c r="BE381" s="71">
        <v>0</v>
      </c>
      <c r="BF381" s="71">
        <v>0</v>
      </c>
      <c r="BG381" s="71">
        <v>0</v>
      </c>
      <c r="BH381" s="71">
        <v>0</v>
      </c>
      <c r="BI381" s="71">
        <v>0</v>
      </c>
      <c r="BJ381" s="71">
        <v>0</v>
      </c>
      <c r="BK381" s="71">
        <v>0</v>
      </c>
      <c r="BL381" s="71">
        <v>0</v>
      </c>
      <c r="BM381" s="71">
        <v>0</v>
      </c>
      <c r="BN381" s="71">
        <v>0</v>
      </c>
      <c r="BO381" s="71">
        <v>0</v>
      </c>
      <c r="BP381" s="71">
        <v>0</v>
      </c>
      <c r="BQ381" s="71">
        <v>9.3567820945190618</v>
      </c>
    </row>
    <row r="382" spans="1:69" x14ac:dyDescent="0.2">
      <c r="A382" s="13"/>
      <c r="B382" s="63" t="s">
        <v>169</v>
      </c>
      <c r="C382" s="66">
        <v>3871.4422530530001</v>
      </c>
      <c r="D382" s="66">
        <v>3646.7128090719998</v>
      </c>
      <c r="E382" s="66">
        <v>3091.3177334770003</v>
      </c>
      <c r="F382" s="66">
        <v>6263.061468377</v>
      </c>
      <c r="G382" s="66">
        <v>0</v>
      </c>
      <c r="H382" s="66">
        <v>463.17397981700003</v>
      </c>
      <c r="I382" s="66">
        <v>244.9933142443</v>
      </c>
      <c r="J382" s="66">
        <v>2046.7131638579999</v>
      </c>
      <c r="K382" s="66">
        <v>0</v>
      </c>
      <c r="L382" s="66">
        <v>0</v>
      </c>
      <c r="M382" s="66">
        <v>0</v>
      </c>
      <c r="N382" s="66">
        <v>0</v>
      </c>
      <c r="O382" s="66">
        <v>0</v>
      </c>
      <c r="P382" s="66">
        <v>0</v>
      </c>
      <c r="Q382" s="66">
        <v>0</v>
      </c>
      <c r="R382" s="66">
        <v>0</v>
      </c>
      <c r="S382" s="66">
        <v>0</v>
      </c>
      <c r="T382" s="66">
        <v>0</v>
      </c>
      <c r="U382" s="66">
        <v>0</v>
      </c>
      <c r="V382" s="66">
        <v>0</v>
      </c>
      <c r="W382" s="66">
        <v>19627.414721898302</v>
      </c>
      <c r="Y382" s="41" t="s">
        <v>169</v>
      </c>
      <c r="Z382" s="68">
        <v>0.19724667297795634</v>
      </c>
      <c r="AA382" s="68">
        <v>0.18579689993524023</v>
      </c>
      <c r="AB382" s="68">
        <v>0.15749999565801287</v>
      </c>
      <c r="AC382" s="68">
        <v>0.31909762732986446</v>
      </c>
      <c r="AD382" s="68">
        <v>0</v>
      </c>
      <c r="AE382" s="68">
        <v>2.3598318289990424E-2</v>
      </c>
      <c r="AF382" s="68">
        <v>1.2482199908425078E-2</v>
      </c>
      <c r="AG382" s="68">
        <v>0.1042782859005105</v>
      </c>
      <c r="AH382" s="68">
        <v>0</v>
      </c>
      <c r="AI382" s="68">
        <v>0</v>
      </c>
      <c r="AJ382" s="68">
        <v>0</v>
      </c>
      <c r="AK382" s="68">
        <v>0</v>
      </c>
      <c r="AL382" s="68">
        <v>0</v>
      </c>
      <c r="AM382" s="68">
        <v>0</v>
      </c>
      <c r="AN382" s="68">
        <v>0</v>
      </c>
      <c r="AO382" s="68">
        <v>0</v>
      </c>
      <c r="AP382" s="68">
        <v>0</v>
      </c>
      <c r="AQ382" s="68">
        <v>0</v>
      </c>
      <c r="AR382" s="68">
        <v>0</v>
      </c>
      <c r="AS382" s="68">
        <v>0</v>
      </c>
      <c r="AT382" s="68"/>
      <c r="AV382" s="18" t="s">
        <v>169</v>
      </c>
      <c r="AW382" s="71">
        <v>18.867039770692458</v>
      </c>
      <c r="AX382" s="71">
        <v>19.369946149681304</v>
      </c>
      <c r="AY382" s="71">
        <v>18.131145017630207</v>
      </c>
      <c r="AZ382" s="71">
        <v>12.630143876962547</v>
      </c>
      <c r="BA382" s="71">
        <v>0</v>
      </c>
      <c r="BB382" s="71">
        <v>57.736037344602749</v>
      </c>
      <c r="BC382" s="71">
        <v>89.004534072554691</v>
      </c>
      <c r="BD382" s="71">
        <v>27.105980060560405</v>
      </c>
      <c r="BE382" s="71">
        <v>0</v>
      </c>
      <c r="BF382" s="71">
        <v>0</v>
      </c>
      <c r="BG382" s="71">
        <v>0</v>
      </c>
      <c r="BH382" s="71">
        <v>0</v>
      </c>
      <c r="BI382" s="71">
        <v>0</v>
      </c>
      <c r="BJ382" s="71">
        <v>0</v>
      </c>
      <c r="BK382" s="71">
        <v>0</v>
      </c>
      <c r="BL382" s="71">
        <v>0</v>
      </c>
      <c r="BM382" s="71">
        <v>0</v>
      </c>
      <c r="BN382" s="71">
        <v>0</v>
      </c>
      <c r="BO382" s="71">
        <v>0</v>
      </c>
      <c r="BP382" s="71">
        <v>0</v>
      </c>
      <c r="BQ382" s="71">
        <v>7.8916991907995069</v>
      </c>
    </row>
    <row r="383" spans="1:69" x14ac:dyDescent="0.2">
      <c r="A383" s="13"/>
      <c r="B383" s="63" t="s">
        <v>372</v>
      </c>
      <c r="C383" s="66">
        <v>0</v>
      </c>
      <c r="D383" s="66">
        <v>0</v>
      </c>
      <c r="E383" s="66">
        <v>0</v>
      </c>
      <c r="F383" s="66">
        <v>0</v>
      </c>
      <c r="G383" s="66">
        <v>0</v>
      </c>
      <c r="H383" s="66">
        <v>0</v>
      </c>
      <c r="I383" s="66">
        <v>0</v>
      </c>
      <c r="J383" s="66">
        <v>0</v>
      </c>
      <c r="K383" s="66">
        <v>0</v>
      </c>
      <c r="L383" s="66">
        <v>0</v>
      </c>
      <c r="M383" s="66">
        <v>0</v>
      </c>
      <c r="N383" s="66">
        <v>0</v>
      </c>
      <c r="O383" s="66">
        <v>0</v>
      </c>
      <c r="P383" s="66">
        <v>0</v>
      </c>
      <c r="Q383" s="66">
        <v>0</v>
      </c>
      <c r="R383" s="66">
        <v>0</v>
      </c>
      <c r="S383" s="66">
        <v>0</v>
      </c>
      <c r="T383" s="66">
        <v>0</v>
      </c>
      <c r="U383" s="66">
        <v>0</v>
      </c>
      <c r="V383" s="66">
        <v>0</v>
      </c>
      <c r="W383" s="66">
        <v>0</v>
      </c>
      <c r="Y383" s="41" t="s">
        <v>372</v>
      </c>
      <c r="Z383" s="68">
        <v>0</v>
      </c>
      <c r="AA383" s="68">
        <v>0</v>
      </c>
      <c r="AB383" s="68">
        <v>0</v>
      </c>
      <c r="AC383" s="68">
        <v>0</v>
      </c>
      <c r="AD383" s="68">
        <v>0</v>
      </c>
      <c r="AE383" s="68">
        <v>0</v>
      </c>
      <c r="AF383" s="68">
        <v>0</v>
      </c>
      <c r="AG383" s="68">
        <v>0</v>
      </c>
      <c r="AH383" s="68">
        <v>0</v>
      </c>
      <c r="AI383" s="68">
        <v>0</v>
      </c>
      <c r="AJ383" s="68">
        <v>0</v>
      </c>
      <c r="AK383" s="68">
        <v>0</v>
      </c>
      <c r="AL383" s="68">
        <v>0</v>
      </c>
      <c r="AM383" s="68">
        <v>0</v>
      </c>
      <c r="AN383" s="68">
        <v>0</v>
      </c>
      <c r="AO383" s="68">
        <v>0</v>
      </c>
      <c r="AP383" s="68">
        <v>0</v>
      </c>
      <c r="AQ383" s="68">
        <v>0</v>
      </c>
      <c r="AR383" s="68">
        <v>0</v>
      </c>
      <c r="AS383" s="68">
        <v>0</v>
      </c>
      <c r="AT383" s="68"/>
      <c r="AV383" s="18" t="s">
        <v>372</v>
      </c>
      <c r="AW383" s="71">
        <v>0</v>
      </c>
      <c r="AX383" s="71">
        <v>0</v>
      </c>
      <c r="AY383" s="71">
        <v>0</v>
      </c>
      <c r="AZ383" s="71">
        <v>0</v>
      </c>
      <c r="BA383" s="71">
        <v>0</v>
      </c>
      <c r="BB383" s="71">
        <v>0</v>
      </c>
      <c r="BC383" s="71">
        <v>0</v>
      </c>
      <c r="BD383" s="71">
        <v>0</v>
      </c>
      <c r="BE383" s="71">
        <v>0</v>
      </c>
      <c r="BF383" s="71">
        <v>0</v>
      </c>
      <c r="BG383" s="71">
        <v>0</v>
      </c>
      <c r="BH383" s="71">
        <v>0</v>
      </c>
      <c r="BI383" s="71">
        <v>0</v>
      </c>
      <c r="BJ383" s="71">
        <v>0</v>
      </c>
      <c r="BK383" s="71">
        <v>0</v>
      </c>
      <c r="BL383" s="71">
        <v>0</v>
      </c>
      <c r="BM383" s="71">
        <v>0</v>
      </c>
      <c r="BN383" s="71">
        <v>0</v>
      </c>
      <c r="BO383" s="71">
        <v>0</v>
      </c>
      <c r="BP383" s="71">
        <v>0</v>
      </c>
      <c r="BQ383" s="71">
        <v>0</v>
      </c>
    </row>
    <row r="384" spans="1:69" x14ac:dyDescent="0.2">
      <c r="A384" s="13"/>
      <c r="B384" s="63" t="s">
        <v>397</v>
      </c>
      <c r="C384" s="66">
        <v>1506.665289093</v>
      </c>
      <c r="D384" s="66">
        <v>1280.3407072117002</v>
      </c>
      <c r="E384" s="66">
        <v>572.56330294930001</v>
      </c>
      <c r="F384" s="66">
        <v>878.96928129690002</v>
      </c>
      <c r="G384" s="66">
        <v>4.0013050873000005</v>
      </c>
      <c r="H384" s="66">
        <v>0</v>
      </c>
      <c r="I384" s="66">
        <v>462.13806348000003</v>
      </c>
      <c r="J384" s="66">
        <v>1504.7853918430001</v>
      </c>
      <c r="K384" s="66">
        <v>0</v>
      </c>
      <c r="L384" s="66">
        <v>0</v>
      </c>
      <c r="M384" s="66">
        <v>0</v>
      </c>
      <c r="N384" s="66">
        <v>0</v>
      </c>
      <c r="O384" s="66">
        <v>0</v>
      </c>
      <c r="P384" s="66">
        <v>0</v>
      </c>
      <c r="Q384" s="66">
        <v>0</v>
      </c>
      <c r="R384" s="66">
        <v>0</v>
      </c>
      <c r="S384" s="66">
        <v>0</v>
      </c>
      <c r="T384" s="66">
        <v>0</v>
      </c>
      <c r="U384" s="66">
        <v>0</v>
      </c>
      <c r="V384" s="66">
        <v>0</v>
      </c>
      <c r="W384" s="66">
        <v>6209.4633409611988</v>
      </c>
      <c r="Y384" s="41" t="s">
        <v>397</v>
      </c>
      <c r="Z384" s="68">
        <v>0.24264017779993441</v>
      </c>
      <c r="AA384" s="68">
        <v>0.20619184572132587</v>
      </c>
      <c r="AB384" s="68">
        <v>9.2208178309443015E-2</v>
      </c>
      <c r="AC384" s="68">
        <v>0.14155317988572572</v>
      </c>
      <c r="AD384" s="68">
        <v>6.4438822931848008E-4</v>
      </c>
      <c r="AE384" s="68">
        <v>0</v>
      </c>
      <c r="AF384" s="68">
        <v>7.4424799391514404E-2</v>
      </c>
      <c r="AG384" s="68">
        <v>0.24233743066273833</v>
      </c>
      <c r="AH384" s="68">
        <v>0</v>
      </c>
      <c r="AI384" s="68">
        <v>0</v>
      </c>
      <c r="AJ384" s="68">
        <v>0</v>
      </c>
      <c r="AK384" s="68">
        <v>0</v>
      </c>
      <c r="AL384" s="68">
        <v>0</v>
      </c>
      <c r="AM384" s="68">
        <v>0</v>
      </c>
      <c r="AN384" s="68">
        <v>0</v>
      </c>
      <c r="AO384" s="68">
        <v>0</v>
      </c>
      <c r="AP384" s="68">
        <v>0</v>
      </c>
      <c r="AQ384" s="68">
        <v>0</v>
      </c>
      <c r="AR384" s="68">
        <v>0</v>
      </c>
      <c r="AS384" s="68">
        <v>0</v>
      </c>
      <c r="AT384" s="68"/>
      <c r="AV384" s="18" t="s">
        <v>397</v>
      </c>
      <c r="AW384" s="71">
        <v>34.676273992998354</v>
      </c>
      <c r="AX384" s="71">
        <v>34.349111285399296</v>
      </c>
      <c r="AY384" s="71">
        <v>38.637529307714274</v>
      </c>
      <c r="AZ384" s="71">
        <v>23.132695490944535</v>
      </c>
      <c r="BA384" s="71">
        <v>106.99689540739253</v>
      </c>
      <c r="BB384" s="71">
        <v>0</v>
      </c>
      <c r="BC384" s="71">
        <v>63.253357883955303</v>
      </c>
      <c r="BD384" s="71">
        <v>46.1855452782466</v>
      </c>
      <c r="BE384" s="71">
        <v>0</v>
      </c>
      <c r="BF384" s="71">
        <v>0</v>
      </c>
      <c r="BG384" s="71">
        <v>0</v>
      </c>
      <c r="BH384" s="71">
        <v>0</v>
      </c>
      <c r="BI384" s="71">
        <v>0</v>
      </c>
      <c r="BJ384" s="71">
        <v>0</v>
      </c>
      <c r="BK384" s="71">
        <v>0</v>
      </c>
      <c r="BL384" s="71">
        <v>0</v>
      </c>
      <c r="BM384" s="71">
        <v>0</v>
      </c>
      <c r="BN384" s="71">
        <v>0</v>
      </c>
      <c r="BO384" s="71">
        <v>0</v>
      </c>
      <c r="BP384" s="71">
        <v>0</v>
      </c>
      <c r="BQ384" s="71">
        <v>17.082396475753743</v>
      </c>
    </row>
    <row r="385" spans="1:69" x14ac:dyDescent="0.2">
      <c r="A385" s="13"/>
      <c r="B385" s="63" t="s">
        <v>398</v>
      </c>
      <c r="C385" s="66">
        <v>120050.0661285829</v>
      </c>
      <c r="D385" s="66">
        <v>55412.319679108099</v>
      </c>
      <c r="E385" s="66">
        <v>33157.353746216999</v>
      </c>
      <c r="F385" s="66">
        <v>29252.403396563997</v>
      </c>
      <c r="G385" s="66">
        <v>749.07460517350012</v>
      </c>
      <c r="H385" s="66">
        <v>1058.6621146489999</v>
      </c>
      <c r="I385" s="66">
        <v>666.94948768099994</v>
      </c>
      <c r="J385" s="66">
        <v>1765.9808411699998</v>
      </c>
      <c r="K385" s="66">
        <v>0</v>
      </c>
      <c r="L385" s="66">
        <v>0</v>
      </c>
      <c r="M385" s="66">
        <v>0</v>
      </c>
      <c r="N385" s="66">
        <v>0</v>
      </c>
      <c r="O385" s="66">
        <v>0</v>
      </c>
      <c r="P385" s="66">
        <v>0</v>
      </c>
      <c r="Q385" s="66">
        <v>0</v>
      </c>
      <c r="R385" s="66">
        <v>0</v>
      </c>
      <c r="S385" s="66">
        <v>0</v>
      </c>
      <c r="T385" s="66">
        <v>0</v>
      </c>
      <c r="U385" s="66">
        <v>0</v>
      </c>
      <c r="V385" s="66">
        <v>0</v>
      </c>
      <c r="W385" s="66">
        <v>242112.80999914557</v>
      </c>
      <c r="Y385" s="41" t="s">
        <v>398</v>
      </c>
      <c r="Z385" s="68">
        <v>0.49584351248910191</v>
      </c>
      <c r="AA385" s="68">
        <v>0.22886983831753327</v>
      </c>
      <c r="AB385" s="68">
        <v>0.13695001824287617</v>
      </c>
      <c r="AC385" s="68">
        <v>0.12082137825201084</v>
      </c>
      <c r="AD385" s="68">
        <v>3.0939073615152525E-3</v>
      </c>
      <c r="AE385" s="68">
        <v>4.3725985198913514E-3</v>
      </c>
      <c r="AF385" s="68">
        <v>2.7547054932093584E-3</v>
      </c>
      <c r="AG385" s="68">
        <v>7.2940413238615177E-3</v>
      </c>
      <c r="AH385" s="68">
        <v>0</v>
      </c>
      <c r="AI385" s="68">
        <v>0</v>
      </c>
      <c r="AJ385" s="68">
        <v>0</v>
      </c>
      <c r="AK385" s="68">
        <v>0</v>
      </c>
      <c r="AL385" s="68">
        <v>0</v>
      </c>
      <c r="AM385" s="68">
        <v>0</v>
      </c>
      <c r="AN385" s="68">
        <v>0</v>
      </c>
      <c r="AO385" s="68">
        <v>0</v>
      </c>
      <c r="AP385" s="68">
        <v>0</v>
      </c>
      <c r="AQ385" s="68">
        <v>0</v>
      </c>
      <c r="AR385" s="68">
        <v>0</v>
      </c>
      <c r="AS385" s="68">
        <v>0</v>
      </c>
      <c r="AT385" s="68"/>
      <c r="AV385" s="18" t="s">
        <v>398</v>
      </c>
      <c r="AW385" s="71">
        <v>3.0864427201002784</v>
      </c>
      <c r="AX385" s="71">
        <v>4.8430347706215171</v>
      </c>
      <c r="AY385" s="71">
        <v>6.2211626720237856</v>
      </c>
      <c r="AZ385" s="71">
        <v>4.9195967169735084</v>
      </c>
      <c r="BA385" s="71">
        <v>49.316069182014012</v>
      </c>
      <c r="BB385" s="71">
        <v>34.362125635486656</v>
      </c>
      <c r="BC385" s="71">
        <v>41.113350884587938</v>
      </c>
      <c r="BD385" s="71">
        <v>27.183040141454484</v>
      </c>
      <c r="BE385" s="71">
        <v>0</v>
      </c>
      <c r="BF385" s="71">
        <v>0</v>
      </c>
      <c r="BG385" s="71">
        <v>0</v>
      </c>
      <c r="BH385" s="71">
        <v>0</v>
      </c>
      <c r="BI385" s="71">
        <v>0</v>
      </c>
      <c r="BJ385" s="71">
        <v>0</v>
      </c>
      <c r="BK385" s="71">
        <v>0</v>
      </c>
      <c r="BL385" s="71">
        <v>0</v>
      </c>
      <c r="BM385" s="71">
        <v>0</v>
      </c>
      <c r="BN385" s="71">
        <v>0</v>
      </c>
      <c r="BO385" s="71">
        <v>0</v>
      </c>
      <c r="BP385" s="71">
        <v>0</v>
      </c>
      <c r="BQ385" s="71">
        <v>2.1789650179274602</v>
      </c>
    </row>
    <row r="386" spans="1:69" x14ac:dyDescent="0.2">
      <c r="A386" s="13"/>
      <c r="B386" s="63" t="s">
        <v>151</v>
      </c>
      <c r="C386" s="66">
        <v>3523.9272558820003</v>
      </c>
      <c r="D386" s="66">
        <v>854.20953375440001</v>
      </c>
      <c r="E386" s="66">
        <v>4145.4482600860001</v>
      </c>
      <c r="F386" s="66">
        <v>12753.500938108</v>
      </c>
      <c r="G386" s="66">
        <v>0</v>
      </c>
      <c r="H386" s="66">
        <v>7.9441147475000005</v>
      </c>
      <c r="I386" s="66">
        <v>0</v>
      </c>
      <c r="J386" s="66">
        <v>1245.5134832650999</v>
      </c>
      <c r="K386" s="66">
        <v>0</v>
      </c>
      <c r="L386" s="66">
        <v>0</v>
      </c>
      <c r="M386" s="66">
        <v>0</v>
      </c>
      <c r="N386" s="66">
        <v>0</v>
      </c>
      <c r="O386" s="66">
        <v>0</v>
      </c>
      <c r="P386" s="66">
        <v>0</v>
      </c>
      <c r="Q386" s="66">
        <v>0</v>
      </c>
      <c r="R386" s="66">
        <v>0</v>
      </c>
      <c r="S386" s="66">
        <v>0</v>
      </c>
      <c r="T386" s="66">
        <v>0</v>
      </c>
      <c r="U386" s="66">
        <v>0</v>
      </c>
      <c r="V386" s="66">
        <v>0</v>
      </c>
      <c r="W386" s="66">
        <v>22530.543585842999</v>
      </c>
      <c r="Y386" s="41" t="s">
        <v>151</v>
      </c>
      <c r="Z386" s="68">
        <v>0.15640666823929847</v>
      </c>
      <c r="AA386" s="68">
        <v>3.7913401001613653E-2</v>
      </c>
      <c r="AB386" s="68">
        <v>0.18399237658388234</v>
      </c>
      <c r="AC386" s="68">
        <v>0.56605384994446495</v>
      </c>
      <c r="AD386" s="68">
        <v>0</v>
      </c>
      <c r="AE386" s="68">
        <v>3.5259312396224927E-4</v>
      </c>
      <c r="AF386" s="68">
        <v>0</v>
      </c>
      <c r="AG386" s="68">
        <v>5.5281111106778386E-2</v>
      </c>
      <c r="AH386" s="68">
        <v>0</v>
      </c>
      <c r="AI386" s="68">
        <v>0</v>
      </c>
      <c r="AJ386" s="68">
        <v>0</v>
      </c>
      <c r="AK386" s="68">
        <v>0</v>
      </c>
      <c r="AL386" s="68">
        <v>0</v>
      </c>
      <c r="AM386" s="68">
        <v>0</v>
      </c>
      <c r="AN386" s="68">
        <v>0</v>
      </c>
      <c r="AO386" s="68">
        <v>0</v>
      </c>
      <c r="AP386" s="68">
        <v>0</v>
      </c>
      <c r="AQ386" s="68">
        <v>0</v>
      </c>
      <c r="AR386" s="68">
        <v>0</v>
      </c>
      <c r="AS386" s="68">
        <v>0</v>
      </c>
      <c r="AT386" s="68"/>
      <c r="AV386" s="18" t="s">
        <v>151</v>
      </c>
      <c r="AW386" s="71">
        <v>22.97483140996761</v>
      </c>
      <c r="AX386" s="71">
        <v>31.637470914379076</v>
      </c>
      <c r="AY386" s="71">
        <v>7.643988558035745</v>
      </c>
      <c r="AZ386" s="71">
        <v>6.5422918148020823</v>
      </c>
      <c r="BA386" s="71">
        <v>0</v>
      </c>
      <c r="BB386" s="71">
        <v>83.3592756857513</v>
      </c>
      <c r="BC386" s="71">
        <v>0</v>
      </c>
      <c r="BD386" s="71">
        <v>48.680423251708667</v>
      </c>
      <c r="BE386" s="71">
        <v>0</v>
      </c>
      <c r="BF386" s="71">
        <v>0</v>
      </c>
      <c r="BG386" s="71">
        <v>0</v>
      </c>
      <c r="BH386" s="71">
        <v>0</v>
      </c>
      <c r="BI386" s="71">
        <v>0</v>
      </c>
      <c r="BJ386" s="71">
        <v>0</v>
      </c>
      <c r="BK386" s="71">
        <v>0</v>
      </c>
      <c r="BL386" s="71">
        <v>0</v>
      </c>
      <c r="BM386" s="71">
        <v>0</v>
      </c>
      <c r="BN386" s="71">
        <v>0</v>
      </c>
      <c r="BO386" s="71">
        <v>0</v>
      </c>
      <c r="BP386" s="71">
        <v>0</v>
      </c>
      <c r="BQ386" s="71">
        <v>6.1062874394239</v>
      </c>
    </row>
    <row r="387" spans="1:69" x14ac:dyDescent="0.2">
      <c r="A387" s="13"/>
      <c r="B387" s="63" t="s">
        <v>373</v>
      </c>
      <c r="C387" s="66">
        <v>0</v>
      </c>
      <c r="D387" s="66">
        <v>0</v>
      </c>
      <c r="E387" s="66">
        <v>0</v>
      </c>
      <c r="F387" s="66">
        <v>0</v>
      </c>
      <c r="G387" s="66">
        <v>0</v>
      </c>
      <c r="H387" s="66">
        <v>0</v>
      </c>
      <c r="I387" s="66">
        <v>0</v>
      </c>
      <c r="J387" s="66">
        <v>0</v>
      </c>
      <c r="K387" s="66">
        <v>0</v>
      </c>
      <c r="L387" s="66">
        <v>0</v>
      </c>
      <c r="M387" s="66">
        <v>0</v>
      </c>
      <c r="N387" s="66">
        <v>0</v>
      </c>
      <c r="O387" s="66">
        <v>0</v>
      </c>
      <c r="P387" s="66">
        <v>0</v>
      </c>
      <c r="Q387" s="66">
        <v>0</v>
      </c>
      <c r="R387" s="66">
        <v>0</v>
      </c>
      <c r="S387" s="66">
        <v>0</v>
      </c>
      <c r="T387" s="66">
        <v>0</v>
      </c>
      <c r="U387" s="66">
        <v>0</v>
      </c>
      <c r="V387" s="66">
        <v>0</v>
      </c>
      <c r="W387" s="66">
        <v>371.03424078829988</v>
      </c>
      <c r="Y387" s="41" t="s">
        <v>373</v>
      </c>
      <c r="Z387" s="68">
        <v>0</v>
      </c>
      <c r="AA387" s="68">
        <v>0</v>
      </c>
      <c r="AB387" s="68">
        <v>0</v>
      </c>
      <c r="AC387" s="68">
        <v>0</v>
      </c>
      <c r="AD387" s="68">
        <v>0</v>
      </c>
      <c r="AE387" s="68">
        <v>0</v>
      </c>
      <c r="AF387" s="68">
        <v>0</v>
      </c>
      <c r="AG387" s="68">
        <v>0</v>
      </c>
      <c r="AH387" s="68">
        <v>0</v>
      </c>
      <c r="AI387" s="68">
        <v>0</v>
      </c>
      <c r="AJ387" s="68">
        <v>0</v>
      </c>
      <c r="AK387" s="68">
        <v>0</v>
      </c>
      <c r="AL387" s="68">
        <v>0</v>
      </c>
      <c r="AM387" s="68">
        <v>0</v>
      </c>
      <c r="AN387" s="68">
        <v>0</v>
      </c>
      <c r="AO387" s="68">
        <v>0</v>
      </c>
      <c r="AP387" s="68">
        <v>0</v>
      </c>
      <c r="AQ387" s="68">
        <v>0</v>
      </c>
      <c r="AR387" s="68">
        <v>0</v>
      </c>
      <c r="AS387" s="68">
        <v>0</v>
      </c>
      <c r="AT387" s="68"/>
      <c r="AV387" s="18" t="s">
        <v>373</v>
      </c>
      <c r="AW387" s="71">
        <v>0</v>
      </c>
      <c r="AX387" s="71">
        <v>0</v>
      </c>
      <c r="AY387" s="71">
        <v>0</v>
      </c>
      <c r="AZ387" s="71">
        <v>0</v>
      </c>
      <c r="BA387" s="71">
        <v>0</v>
      </c>
      <c r="BB387" s="71">
        <v>0</v>
      </c>
      <c r="BC387" s="71">
        <v>0</v>
      </c>
      <c r="BD387" s="71">
        <v>0</v>
      </c>
      <c r="BE387" s="71">
        <v>0</v>
      </c>
      <c r="BF387" s="71">
        <v>0</v>
      </c>
      <c r="BG387" s="71">
        <v>0</v>
      </c>
      <c r="BH387" s="71">
        <v>0</v>
      </c>
      <c r="BI387" s="71">
        <v>0</v>
      </c>
      <c r="BJ387" s="71">
        <v>0</v>
      </c>
      <c r="BK387" s="71">
        <v>0</v>
      </c>
      <c r="BL387" s="71">
        <v>0</v>
      </c>
      <c r="BM387" s="71">
        <v>0</v>
      </c>
      <c r="BN387" s="71">
        <v>0</v>
      </c>
      <c r="BO387" s="71">
        <v>0</v>
      </c>
      <c r="BP387" s="71">
        <v>0</v>
      </c>
      <c r="BQ387" s="71">
        <v>21.200814265488489</v>
      </c>
    </row>
    <row r="388" spans="1:69" x14ac:dyDescent="0.2">
      <c r="A388" s="13"/>
      <c r="B388" s="63" t="s">
        <v>374</v>
      </c>
      <c r="C388" s="66">
        <v>0</v>
      </c>
      <c r="D388" s="66">
        <v>0</v>
      </c>
      <c r="E388" s="66">
        <v>0</v>
      </c>
      <c r="F388" s="66">
        <v>0</v>
      </c>
      <c r="G388" s="66">
        <v>0</v>
      </c>
      <c r="H388" s="66">
        <v>0</v>
      </c>
      <c r="I388" s="66">
        <v>0</v>
      </c>
      <c r="J388" s="66">
        <v>0</v>
      </c>
      <c r="K388" s="66">
        <v>0</v>
      </c>
      <c r="L388" s="66">
        <v>0</v>
      </c>
      <c r="M388" s="66">
        <v>0</v>
      </c>
      <c r="N388" s="66">
        <v>0</v>
      </c>
      <c r="O388" s="66">
        <v>0</v>
      </c>
      <c r="P388" s="66">
        <v>0</v>
      </c>
      <c r="Q388" s="66">
        <v>0</v>
      </c>
      <c r="R388" s="66">
        <v>0</v>
      </c>
      <c r="S388" s="66">
        <v>0</v>
      </c>
      <c r="T388" s="66">
        <v>0</v>
      </c>
      <c r="U388" s="66">
        <v>0</v>
      </c>
      <c r="V388" s="66">
        <v>0</v>
      </c>
      <c r="W388" s="66">
        <v>0</v>
      </c>
      <c r="Y388" s="41" t="s">
        <v>374</v>
      </c>
      <c r="Z388" s="68">
        <v>0</v>
      </c>
      <c r="AA388" s="68">
        <v>0</v>
      </c>
      <c r="AB388" s="68">
        <v>0</v>
      </c>
      <c r="AC388" s="68">
        <v>0</v>
      </c>
      <c r="AD388" s="68">
        <v>0</v>
      </c>
      <c r="AE388" s="68">
        <v>0</v>
      </c>
      <c r="AF388" s="68">
        <v>0</v>
      </c>
      <c r="AG388" s="68">
        <v>0</v>
      </c>
      <c r="AH388" s="68">
        <v>0</v>
      </c>
      <c r="AI388" s="68">
        <v>0</v>
      </c>
      <c r="AJ388" s="68">
        <v>0</v>
      </c>
      <c r="AK388" s="68">
        <v>0</v>
      </c>
      <c r="AL388" s="68">
        <v>0</v>
      </c>
      <c r="AM388" s="68">
        <v>0</v>
      </c>
      <c r="AN388" s="68">
        <v>0</v>
      </c>
      <c r="AO388" s="68">
        <v>0</v>
      </c>
      <c r="AP388" s="68">
        <v>0</v>
      </c>
      <c r="AQ388" s="68">
        <v>0</v>
      </c>
      <c r="AR388" s="68">
        <v>0</v>
      </c>
      <c r="AS388" s="68">
        <v>0</v>
      </c>
      <c r="AT388" s="68"/>
      <c r="AV388" s="18" t="s">
        <v>374</v>
      </c>
      <c r="AW388" s="71">
        <v>0</v>
      </c>
      <c r="AX388" s="71">
        <v>0</v>
      </c>
      <c r="AY388" s="71">
        <v>0</v>
      </c>
      <c r="AZ388" s="71">
        <v>0</v>
      </c>
      <c r="BA388" s="71">
        <v>0</v>
      </c>
      <c r="BB388" s="71">
        <v>0</v>
      </c>
      <c r="BC388" s="71">
        <v>0</v>
      </c>
      <c r="BD388" s="71">
        <v>0</v>
      </c>
      <c r="BE388" s="71">
        <v>0</v>
      </c>
      <c r="BF388" s="71">
        <v>0</v>
      </c>
      <c r="BG388" s="71">
        <v>0</v>
      </c>
      <c r="BH388" s="71">
        <v>0</v>
      </c>
      <c r="BI388" s="71">
        <v>0</v>
      </c>
      <c r="BJ388" s="71">
        <v>0</v>
      </c>
      <c r="BK388" s="71">
        <v>0</v>
      </c>
      <c r="BL388" s="71">
        <v>0</v>
      </c>
      <c r="BM388" s="71">
        <v>0</v>
      </c>
      <c r="BN388" s="71">
        <v>0</v>
      </c>
      <c r="BO388" s="71">
        <v>0</v>
      </c>
      <c r="BP388" s="71">
        <v>0</v>
      </c>
      <c r="BQ388" s="71">
        <v>0</v>
      </c>
    </row>
    <row r="389" spans="1:69" x14ac:dyDescent="0.2">
      <c r="A389" s="13"/>
      <c r="B389" s="63" t="s">
        <v>374</v>
      </c>
      <c r="C389" s="66">
        <v>0</v>
      </c>
      <c r="D389" s="66">
        <v>0</v>
      </c>
      <c r="E389" s="66">
        <v>0</v>
      </c>
      <c r="F389" s="66">
        <v>0</v>
      </c>
      <c r="G389" s="66">
        <v>0</v>
      </c>
      <c r="H389" s="66">
        <v>0</v>
      </c>
      <c r="I389" s="66">
        <v>0</v>
      </c>
      <c r="J389" s="66">
        <v>0</v>
      </c>
      <c r="K389" s="66">
        <v>0</v>
      </c>
      <c r="L389" s="66">
        <v>0</v>
      </c>
      <c r="M389" s="66">
        <v>0</v>
      </c>
      <c r="N389" s="66">
        <v>0</v>
      </c>
      <c r="O389" s="66">
        <v>0</v>
      </c>
      <c r="P389" s="66">
        <v>0</v>
      </c>
      <c r="Q389" s="66">
        <v>0</v>
      </c>
      <c r="R389" s="66">
        <v>0</v>
      </c>
      <c r="S389" s="66">
        <v>0</v>
      </c>
      <c r="T389" s="66">
        <v>0</v>
      </c>
      <c r="U389" s="66">
        <v>0</v>
      </c>
      <c r="V389" s="66">
        <v>0</v>
      </c>
      <c r="W389" s="66">
        <v>0</v>
      </c>
      <c r="Y389" s="41" t="s">
        <v>374</v>
      </c>
      <c r="Z389" s="68">
        <v>0</v>
      </c>
      <c r="AA389" s="68">
        <v>0</v>
      </c>
      <c r="AB389" s="68">
        <v>0</v>
      </c>
      <c r="AC389" s="68">
        <v>0</v>
      </c>
      <c r="AD389" s="68">
        <v>0</v>
      </c>
      <c r="AE389" s="68">
        <v>0</v>
      </c>
      <c r="AF389" s="68">
        <v>0</v>
      </c>
      <c r="AG389" s="68">
        <v>0</v>
      </c>
      <c r="AH389" s="68">
        <v>0</v>
      </c>
      <c r="AI389" s="68">
        <v>0</v>
      </c>
      <c r="AJ389" s="68">
        <v>0</v>
      </c>
      <c r="AK389" s="68">
        <v>0</v>
      </c>
      <c r="AL389" s="68">
        <v>0</v>
      </c>
      <c r="AM389" s="68">
        <v>0</v>
      </c>
      <c r="AN389" s="68">
        <v>0</v>
      </c>
      <c r="AO389" s="68">
        <v>0</v>
      </c>
      <c r="AP389" s="68">
        <v>0</v>
      </c>
      <c r="AQ389" s="68">
        <v>0</v>
      </c>
      <c r="AR389" s="68">
        <v>0</v>
      </c>
      <c r="AS389" s="68">
        <v>0</v>
      </c>
      <c r="AT389" s="68"/>
      <c r="AV389" s="18" t="s">
        <v>374</v>
      </c>
      <c r="AW389" s="71">
        <v>0</v>
      </c>
      <c r="AX389" s="71">
        <v>0</v>
      </c>
      <c r="AY389" s="71">
        <v>0</v>
      </c>
      <c r="AZ389" s="71">
        <v>0</v>
      </c>
      <c r="BA389" s="71">
        <v>0</v>
      </c>
      <c r="BB389" s="71">
        <v>0</v>
      </c>
      <c r="BC389" s="71">
        <v>0</v>
      </c>
      <c r="BD389" s="71">
        <v>0</v>
      </c>
      <c r="BE389" s="71">
        <v>0</v>
      </c>
      <c r="BF389" s="71">
        <v>0</v>
      </c>
      <c r="BG389" s="71">
        <v>0</v>
      </c>
      <c r="BH389" s="71">
        <v>0</v>
      </c>
      <c r="BI389" s="71">
        <v>0</v>
      </c>
      <c r="BJ389" s="71">
        <v>0</v>
      </c>
      <c r="BK389" s="71">
        <v>0</v>
      </c>
      <c r="BL389" s="71">
        <v>0</v>
      </c>
      <c r="BM389" s="71">
        <v>0</v>
      </c>
      <c r="BN389" s="71">
        <v>0</v>
      </c>
      <c r="BO389" s="71">
        <v>0</v>
      </c>
      <c r="BP389" s="71">
        <v>0</v>
      </c>
      <c r="BQ389" s="71">
        <v>0</v>
      </c>
    </row>
    <row r="390" spans="1:69" x14ac:dyDescent="0.2">
      <c r="A390" s="13"/>
      <c r="B390" s="63" t="s">
        <v>374</v>
      </c>
      <c r="C390" s="66">
        <v>0</v>
      </c>
      <c r="D390" s="66">
        <v>0</v>
      </c>
      <c r="E390" s="66">
        <v>0</v>
      </c>
      <c r="F390" s="66">
        <v>0</v>
      </c>
      <c r="G390" s="66">
        <v>0</v>
      </c>
      <c r="H390" s="66">
        <v>0</v>
      </c>
      <c r="I390" s="66">
        <v>0</v>
      </c>
      <c r="J390" s="66">
        <v>0</v>
      </c>
      <c r="K390" s="66">
        <v>0</v>
      </c>
      <c r="L390" s="66">
        <v>0</v>
      </c>
      <c r="M390" s="66">
        <v>0</v>
      </c>
      <c r="N390" s="66">
        <v>0</v>
      </c>
      <c r="O390" s="66">
        <v>0</v>
      </c>
      <c r="P390" s="66">
        <v>0</v>
      </c>
      <c r="Q390" s="66">
        <v>0</v>
      </c>
      <c r="R390" s="66">
        <v>0</v>
      </c>
      <c r="S390" s="66">
        <v>0</v>
      </c>
      <c r="T390" s="66">
        <v>0</v>
      </c>
      <c r="U390" s="66">
        <v>0</v>
      </c>
      <c r="V390" s="66">
        <v>0</v>
      </c>
      <c r="W390" s="66">
        <v>0</v>
      </c>
      <c r="Y390" s="41" t="s">
        <v>374</v>
      </c>
      <c r="Z390" s="68">
        <v>0</v>
      </c>
      <c r="AA390" s="68">
        <v>0</v>
      </c>
      <c r="AB390" s="68">
        <v>0</v>
      </c>
      <c r="AC390" s="68">
        <v>0</v>
      </c>
      <c r="AD390" s="68">
        <v>0</v>
      </c>
      <c r="AE390" s="68">
        <v>0</v>
      </c>
      <c r="AF390" s="68">
        <v>0</v>
      </c>
      <c r="AG390" s="68">
        <v>0</v>
      </c>
      <c r="AH390" s="68">
        <v>0</v>
      </c>
      <c r="AI390" s="68">
        <v>0</v>
      </c>
      <c r="AJ390" s="68">
        <v>0</v>
      </c>
      <c r="AK390" s="68">
        <v>0</v>
      </c>
      <c r="AL390" s="68">
        <v>0</v>
      </c>
      <c r="AM390" s="68">
        <v>0</v>
      </c>
      <c r="AN390" s="68">
        <v>0</v>
      </c>
      <c r="AO390" s="68">
        <v>0</v>
      </c>
      <c r="AP390" s="68">
        <v>0</v>
      </c>
      <c r="AQ390" s="68">
        <v>0</v>
      </c>
      <c r="AR390" s="68">
        <v>0</v>
      </c>
      <c r="AS390" s="68">
        <v>0</v>
      </c>
      <c r="AT390" s="68"/>
      <c r="AV390" s="18" t="s">
        <v>374</v>
      </c>
      <c r="AW390" s="71">
        <v>0</v>
      </c>
      <c r="AX390" s="71">
        <v>0</v>
      </c>
      <c r="AY390" s="71">
        <v>0</v>
      </c>
      <c r="AZ390" s="71">
        <v>0</v>
      </c>
      <c r="BA390" s="71">
        <v>0</v>
      </c>
      <c r="BB390" s="71">
        <v>0</v>
      </c>
      <c r="BC390" s="71">
        <v>0</v>
      </c>
      <c r="BD390" s="71">
        <v>0</v>
      </c>
      <c r="BE390" s="71">
        <v>0</v>
      </c>
      <c r="BF390" s="71">
        <v>0</v>
      </c>
      <c r="BG390" s="71">
        <v>0</v>
      </c>
      <c r="BH390" s="71">
        <v>0</v>
      </c>
      <c r="BI390" s="71">
        <v>0</v>
      </c>
      <c r="BJ390" s="71">
        <v>0</v>
      </c>
      <c r="BK390" s="71">
        <v>0</v>
      </c>
      <c r="BL390" s="71">
        <v>0</v>
      </c>
      <c r="BM390" s="71">
        <v>0</v>
      </c>
      <c r="BN390" s="71">
        <v>0</v>
      </c>
      <c r="BO390" s="71">
        <v>0</v>
      </c>
      <c r="BP390" s="71">
        <v>0</v>
      </c>
      <c r="BQ390" s="71">
        <v>0</v>
      </c>
    </row>
    <row r="391" spans="1:69" x14ac:dyDescent="0.2">
      <c r="A391" s="13"/>
      <c r="B391" s="63" t="s">
        <v>374</v>
      </c>
      <c r="C391" s="66">
        <v>0</v>
      </c>
      <c r="D391" s="66">
        <v>0</v>
      </c>
      <c r="E391" s="66">
        <v>0</v>
      </c>
      <c r="F391" s="66">
        <v>0</v>
      </c>
      <c r="G391" s="66">
        <v>0</v>
      </c>
      <c r="H391" s="66">
        <v>0</v>
      </c>
      <c r="I391" s="66">
        <v>0</v>
      </c>
      <c r="J391" s="66">
        <v>0</v>
      </c>
      <c r="K391" s="66">
        <v>0</v>
      </c>
      <c r="L391" s="66">
        <v>0</v>
      </c>
      <c r="M391" s="66">
        <v>0</v>
      </c>
      <c r="N391" s="66">
        <v>0</v>
      </c>
      <c r="O391" s="66">
        <v>0</v>
      </c>
      <c r="P391" s="66">
        <v>0</v>
      </c>
      <c r="Q391" s="66">
        <v>0</v>
      </c>
      <c r="R391" s="66">
        <v>0</v>
      </c>
      <c r="S391" s="66">
        <v>0</v>
      </c>
      <c r="T391" s="66">
        <v>0</v>
      </c>
      <c r="U391" s="66">
        <v>0</v>
      </c>
      <c r="V391" s="66">
        <v>0</v>
      </c>
      <c r="W391" s="66">
        <v>0</v>
      </c>
      <c r="Y391" s="41" t="s">
        <v>374</v>
      </c>
      <c r="Z391" s="68">
        <v>0</v>
      </c>
      <c r="AA391" s="68">
        <v>0</v>
      </c>
      <c r="AB391" s="68">
        <v>0</v>
      </c>
      <c r="AC391" s="68">
        <v>0</v>
      </c>
      <c r="AD391" s="68">
        <v>0</v>
      </c>
      <c r="AE391" s="68">
        <v>0</v>
      </c>
      <c r="AF391" s="68">
        <v>0</v>
      </c>
      <c r="AG391" s="68">
        <v>0</v>
      </c>
      <c r="AH391" s="68">
        <v>0</v>
      </c>
      <c r="AI391" s="68">
        <v>0</v>
      </c>
      <c r="AJ391" s="68">
        <v>0</v>
      </c>
      <c r="AK391" s="68">
        <v>0</v>
      </c>
      <c r="AL391" s="68">
        <v>0</v>
      </c>
      <c r="AM391" s="68">
        <v>0</v>
      </c>
      <c r="AN391" s="68">
        <v>0</v>
      </c>
      <c r="AO391" s="68">
        <v>0</v>
      </c>
      <c r="AP391" s="68">
        <v>0</v>
      </c>
      <c r="AQ391" s="68">
        <v>0</v>
      </c>
      <c r="AR391" s="68">
        <v>0</v>
      </c>
      <c r="AS391" s="68">
        <v>0</v>
      </c>
      <c r="AT391" s="68"/>
      <c r="AV391" s="18" t="s">
        <v>374</v>
      </c>
      <c r="AW391" s="71">
        <v>0</v>
      </c>
      <c r="AX391" s="71">
        <v>0</v>
      </c>
      <c r="AY391" s="71">
        <v>0</v>
      </c>
      <c r="AZ391" s="71">
        <v>0</v>
      </c>
      <c r="BA391" s="71">
        <v>0</v>
      </c>
      <c r="BB391" s="71">
        <v>0</v>
      </c>
      <c r="BC391" s="71">
        <v>0</v>
      </c>
      <c r="BD391" s="71">
        <v>0</v>
      </c>
      <c r="BE391" s="71">
        <v>0</v>
      </c>
      <c r="BF391" s="71">
        <v>0</v>
      </c>
      <c r="BG391" s="71">
        <v>0</v>
      </c>
      <c r="BH391" s="71">
        <v>0</v>
      </c>
      <c r="BI391" s="71">
        <v>0</v>
      </c>
      <c r="BJ391" s="71">
        <v>0</v>
      </c>
      <c r="BK391" s="71">
        <v>0</v>
      </c>
      <c r="BL391" s="71">
        <v>0</v>
      </c>
      <c r="BM391" s="71">
        <v>0</v>
      </c>
      <c r="BN391" s="71">
        <v>0</v>
      </c>
      <c r="BO391" s="71">
        <v>0</v>
      </c>
      <c r="BP391" s="71">
        <v>0</v>
      </c>
      <c r="BQ391" s="71">
        <v>0</v>
      </c>
    </row>
    <row r="392" spans="1:69" s="20" customFormat="1" x14ac:dyDescent="0.2">
      <c r="A392" s="19"/>
      <c r="B392" s="63" t="s">
        <v>374</v>
      </c>
      <c r="C392" s="66">
        <v>0</v>
      </c>
      <c r="D392" s="66">
        <v>0</v>
      </c>
      <c r="E392" s="66">
        <v>0</v>
      </c>
      <c r="F392" s="66">
        <v>0</v>
      </c>
      <c r="G392" s="66">
        <v>0</v>
      </c>
      <c r="H392" s="66">
        <v>0</v>
      </c>
      <c r="I392" s="66">
        <v>0</v>
      </c>
      <c r="J392" s="66">
        <v>0</v>
      </c>
      <c r="K392" s="66">
        <v>0</v>
      </c>
      <c r="L392" s="66">
        <v>0</v>
      </c>
      <c r="M392" s="66">
        <v>0</v>
      </c>
      <c r="N392" s="66">
        <v>0</v>
      </c>
      <c r="O392" s="66">
        <v>0</v>
      </c>
      <c r="P392" s="66">
        <v>0</v>
      </c>
      <c r="Q392" s="66">
        <v>0</v>
      </c>
      <c r="R392" s="66">
        <v>0</v>
      </c>
      <c r="S392" s="66">
        <v>0</v>
      </c>
      <c r="T392" s="66">
        <v>0</v>
      </c>
      <c r="U392" s="66">
        <v>0</v>
      </c>
      <c r="V392" s="66">
        <v>0</v>
      </c>
      <c r="W392" s="66">
        <v>0</v>
      </c>
      <c r="Y392" s="41" t="s">
        <v>374</v>
      </c>
      <c r="Z392" s="68">
        <v>0</v>
      </c>
      <c r="AA392" s="68">
        <v>0</v>
      </c>
      <c r="AB392" s="68">
        <v>0</v>
      </c>
      <c r="AC392" s="68">
        <v>0</v>
      </c>
      <c r="AD392" s="68">
        <v>0</v>
      </c>
      <c r="AE392" s="68">
        <v>0</v>
      </c>
      <c r="AF392" s="68">
        <v>0</v>
      </c>
      <c r="AG392" s="68">
        <v>0</v>
      </c>
      <c r="AH392" s="68">
        <v>0</v>
      </c>
      <c r="AI392" s="68">
        <v>0</v>
      </c>
      <c r="AJ392" s="68">
        <v>0</v>
      </c>
      <c r="AK392" s="68">
        <v>0</v>
      </c>
      <c r="AL392" s="68">
        <v>0</v>
      </c>
      <c r="AM392" s="68">
        <v>0</v>
      </c>
      <c r="AN392" s="68">
        <v>0</v>
      </c>
      <c r="AO392" s="68">
        <v>0</v>
      </c>
      <c r="AP392" s="68">
        <v>0</v>
      </c>
      <c r="AQ392" s="68">
        <v>0</v>
      </c>
      <c r="AR392" s="68">
        <v>0</v>
      </c>
      <c r="AS392" s="68">
        <v>0</v>
      </c>
      <c r="AT392" s="68"/>
      <c r="AV392" s="18" t="s">
        <v>374</v>
      </c>
      <c r="AW392" s="71">
        <v>0</v>
      </c>
      <c r="AX392" s="71">
        <v>0</v>
      </c>
      <c r="AY392" s="71">
        <v>0</v>
      </c>
      <c r="AZ392" s="71">
        <v>0</v>
      </c>
      <c r="BA392" s="71">
        <v>0</v>
      </c>
      <c r="BB392" s="71">
        <v>0</v>
      </c>
      <c r="BC392" s="71">
        <v>0</v>
      </c>
      <c r="BD392" s="71">
        <v>0</v>
      </c>
      <c r="BE392" s="71">
        <v>0</v>
      </c>
      <c r="BF392" s="71">
        <v>0</v>
      </c>
      <c r="BG392" s="71">
        <v>0</v>
      </c>
      <c r="BH392" s="71">
        <v>0</v>
      </c>
      <c r="BI392" s="71">
        <v>0</v>
      </c>
      <c r="BJ392" s="71">
        <v>0</v>
      </c>
      <c r="BK392" s="71">
        <v>0</v>
      </c>
      <c r="BL392" s="71">
        <v>0</v>
      </c>
      <c r="BM392" s="71">
        <v>0</v>
      </c>
      <c r="BN392" s="71">
        <v>0</v>
      </c>
      <c r="BO392" s="71">
        <v>0</v>
      </c>
      <c r="BP392" s="71">
        <v>0</v>
      </c>
      <c r="BQ392" s="71">
        <v>0</v>
      </c>
    </row>
    <row r="393" spans="1:69" x14ac:dyDescent="0.2">
      <c r="A393" s="13"/>
      <c r="B393" s="64" t="s">
        <v>374</v>
      </c>
      <c r="C393" s="66">
        <v>0</v>
      </c>
      <c r="D393" s="66">
        <v>0</v>
      </c>
      <c r="E393" s="66">
        <v>0</v>
      </c>
      <c r="F393" s="66">
        <v>0</v>
      </c>
      <c r="G393" s="66">
        <v>0</v>
      </c>
      <c r="H393" s="66">
        <v>0</v>
      </c>
      <c r="I393" s="66">
        <v>0</v>
      </c>
      <c r="J393" s="66">
        <v>0</v>
      </c>
      <c r="K393" s="66">
        <v>0</v>
      </c>
      <c r="L393" s="66">
        <v>0</v>
      </c>
      <c r="M393" s="66">
        <v>0</v>
      </c>
      <c r="N393" s="66">
        <v>0</v>
      </c>
      <c r="O393" s="66">
        <v>0</v>
      </c>
      <c r="P393" s="66">
        <v>0</v>
      </c>
      <c r="Q393" s="66">
        <v>0</v>
      </c>
      <c r="R393" s="66">
        <v>0</v>
      </c>
      <c r="S393" s="66">
        <v>0</v>
      </c>
      <c r="T393" s="66">
        <v>0</v>
      </c>
      <c r="U393" s="66">
        <v>0</v>
      </c>
      <c r="V393" s="66">
        <v>0</v>
      </c>
      <c r="W393" s="66">
        <v>0</v>
      </c>
      <c r="Y393" s="42" t="s">
        <v>374</v>
      </c>
      <c r="Z393" s="68">
        <v>0</v>
      </c>
      <c r="AA393" s="68">
        <v>0</v>
      </c>
      <c r="AB393" s="68">
        <v>0</v>
      </c>
      <c r="AC393" s="68">
        <v>0</v>
      </c>
      <c r="AD393" s="68">
        <v>0</v>
      </c>
      <c r="AE393" s="68">
        <v>0</v>
      </c>
      <c r="AF393" s="68">
        <v>0</v>
      </c>
      <c r="AG393" s="68">
        <v>0</v>
      </c>
      <c r="AH393" s="68">
        <v>0</v>
      </c>
      <c r="AI393" s="68">
        <v>0</v>
      </c>
      <c r="AJ393" s="68">
        <v>0</v>
      </c>
      <c r="AK393" s="68">
        <v>0</v>
      </c>
      <c r="AL393" s="68">
        <v>0</v>
      </c>
      <c r="AM393" s="68">
        <v>0</v>
      </c>
      <c r="AN393" s="68">
        <v>0</v>
      </c>
      <c r="AO393" s="68">
        <v>0</v>
      </c>
      <c r="AP393" s="68">
        <v>0</v>
      </c>
      <c r="AQ393" s="68">
        <v>0</v>
      </c>
      <c r="AR393" s="68">
        <v>0</v>
      </c>
      <c r="AS393" s="68">
        <v>0</v>
      </c>
      <c r="AT393" s="68"/>
      <c r="AV393" s="22" t="s">
        <v>374</v>
      </c>
      <c r="AW393" s="71">
        <v>0</v>
      </c>
      <c r="AX393" s="71">
        <v>0</v>
      </c>
      <c r="AY393" s="71">
        <v>0</v>
      </c>
      <c r="AZ393" s="71">
        <v>0</v>
      </c>
      <c r="BA393" s="71">
        <v>0</v>
      </c>
      <c r="BB393" s="71">
        <v>0</v>
      </c>
      <c r="BC393" s="71">
        <v>0</v>
      </c>
      <c r="BD393" s="71">
        <v>0</v>
      </c>
      <c r="BE393" s="71">
        <v>0</v>
      </c>
      <c r="BF393" s="71">
        <v>0</v>
      </c>
      <c r="BG393" s="71">
        <v>0</v>
      </c>
      <c r="BH393" s="71">
        <v>0</v>
      </c>
      <c r="BI393" s="71">
        <v>0</v>
      </c>
      <c r="BJ393" s="71">
        <v>0</v>
      </c>
      <c r="BK393" s="71">
        <v>0</v>
      </c>
      <c r="BL393" s="71">
        <v>0</v>
      </c>
      <c r="BM393" s="71">
        <v>0</v>
      </c>
      <c r="BN393" s="71">
        <v>0</v>
      </c>
      <c r="BO393" s="71">
        <v>0</v>
      </c>
      <c r="BP393" s="71">
        <v>0</v>
      </c>
      <c r="BQ393" s="71">
        <v>0</v>
      </c>
    </row>
    <row r="394" spans="1:69" x14ac:dyDescent="0.2">
      <c r="A394" s="13"/>
      <c r="B394" s="65" t="s">
        <v>194</v>
      </c>
      <c r="C394" s="66">
        <v>160097.52551893462</v>
      </c>
      <c r="D394" s="66">
        <v>77211.497913226602</v>
      </c>
      <c r="E394" s="66">
        <v>53859.286086962777</v>
      </c>
      <c r="F394" s="66">
        <v>62535.827741652305</v>
      </c>
      <c r="G394" s="66">
        <v>2691.9208147718005</v>
      </c>
      <c r="H394" s="66">
        <v>3295.7195377851995</v>
      </c>
      <c r="I394" s="66">
        <v>3091.2757962395003</v>
      </c>
      <c r="J394" s="66">
        <v>10851.457985395</v>
      </c>
      <c r="K394" s="66">
        <v>0</v>
      </c>
      <c r="L394" s="66">
        <v>0</v>
      </c>
      <c r="M394" s="66">
        <v>0</v>
      </c>
      <c r="N394" s="66">
        <v>0</v>
      </c>
      <c r="O394" s="66">
        <v>0</v>
      </c>
      <c r="P394" s="66">
        <v>0</v>
      </c>
      <c r="Q394" s="66">
        <v>0</v>
      </c>
      <c r="R394" s="66">
        <v>0</v>
      </c>
      <c r="S394" s="66">
        <v>0</v>
      </c>
      <c r="T394" s="66">
        <v>0</v>
      </c>
      <c r="U394" s="66">
        <v>0</v>
      </c>
      <c r="V394" s="66">
        <v>0</v>
      </c>
      <c r="W394" s="66"/>
      <c r="Y394" s="43" t="s">
        <v>194</v>
      </c>
      <c r="Z394" s="69"/>
      <c r="AA394" s="69"/>
      <c r="AB394" s="69"/>
      <c r="AC394" s="69"/>
      <c r="AD394" s="69"/>
      <c r="AE394" s="69"/>
      <c r="AF394" s="69"/>
      <c r="AG394" s="69"/>
      <c r="AH394" s="69"/>
      <c r="AI394" s="69"/>
      <c r="AJ394" s="69"/>
      <c r="AK394" s="69"/>
      <c r="AL394" s="69"/>
      <c r="AM394" s="69"/>
      <c r="AN394" s="68"/>
      <c r="AO394" s="68"/>
      <c r="AP394" s="68"/>
      <c r="AQ394" s="68"/>
      <c r="AR394" s="68"/>
      <c r="AS394" s="68"/>
      <c r="AT394" s="69"/>
      <c r="AV394" s="24" t="s">
        <v>194</v>
      </c>
      <c r="AW394" s="71"/>
      <c r="AX394" s="71"/>
      <c r="AY394" s="71"/>
      <c r="AZ394" s="71"/>
      <c r="BA394" s="71"/>
      <c r="BB394" s="71"/>
      <c r="BC394" s="71"/>
      <c r="BD394" s="71"/>
      <c r="BE394" s="71"/>
      <c r="BF394" s="71"/>
      <c r="BG394" s="71"/>
      <c r="BH394" s="71"/>
      <c r="BI394" s="71"/>
      <c r="BJ394" s="71"/>
      <c r="BK394" s="71"/>
      <c r="BL394" s="71"/>
      <c r="BM394" s="71"/>
      <c r="BN394" s="71"/>
      <c r="BO394" s="71"/>
      <c r="BP394" s="71"/>
      <c r="BQ394" s="7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W420"/>
  <sheetViews>
    <sheetView zoomScaleNormal="100" workbookViewId="0"/>
  </sheetViews>
  <sheetFormatPr defaultRowHeight="15" x14ac:dyDescent="0.25"/>
  <cols>
    <col min="1" max="1" width="22.5703125" style="37" bestFit="1" customWidth="1"/>
    <col min="2" max="2" width="46.42578125" style="30" customWidth="1"/>
    <col min="3" max="3" width="12.140625" style="30" customWidth="1"/>
    <col min="4" max="4" width="8.7109375" style="30" customWidth="1"/>
    <col min="5" max="5" width="10.42578125" style="30" bestFit="1" customWidth="1"/>
    <col min="6" max="6" width="8.7109375" style="30" customWidth="1"/>
    <col min="7" max="7" width="10.42578125" style="30" bestFit="1" customWidth="1"/>
    <col min="8" max="8" width="8.7109375" style="30" customWidth="1"/>
    <col min="9" max="9" width="10" style="30" bestFit="1" customWidth="1"/>
    <col min="10" max="14" width="8.7109375" style="30" customWidth="1"/>
    <col min="15" max="15" width="10" style="30" bestFit="1" customWidth="1"/>
    <col min="16" max="16" width="8.7109375" style="30" customWidth="1"/>
    <col min="17" max="17" width="10" style="30" bestFit="1" customWidth="1"/>
    <col min="18" max="18" width="8.7109375" style="30" customWidth="1"/>
    <col min="19" max="19" width="12.5703125" style="30" bestFit="1" customWidth="1"/>
    <col min="20" max="20" width="8.7109375" style="30" customWidth="1"/>
    <col min="21" max="21" width="9.140625" style="30"/>
    <col min="22" max="22" width="25.7109375" customWidth="1"/>
    <col min="23" max="23" width="67.5703125" bestFit="1" customWidth="1"/>
  </cols>
  <sheetData>
    <row r="2" spans="1:23" x14ac:dyDescent="0.25">
      <c r="A2" s="29" t="s">
        <v>190</v>
      </c>
      <c r="B2" s="13" t="s">
        <v>417</v>
      </c>
      <c r="C2" s="13" t="str">
        <f>Openspace!$B$2</f>
        <v>Open Space</v>
      </c>
    </row>
    <row r="4" spans="1:23" x14ac:dyDescent="0.25">
      <c r="A4" s="29"/>
      <c r="B4" s="29"/>
    </row>
    <row r="5" spans="1:23" x14ac:dyDescent="0.25">
      <c r="B5" s="101" t="str">
        <f>$B$2</f>
        <v>Habitat Type</v>
      </c>
      <c r="C5" s="94" t="s">
        <v>421</v>
      </c>
      <c r="D5" s="93"/>
      <c r="E5" s="93"/>
      <c r="F5" s="93"/>
      <c r="G5" s="93"/>
      <c r="H5" s="93"/>
      <c r="I5" s="93"/>
      <c r="J5" s="95"/>
      <c r="K5" s="94" t="s">
        <v>422</v>
      </c>
      <c r="L5" s="93"/>
      <c r="M5" s="93"/>
      <c r="N5" s="93"/>
      <c r="O5" s="93"/>
      <c r="P5" s="93"/>
      <c r="Q5" s="93"/>
      <c r="R5" s="95"/>
      <c r="S5" s="96" t="s">
        <v>194</v>
      </c>
      <c r="T5" s="92"/>
    </row>
    <row r="6" spans="1:23" x14ac:dyDescent="0.25">
      <c r="A6" s="13" t="s">
        <v>193</v>
      </c>
      <c r="B6" s="101"/>
      <c r="C6" s="97" t="s">
        <v>384</v>
      </c>
      <c r="D6" s="97"/>
      <c r="E6" s="94" t="s">
        <v>385</v>
      </c>
      <c r="F6" s="95"/>
      <c r="G6" s="94" t="s">
        <v>386</v>
      </c>
      <c r="H6" s="95"/>
      <c r="I6" s="94" t="s">
        <v>420</v>
      </c>
      <c r="J6" s="95"/>
      <c r="K6" s="97" t="s">
        <v>384</v>
      </c>
      <c r="L6" s="97"/>
      <c r="M6" s="94" t="s">
        <v>385</v>
      </c>
      <c r="N6" s="95"/>
      <c r="O6" s="94" t="s">
        <v>386</v>
      </c>
      <c r="P6" s="95"/>
      <c r="Q6" s="94" t="s">
        <v>419</v>
      </c>
      <c r="R6" s="95"/>
      <c r="S6" s="94"/>
      <c r="T6" s="93"/>
      <c r="V6" s="98" t="str">
        <f>Openspace!$B$2</f>
        <v>Open Space</v>
      </c>
      <c r="W6" s="99" t="str">
        <f>Openspace!$B$2</f>
        <v>Open Space</v>
      </c>
    </row>
    <row r="7" spans="1:23" ht="25.5" x14ac:dyDescent="0.25">
      <c r="A7" s="13"/>
      <c r="B7" s="95"/>
      <c r="C7" s="32" t="s">
        <v>195</v>
      </c>
      <c r="D7" s="33" t="s">
        <v>196</v>
      </c>
      <c r="E7" s="32" t="s">
        <v>195</v>
      </c>
      <c r="F7" s="33" t="s">
        <v>196</v>
      </c>
      <c r="G7" s="32" t="s">
        <v>195</v>
      </c>
      <c r="H7" s="33" t="s">
        <v>196</v>
      </c>
      <c r="I7" s="32" t="s">
        <v>195</v>
      </c>
      <c r="J7" s="33" t="s">
        <v>196</v>
      </c>
      <c r="K7" s="32" t="s">
        <v>195</v>
      </c>
      <c r="L7" s="33" t="s">
        <v>196</v>
      </c>
      <c r="M7" s="32" t="s">
        <v>195</v>
      </c>
      <c r="N7" s="33" t="s">
        <v>196</v>
      </c>
      <c r="O7" s="32" t="s">
        <v>195</v>
      </c>
      <c r="P7" s="33" t="s">
        <v>196</v>
      </c>
      <c r="Q7" s="32" t="s">
        <v>195</v>
      </c>
      <c r="R7" s="33" t="s">
        <v>196</v>
      </c>
      <c r="S7" s="32" t="s">
        <v>195</v>
      </c>
      <c r="T7" s="33" t="s">
        <v>196</v>
      </c>
      <c r="V7" s="45" t="s">
        <v>8</v>
      </c>
      <c r="W7" s="45" t="s">
        <v>375</v>
      </c>
    </row>
    <row r="8" spans="1:23" x14ac:dyDescent="0.25">
      <c r="A8" s="13"/>
      <c r="B8" s="34" t="str">
        <f>LookupValues!$B$5</f>
        <v>Lowland beech/yew woodland</v>
      </c>
      <c r="C8" s="35">
        <f>Openspace!C7</f>
        <v>28230.439017411198</v>
      </c>
      <c r="D8" s="77">
        <f>Openspace!AW7</f>
        <v>6.4415709894413853</v>
      </c>
      <c r="E8" s="35">
        <f>Openspace!D7</f>
        <v>6797.2700843123994</v>
      </c>
      <c r="F8" s="77">
        <f>Openspace!AX7</f>
        <v>12.56954494314459</v>
      </c>
      <c r="G8" s="35">
        <f>Openspace!E7</f>
        <v>5210.4920020755007</v>
      </c>
      <c r="H8" s="77">
        <f>Openspace!AY7</f>
        <v>13.767589098740464</v>
      </c>
      <c r="I8" s="35">
        <f>Openspace!F7</f>
        <v>8343.3123743780998</v>
      </c>
      <c r="J8" s="77">
        <f>Openspace!AZ7</f>
        <v>14.048392313229979</v>
      </c>
      <c r="K8" s="35">
        <f>Openspace!G7</f>
        <v>2713.6870391621001</v>
      </c>
      <c r="L8" s="77">
        <f>Openspace!BA7</f>
        <v>22.107493860865606</v>
      </c>
      <c r="M8" s="35">
        <f>Openspace!H7</f>
        <v>814.59252772710011</v>
      </c>
      <c r="N8" s="77">
        <f>Openspace!BB7</f>
        <v>36.988880761543648</v>
      </c>
      <c r="O8" s="35">
        <f>Openspace!I7</f>
        <v>1822.9099061619997</v>
      </c>
      <c r="P8" s="77">
        <f>Openspace!BC7</f>
        <v>25.487851163212337</v>
      </c>
      <c r="Q8" s="35">
        <f>Openspace!J7</f>
        <v>7992.2172745449016</v>
      </c>
      <c r="R8" s="77">
        <f>Openspace!BD7</f>
        <v>13.664419496815372</v>
      </c>
      <c r="S8" s="79">
        <f>SUM(C8,E8,G8,I8,K8,M8,O8,Q8)</f>
        <v>61924.92022577329</v>
      </c>
      <c r="T8" s="80">
        <f>IF(S8=0,0,SQRT(SUM((C8*D8)^2,(E8*F8)^2,(G8*H8)^2,(I8*J8)^2,(K8*L8)^2,(M8*N8)^2,(O8*P8)^2,(Q8*R8)^2))/S8)</f>
        <v>4.5055768502023721</v>
      </c>
      <c r="V8" s="45" t="s">
        <v>7</v>
      </c>
      <c r="W8" s="45" t="s">
        <v>376</v>
      </c>
    </row>
    <row r="9" spans="1:23" x14ac:dyDescent="0.25">
      <c r="A9" s="13"/>
      <c r="B9" s="34" t="str">
        <f>LookupValues!$B$6</f>
        <v>Lowland Mixed Deciduous Woodland</v>
      </c>
      <c r="C9" s="35">
        <f>Openspace!C8</f>
        <v>250184.96371831559</v>
      </c>
      <c r="D9" s="77">
        <f>Openspace!AW8</f>
        <v>2.134441597398733</v>
      </c>
      <c r="E9" s="35">
        <f>Openspace!D8</f>
        <v>92084.703248719845</v>
      </c>
      <c r="F9" s="77">
        <f>Openspace!AX8</f>
        <v>3.5666271206952045</v>
      </c>
      <c r="G9" s="35">
        <f>Openspace!E8</f>
        <v>107564.44307565402</v>
      </c>
      <c r="H9" s="77">
        <f>Openspace!AY8</f>
        <v>3.4082528660944225</v>
      </c>
      <c r="I9" s="35">
        <f>Openspace!F8</f>
        <v>129180.91994760731</v>
      </c>
      <c r="J9" s="77">
        <f>Openspace!AZ8</f>
        <v>3.2776876284509231</v>
      </c>
      <c r="K9" s="35">
        <f>Openspace!G8</f>
        <v>42799.818727097496</v>
      </c>
      <c r="L9" s="77">
        <f>Openspace!BA8</f>
        <v>6.1342956494019045</v>
      </c>
      <c r="M9" s="35">
        <f>Openspace!H8</f>
        <v>37462.7579767719</v>
      </c>
      <c r="N9" s="77">
        <f>Openspace!BB8</f>
        <v>6.9508831858400599</v>
      </c>
      <c r="O9" s="35">
        <f>Openspace!I8</f>
        <v>87966.604991435423</v>
      </c>
      <c r="P9" s="77">
        <f>Openspace!BC8</f>
        <v>4.4777759469733436</v>
      </c>
      <c r="Q9" s="35">
        <f>Openspace!J8</f>
        <v>161421.50799894574</v>
      </c>
      <c r="R9" s="77">
        <f>Openspace!BD8</f>
        <v>2.9753550707264895</v>
      </c>
      <c r="S9" s="79">
        <f t="shared" ref="S9:S19" si="0">SUM(C9,E9,G9,I9,K9,M9,O9,Q9)</f>
        <v>908665.7196845474</v>
      </c>
      <c r="T9" s="80">
        <f t="shared" ref="T9:T19" si="1">IF(S9=0,0,SQRT(SUM((C9*D9)^2,(E9*F9)^2,(G9*H9)^2,(I9*J9)^2,(K9*L9)^2,(M9*N9)^2,(O9*P9)^2,(Q9*R9)^2))/S9)</f>
        <v>1.2201706687229503</v>
      </c>
      <c r="V9" s="45" t="s">
        <v>6</v>
      </c>
      <c r="W9" s="45" t="s">
        <v>377</v>
      </c>
    </row>
    <row r="10" spans="1:23" x14ac:dyDescent="0.25">
      <c r="A10" s="13"/>
      <c r="B10" s="34" t="str">
        <f>LookupValues!$B$7</f>
        <v>Native pine woodlands</v>
      </c>
      <c r="C10" s="35">
        <f>Openspace!C9</f>
        <v>65690.392030319606</v>
      </c>
      <c r="D10" s="77">
        <f>Openspace!AW9</f>
        <v>5.6272514745322786</v>
      </c>
      <c r="E10" s="35">
        <f>Openspace!D9</f>
        <v>19084.016119770997</v>
      </c>
      <c r="F10" s="77">
        <f>Openspace!AX9</f>
        <v>8.8816363988991984</v>
      </c>
      <c r="G10" s="35">
        <f>Openspace!E9</f>
        <v>19182.912453987701</v>
      </c>
      <c r="H10" s="77">
        <f>Openspace!AY9</f>
        <v>8.8368469990838516</v>
      </c>
      <c r="I10" s="35">
        <f>Openspace!F9</f>
        <v>13633.631860930198</v>
      </c>
      <c r="J10" s="77">
        <f>Openspace!AZ9</f>
        <v>9.9114122003382832</v>
      </c>
      <c r="K10" s="35">
        <f>Openspace!G9</f>
        <v>1319.0642320010998</v>
      </c>
      <c r="L10" s="77">
        <f>Openspace!BA9</f>
        <v>24.491979313621052</v>
      </c>
      <c r="M10" s="35">
        <f>Openspace!H9</f>
        <v>443.57281984010001</v>
      </c>
      <c r="N10" s="77">
        <f>Openspace!BB9</f>
        <v>65.099359977584314</v>
      </c>
      <c r="O10" s="35">
        <f>Openspace!I9</f>
        <v>1580.2884999782</v>
      </c>
      <c r="P10" s="77">
        <f>Openspace!BC9</f>
        <v>30.560933786359737</v>
      </c>
      <c r="Q10" s="35">
        <f>Openspace!J9</f>
        <v>2642.9789146241997</v>
      </c>
      <c r="R10" s="77">
        <f>Openspace!BD9</f>
        <v>27.750441646855734</v>
      </c>
      <c r="S10" s="79">
        <f t="shared" si="0"/>
        <v>123576.85693145209</v>
      </c>
      <c r="T10" s="80">
        <f t="shared" si="1"/>
        <v>3.8124153131563201</v>
      </c>
      <c r="V10" s="45" t="s">
        <v>5</v>
      </c>
      <c r="W10" s="45" t="s">
        <v>378</v>
      </c>
    </row>
    <row r="11" spans="1:23" x14ac:dyDescent="0.25">
      <c r="A11" s="13"/>
      <c r="B11" s="34" t="str">
        <f>LookupValues!$B$8</f>
        <v>Non-HAP native pinewood</v>
      </c>
      <c r="C11" s="35">
        <f>Openspace!C10</f>
        <v>20809.434718263397</v>
      </c>
      <c r="D11" s="77">
        <f>Openspace!AW10</f>
        <v>9.9005022930047222</v>
      </c>
      <c r="E11" s="35">
        <f>Openspace!D10</f>
        <v>5226.8541609467993</v>
      </c>
      <c r="F11" s="77">
        <f>Openspace!AX10</f>
        <v>16.995365158160755</v>
      </c>
      <c r="G11" s="35">
        <f>Openspace!E10</f>
        <v>4660.1872449899001</v>
      </c>
      <c r="H11" s="77">
        <f>Openspace!AY10</f>
        <v>17.530664297728521</v>
      </c>
      <c r="I11" s="35">
        <f>Openspace!F10</f>
        <v>5596.7857573505999</v>
      </c>
      <c r="J11" s="77">
        <f>Openspace!AZ10</f>
        <v>18.662706119759402</v>
      </c>
      <c r="K11" s="35">
        <f>Openspace!G10</f>
        <v>0</v>
      </c>
      <c r="L11" s="77">
        <f>Openspace!BA10</f>
        <v>0</v>
      </c>
      <c r="M11" s="35">
        <f>Openspace!H10</f>
        <v>0</v>
      </c>
      <c r="N11" s="77">
        <f>Openspace!BB10</f>
        <v>0</v>
      </c>
      <c r="O11" s="35">
        <f>Openspace!I10</f>
        <v>595.89889432389998</v>
      </c>
      <c r="P11" s="77">
        <f>Openspace!BC10</f>
        <v>59.893401899159969</v>
      </c>
      <c r="Q11" s="35">
        <f>Openspace!J10</f>
        <v>1043.2907158101</v>
      </c>
      <c r="R11" s="77">
        <f>Openspace!BD10</f>
        <v>40.733289827660265</v>
      </c>
      <c r="S11" s="79">
        <f t="shared" si="0"/>
        <v>37932.451491684697</v>
      </c>
      <c r="T11" s="80">
        <f t="shared" si="1"/>
        <v>7.0245999508028785</v>
      </c>
      <c r="V11" s="45" t="s">
        <v>4</v>
      </c>
      <c r="W11" s="45" t="s">
        <v>379</v>
      </c>
    </row>
    <row r="12" spans="1:23" ht="30" customHeight="1" x14ac:dyDescent="0.25">
      <c r="A12" s="13"/>
      <c r="B12" s="81" t="str">
        <f>LookupValues!$B$9</f>
        <v>Upland birchwoods (Scot); birch dominated upland oakwoods (Eng, Wal)</v>
      </c>
      <c r="C12" s="35">
        <f>Openspace!C11</f>
        <v>43543.78187513179</v>
      </c>
      <c r="D12" s="77">
        <f>Openspace!AW11</f>
        <v>5.519126178656121</v>
      </c>
      <c r="E12" s="35">
        <f>Openspace!D11</f>
        <v>21602.670983670687</v>
      </c>
      <c r="F12" s="77">
        <f>Openspace!AX11</f>
        <v>7.6273444893366564</v>
      </c>
      <c r="G12" s="35">
        <f>Openspace!E11</f>
        <v>26164.195279711301</v>
      </c>
      <c r="H12" s="77">
        <f>Openspace!AY11</f>
        <v>6.8616179241384794</v>
      </c>
      <c r="I12" s="35">
        <f>Openspace!F11</f>
        <v>24738.063556356305</v>
      </c>
      <c r="J12" s="77">
        <f>Openspace!AZ11</f>
        <v>7.8761515866760057</v>
      </c>
      <c r="K12" s="35">
        <f>Openspace!G11</f>
        <v>2424.8345184010004</v>
      </c>
      <c r="L12" s="77">
        <f>Openspace!BA11</f>
        <v>28.155906768861868</v>
      </c>
      <c r="M12" s="35">
        <f>Openspace!H11</f>
        <v>1425.9116013711</v>
      </c>
      <c r="N12" s="77">
        <f>Openspace!BB11</f>
        <v>32.015591050154491</v>
      </c>
      <c r="O12" s="35">
        <f>Openspace!I11</f>
        <v>4319.8930100838998</v>
      </c>
      <c r="P12" s="77">
        <f>Openspace!BC11</f>
        <v>17.837615391357634</v>
      </c>
      <c r="Q12" s="35">
        <f>Openspace!J11</f>
        <v>9308.5184369765011</v>
      </c>
      <c r="R12" s="77">
        <f>Openspace!BD11</f>
        <v>12.16345965237754</v>
      </c>
      <c r="S12" s="79">
        <f t="shared" si="0"/>
        <v>133527.86926170258</v>
      </c>
      <c r="T12" s="80">
        <f t="shared" si="1"/>
        <v>3.1826451982792148</v>
      </c>
      <c r="V12" s="45" t="s">
        <v>3</v>
      </c>
      <c r="W12" s="45" t="s">
        <v>380</v>
      </c>
    </row>
    <row r="13" spans="1:23" x14ac:dyDescent="0.25">
      <c r="A13" s="13"/>
      <c r="B13" s="34" t="str">
        <f>LookupValues!$B$10</f>
        <v>Upland mixed ashwoods</v>
      </c>
      <c r="C13" s="35">
        <f>Openspace!C12</f>
        <v>11670.438808314295</v>
      </c>
      <c r="D13" s="77">
        <f>Openspace!AW12</f>
        <v>10.424502829528366</v>
      </c>
      <c r="E13" s="35">
        <f>Openspace!D12</f>
        <v>5193.0810968578025</v>
      </c>
      <c r="F13" s="77">
        <f>Openspace!AX12</f>
        <v>16.181936247481339</v>
      </c>
      <c r="G13" s="35">
        <f>Openspace!E12</f>
        <v>5674.9123235386005</v>
      </c>
      <c r="H13" s="77">
        <f>Openspace!AY12</f>
        <v>14.545813175817985</v>
      </c>
      <c r="I13" s="35">
        <f>Openspace!F12</f>
        <v>9214.0296000947001</v>
      </c>
      <c r="J13" s="77">
        <f>Openspace!AZ12</f>
        <v>12.053826232972055</v>
      </c>
      <c r="K13" s="35">
        <f>Openspace!G12</f>
        <v>2031.0123429685002</v>
      </c>
      <c r="L13" s="77">
        <f>Openspace!BA12</f>
        <v>24.8445282371727</v>
      </c>
      <c r="M13" s="35">
        <f>Openspace!H12</f>
        <v>3468.9125572906005</v>
      </c>
      <c r="N13" s="77">
        <f>Openspace!BB12</f>
        <v>20.378662510476325</v>
      </c>
      <c r="O13" s="35">
        <f>Openspace!I12</f>
        <v>4313.932723940301</v>
      </c>
      <c r="P13" s="77">
        <f>Openspace!BC12</f>
        <v>18.782120223428894</v>
      </c>
      <c r="Q13" s="35">
        <f>Openspace!J12</f>
        <v>12119.004478110903</v>
      </c>
      <c r="R13" s="77">
        <f>Openspace!BD12</f>
        <v>11.321746023234555</v>
      </c>
      <c r="S13" s="79">
        <f t="shared" si="0"/>
        <v>53685.323931115694</v>
      </c>
      <c r="T13" s="80">
        <f t="shared" si="1"/>
        <v>5.0652710782931472</v>
      </c>
      <c r="V13" s="45" t="s">
        <v>2</v>
      </c>
      <c r="W13" s="45" t="s">
        <v>381</v>
      </c>
    </row>
    <row r="14" spans="1:23" x14ac:dyDescent="0.25">
      <c r="A14" s="13"/>
      <c r="B14" s="34" t="str">
        <f>LookupValues!$B$11</f>
        <v>Upland oakwood</v>
      </c>
      <c r="C14" s="35">
        <f>Openspace!C13</f>
        <v>37870.435697803405</v>
      </c>
      <c r="D14" s="77">
        <f>Openspace!AW13</f>
        <v>5.9077972624284589</v>
      </c>
      <c r="E14" s="35">
        <f>Openspace!D13</f>
        <v>16935.299948493703</v>
      </c>
      <c r="F14" s="77">
        <f>Openspace!AX13</f>
        <v>9.3345273703689262</v>
      </c>
      <c r="G14" s="35">
        <f>Openspace!E13</f>
        <v>11949.003037354303</v>
      </c>
      <c r="H14" s="77">
        <f>Openspace!AY13</f>
        <v>10.178395224283564</v>
      </c>
      <c r="I14" s="35">
        <f>Openspace!F13</f>
        <v>14682.184004772302</v>
      </c>
      <c r="J14" s="77">
        <f>Openspace!AZ13</f>
        <v>9.9253553774425267</v>
      </c>
      <c r="K14" s="35">
        <f>Openspace!G13</f>
        <v>1726.1274391595</v>
      </c>
      <c r="L14" s="77">
        <f>Openspace!BA13</f>
        <v>26.397817653795794</v>
      </c>
      <c r="M14" s="35">
        <f>Openspace!H13</f>
        <v>2918.2061262104003</v>
      </c>
      <c r="N14" s="77">
        <f>Openspace!BB13</f>
        <v>21.312965728510036</v>
      </c>
      <c r="O14" s="35">
        <f>Openspace!I13</f>
        <v>6197.6584058176004</v>
      </c>
      <c r="P14" s="77">
        <f>Openspace!BC13</f>
        <v>17.181032161113727</v>
      </c>
      <c r="Q14" s="35">
        <f>Openspace!J13</f>
        <v>10808.6537122792</v>
      </c>
      <c r="R14" s="77">
        <f>Openspace!BD13</f>
        <v>11.680040669401965</v>
      </c>
      <c r="S14" s="79">
        <f t="shared" si="0"/>
        <v>103087.5683718904</v>
      </c>
      <c r="T14" s="80">
        <f t="shared" si="1"/>
        <v>3.6848402077305811</v>
      </c>
      <c r="V14" s="60" t="s">
        <v>1</v>
      </c>
      <c r="W14" s="60" t="s">
        <v>382</v>
      </c>
    </row>
    <row r="15" spans="1:23" x14ac:dyDescent="0.25">
      <c r="A15" s="13"/>
      <c r="B15" s="34" t="str">
        <f>LookupValues!$B$12</f>
        <v>Wet woodland</v>
      </c>
      <c r="C15" s="35">
        <f>Openspace!C14</f>
        <v>27209.998229428911</v>
      </c>
      <c r="D15" s="77">
        <f>Openspace!AW14</f>
        <v>6.4393495835678056</v>
      </c>
      <c r="E15" s="35">
        <f>Openspace!D14</f>
        <v>16906.876815887299</v>
      </c>
      <c r="F15" s="77">
        <f>Openspace!AX14</f>
        <v>7.9625845885833888</v>
      </c>
      <c r="G15" s="35">
        <f>Openspace!E14</f>
        <v>22244.825615159207</v>
      </c>
      <c r="H15" s="77">
        <f>Openspace!AY14</f>
        <v>7.0134836629904438</v>
      </c>
      <c r="I15" s="35">
        <f>Openspace!F14</f>
        <v>38975.824136945492</v>
      </c>
      <c r="J15" s="77">
        <f>Openspace!AZ14</f>
        <v>6.4797044773829731</v>
      </c>
      <c r="K15" s="35">
        <f>Openspace!G14</f>
        <v>7067.7014395105998</v>
      </c>
      <c r="L15" s="77">
        <f>Openspace!BA14</f>
        <v>16.539805333991112</v>
      </c>
      <c r="M15" s="35">
        <f>Openspace!H14</f>
        <v>6685.2742189806986</v>
      </c>
      <c r="N15" s="77">
        <f>Openspace!BB14</f>
        <v>14.021509352160075</v>
      </c>
      <c r="O15" s="35">
        <f>Openspace!I14</f>
        <v>13500.6517410046</v>
      </c>
      <c r="P15" s="77">
        <f>Openspace!BC14</f>
        <v>10.157248946581417</v>
      </c>
      <c r="Q15" s="35">
        <f>Openspace!J14</f>
        <v>36811.656457738303</v>
      </c>
      <c r="R15" s="77">
        <f>Openspace!BD14</f>
        <v>6.8032333390962334</v>
      </c>
      <c r="S15" s="79">
        <f t="shared" si="0"/>
        <v>169402.80865465512</v>
      </c>
      <c r="T15" s="80">
        <f t="shared" si="1"/>
        <v>2.8974605891626459</v>
      </c>
      <c r="V15" s="61"/>
      <c r="W15" s="61"/>
    </row>
    <row r="16" spans="1:23" x14ac:dyDescent="0.25">
      <c r="A16" s="13"/>
      <c r="B16" s="34" t="str">
        <f>LookupValues!$B$13</f>
        <v>Wood Pasture &amp; Parkland</v>
      </c>
      <c r="C16" s="35">
        <f>Openspace!C15</f>
        <v>1941.5681512334997</v>
      </c>
      <c r="D16" s="77">
        <f>Openspace!AW15</f>
        <v>27.331704332913542</v>
      </c>
      <c r="E16" s="35">
        <f>Openspace!D15</f>
        <v>651.35433625049995</v>
      </c>
      <c r="F16" s="77">
        <f>Openspace!AX15</f>
        <v>37.000426280313043</v>
      </c>
      <c r="G16" s="35">
        <f>Openspace!E15</f>
        <v>680.65357489500002</v>
      </c>
      <c r="H16" s="77">
        <f>Openspace!AY15</f>
        <v>47.859903876943406</v>
      </c>
      <c r="I16" s="35">
        <f>Openspace!F15</f>
        <v>2994.5077251686002</v>
      </c>
      <c r="J16" s="77">
        <f>Openspace!AZ15</f>
        <v>23.836236246889349</v>
      </c>
      <c r="K16" s="35">
        <f>Openspace!G15</f>
        <v>10.598731057</v>
      </c>
      <c r="L16" s="77">
        <f>Openspace!BA15</f>
        <v>84.081013415773981</v>
      </c>
      <c r="M16" s="35">
        <f>Openspace!H15</f>
        <v>128.65113024600001</v>
      </c>
      <c r="N16" s="77">
        <f>Openspace!BB15</f>
        <v>68.477289259541863</v>
      </c>
      <c r="O16" s="35">
        <f>Openspace!I15</f>
        <v>606.81651681799997</v>
      </c>
      <c r="P16" s="77">
        <f>Openspace!BC15</f>
        <v>45.723817036233115</v>
      </c>
      <c r="Q16" s="35">
        <f>Openspace!J15</f>
        <v>3880.4630303605009</v>
      </c>
      <c r="R16" s="77">
        <f>Openspace!BD15</f>
        <v>24.733103987295365</v>
      </c>
      <c r="S16" s="79">
        <f t="shared" si="0"/>
        <v>10894.613196029102</v>
      </c>
      <c r="T16" s="80">
        <f t="shared" si="1"/>
        <v>12.85447460303703</v>
      </c>
      <c r="V16" s="61"/>
      <c r="W16" s="61"/>
    </row>
    <row r="17" spans="1:23" x14ac:dyDescent="0.25">
      <c r="A17" s="13"/>
      <c r="B17" s="34" t="str">
        <f>LookupValues!$B$14</f>
        <v>Broadleaf habitat NOT classified as priority</v>
      </c>
      <c r="C17" s="35">
        <f>Openspace!C16</f>
        <v>13010.234778789196</v>
      </c>
      <c r="D17" s="77">
        <f>Openspace!AW16</f>
        <v>9.7113664836859677</v>
      </c>
      <c r="E17" s="35">
        <f>Openspace!D16</f>
        <v>5591.0914015392</v>
      </c>
      <c r="F17" s="77">
        <f>Openspace!AX16</f>
        <v>12.780454837247731</v>
      </c>
      <c r="G17" s="35">
        <f>Openspace!E16</f>
        <v>7328.2861060692003</v>
      </c>
      <c r="H17" s="77">
        <f>Openspace!AY16</f>
        <v>11.242756738796588</v>
      </c>
      <c r="I17" s="35">
        <f>Openspace!F16</f>
        <v>9207.4850339321001</v>
      </c>
      <c r="J17" s="77">
        <f>Openspace!AZ16</f>
        <v>9.4491556274939281</v>
      </c>
      <c r="K17" s="35">
        <f>Openspace!G16</f>
        <v>987.63698784659994</v>
      </c>
      <c r="L17" s="77">
        <f>Openspace!BA16</f>
        <v>29.765581007972717</v>
      </c>
      <c r="M17" s="35">
        <f>Openspace!H16</f>
        <v>1311.543114348</v>
      </c>
      <c r="N17" s="77">
        <f>Openspace!BB16</f>
        <v>25.841696271543839</v>
      </c>
      <c r="O17" s="35">
        <f>Openspace!I16</f>
        <v>3521.5731075536005</v>
      </c>
      <c r="P17" s="77">
        <f>Openspace!BC16</f>
        <v>18.423158268447875</v>
      </c>
      <c r="Q17" s="35">
        <f>Openspace!J16</f>
        <v>12062.439473143704</v>
      </c>
      <c r="R17" s="77">
        <f>Openspace!BD16</f>
        <v>11.288301900842471</v>
      </c>
      <c r="S17" s="79">
        <f t="shared" si="0"/>
        <v>53020.290003221606</v>
      </c>
      <c r="T17" s="80">
        <f t="shared" si="1"/>
        <v>4.627227335561714</v>
      </c>
      <c r="V17" s="61"/>
      <c r="W17" s="61"/>
    </row>
    <row r="18" spans="1:23" x14ac:dyDescent="0.25">
      <c r="A18" s="13"/>
      <c r="B18" s="34" t="str">
        <f>LookupValues!$B$15</f>
        <v>Non-native coniferous woodland</v>
      </c>
      <c r="C18" s="35">
        <f>Openspace!C17</f>
        <v>652002.3837849031</v>
      </c>
      <c r="D18" s="77">
        <f>Openspace!AW17</f>
        <v>1.2082780096805226</v>
      </c>
      <c r="E18" s="35">
        <f>Openspace!D17</f>
        <v>230441.83986519749</v>
      </c>
      <c r="F18" s="77">
        <f>Openspace!AX17</f>
        <v>2.3926310785795666</v>
      </c>
      <c r="G18" s="35">
        <f>Openspace!E17</f>
        <v>148173.21745742229</v>
      </c>
      <c r="H18" s="77">
        <f>Openspace!AY17</f>
        <v>2.876192090579162</v>
      </c>
      <c r="I18" s="35">
        <f>Openspace!F17</f>
        <v>181323.77334753776</v>
      </c>
      <c r="J18" s="77">
        <f>Openspace!AZ17</f>
        <v>2.2815668931119855</v>
      </c>
      <c r="K18" s="35">
        <f>Openspace!G17</f>
        <v>14990.274487700699</v>
      </c>
      <c r="L18" s="77">
        <f>Openspace!BA17</f>
        <v>9.5332086651974599</v>
      </c>
      <c r="M18" s="35">
        <f>Openspace!H17</f>
        <v>10882.624045978402</v>
      </c>
      <c r="N18" s="77">
        <f>Openspace!BB17</f>
        <v>11.023291916004659</v>
      </c>
      <c r="O18" s="35">
        <f>Openspace!I17</f>
        <v>16996.832020099504</v>
      </c>
      <c r="P18" s="77">
        <f>Openspace!BC17</f>
        <v>9.3523353274906356</v>
      </c>
      <c r="Q18" s="35">
        <f>Openspace!J17</f>
        <v>37304.476117281905</v>
      </c>
      <c r="R18" s="77">
        <f>Openspace!BD17</f>
        <v>6.5828641082019228</v>
      </c>
      <c r="S18" s="79">
        <f t="shared" si="0"/>
        <v>1292115.4211261212</v>
      </c>
      <c r="T18" s="80">
        <f t="shared" si="1"/>
        <v>0.91499692981250769</v>
      </c>
      <c r="V18" s="61"/>
      <c r="W18" s="61"/>
    </row>
    <row r="19" spans="1:23" x14ac:dyDescent="0.25">
      <c r="A19" s="13"/>
      <c r="B19" s="36" t="str">
        <f>LookupValues!$B$16</f>
        <v>Transition or felled</v>
      </c>
      <c r="C19" s="35">
        <f>Openspace!C18</f>
        <v>9640.9882801520052</v>
      </c>
      <c r="D19" s="77">
        <f>Openspace!AW18</f>
        <v>11.524558206405407</v>
      </c>
      <c r="E19" s="35">
        <f>Openspace!D18</f>
        <v>4353.5467097987012</v>
      </c>
      <c r="F19" s="77">
        <f>Openspace!AX18</f>
        <v>13.025695772328941</v>
      </c>
      <c r="G19" s="35">
        <f>Openspace!E18</f>
        <v>10011.6202849647</v>
      </c>
      <c r="H19" s="77">
        <f>Openspace!AY18</f>
        <v>6.8851778079120436</v>
      </c>
      <c r="I19" s="35">
        <f>Openspace!F18</f>
        <v>50624.288772207889</v>
      </c>
      <c r="J19" s="77">
        <f>Openspace!AZ18</f>
        <v>3.7391156365390321</v>
      </c>
      <c r="K19" s="35">
        <f>Openspace!G18</f>
        <v>652.79243515669998</v>
      </c>
      <c r="L19" s="77">
        <f>Openspace!BA18</f>
        <v>44.594847991139233</v>
      </c>
      <c r="M19" s="35">
        <f>Openspace!H18</f>
        <v>2145.0108894875002</v>
      </c>
      <c r="N19" s="77">
        <f>Openspace!BB18</f>
        <v>29.162182996281864</v>
      </c>
      <c r="O19" s="35">
        <f>Openspace!I18</f>
        <v>2873.4437909252006</v>
      </c>
      <c r="P19" s="77">
        <f>Openspace!BC18</f>
        <v>19.633824863577708</v>
      </c>
      <c r="Q19" s="35">
        <f>Openspace!J18</f>
        <v>17154.783271566499</v>
      </c>
      <c r="R19" s="77">
        <f>Openspace!BD18</f>
        <v>34.49623360472561</v>
      </c>
      <c r="S19" s="79">
        <f t="shared" si="0"/>
        <v>97456.474434259202</v>
      </c>
      <c r="T19" s="80">
        <f t="shared" si="1"/>
        <v>6.6044800689937171</v>
      </c>
      <c r="V19" s="61"/>
      <c r="W19" s="61"/>
    </row>
    <row r="20" spans="1:23" x14ac:dyDescent="0.25">
      <c r="A20" s="13"/>
      <c r="B20" s="76" t="s">
        <v>194</v>
      </c>
      <c r="C20" s="75">
        <f>SUM(C8:C19)</f>
        <v>1161805.0590900658</v>
      </c>
      <c r="D20" s="78">
        <f>IF(C20=0,0,SQRT(SUM((C8*D8)^2,(C9*D9)^2,(C10*D10)^2,(C11*D11)^2,(C12*D12)^2,(C13*D13)^2,(C14*D14)^2,(C15*D15)^2,(C16*D16)^2,(C17*D17)^2,(C18*D18)^2,(C19*D19)^2))/C20)</f>
        <v>0.98228356184891896</v>
      </c>
      <c r="E20" s="75">
        <f>SUM(E8:E19)</f>
        <v>424868.60477144539</v>
      </c>
      <c r="F20" s="78">
        <f>IF(E20=0,0,SQRT(SUM((E8*F8)^2,(E9*F9)^2,(E10*F10)^2,(E11*F11)^2,(E12*F12)^2,(E13*F13)^2,(E14*F14)^2,(E15*F15)^2,(E16*F16)^2,(E17*F17)^2,(E18*F18)^2,(E19*F19)^2))/E20)</f>
        <v>1.73281097793807</v>
      </c>
      <c r="G20" s="75">
        <f>SUM(G8:G19)</f>
        <v>368844.74845582165</v>
      </c>
      <c r="H20" s="78">
        <f>IF(G20=0,0,SQRT(SUM((G8*H8)^2,(G9*H9)^2,(G10*H10)^2,(G11*H11)^2,(G12*H12)^2,(G13*H13)^2,(G14*H14)^2,(G15*H15)^2,(G16*H16)^2,(G17*H17)^2,(G18*H18)^2,(G19*H19)^2))/G20)</f>
        <v>1.8133618752438354</v>
      </c>
      <c r="I20" s="75">
        <f>SUM(I8:I19)</f>
        <v>488514.80611728143</v>
      </c>
      <c r="J20" s="78">
        <f>IF(I20=0,0,SQRT(SUM((I8*J8)^2,(I9*J9)^2,(I10*J10)^2,(I11*J11)^2,(I12*J12)^2,(I13*J13)^2,(I14*J14)^2,(I15*J15)^2,(I16*J16)^2,(I17*J17)^2,(I18*J18)^2,(I19*J19)^2))/I20)</f>
        <v>1.5551287569120564</v>
      </c>
      <c r="K20" s="75">
        <f>SUM(K8:K19)</f>
        <v>76723.5483800613</v>
      </c>
      <c r="L20" s="78">
        <f>IF(K20=0,0,SQRT(SUM((K8*L8)^2,(K9*L9)^2,(K10*L10)^2,(K11*L11)^2,(K12*L12)^2,(K13*L13)^2,(K14*L14)^2,(K15*L15)^2,(K16*L16)^2,(K17*L17)^2,(K18*L18)^2,(K19*L19)^2))/K20)</f>
        <v>4.4897068760509127</v>
      </c>
      <c r="M20" s="75">
        <f>SUM(M8:M19)</f>
        <v>67687.057008251795</v>
      </c>
      <c r="N20" s="78">
        <f>IF(M20=0,0,SQRT(SUM((M8*N8)^2,(M9*N9)^2,(M10*N10)^2,(M11*N11)^2,(M12*N12)^2,(M13*N13)^2,(M14*N14)^2,(M15*N15)^2,(M16*N16)^2,(M17*N17)^2,(M18*N18)^2,(M19*N19)^2))/M20)</f>
        <v>4.8734993145706067</v>
      </c>
      <c r="O20" s="75">
        <f>SUM(O8:O19)</f>
        <v>144296.50360814223</v>
      </c>
      <c r="P20" s="78">
        <f>IF(O20=0,0,SQRT(SUM((O8*P8)^2,(O9*P9)^2,(O10*P10)^2,(O11*P11)^2,(O12*P12)^2,(O13*P13)^2,(O14*P14)^2,(O15*P15)^2,(O16*P16)^2,(O17*P17)^2,(O18*P18)^2,(O19*P19)^2))/O20)</f>
        <v>3.3737490987465111</v>
      </c>
      <c r="Q20" s="75">
        <f>SUM(Q8:Q19)</f>
        <v>312549.98988138244</v>
      </c>
      <c r="R20" s="78">
        <f>IF(Q20=0,0,SQRT(SUM((Q8*R8)^2,(Q9*R9)^2,(Q10*R10)^2,(Q11*R11)^2,(Q12*R12)^2,(Q13*R13)^2,(Q14*R14)^2,(Q15*R15)^2,(Q16*R16)^2,(Q17*R17)^2,(Q18*R18)^2,(Q19*R19)^2))/Q20)</f>
        <v>2.8587473883260275</v>
      </c>
      <c r="S20" s="79">
        <f>SUM(S8:S19)</f>
        <v>3045290.3173124525</v>
      </c>
      <c r="T20" s="80">
        <f>IF(S20=0,0,SQRT(SUM((S8*T8)^2,(S9*T9)^2,(S10*T10)^2,(S11*T11)^2,(S12*T12)^2,(S13*T13)^2,(S14*T14)^2,(S15*T15)^2,(S16*T16)^2,(S17*T17)^2,(S18*T18)^2,(S19*T19)^2))/S20)</f>
        <v>0.6674779306793549</v>
      </c>
      <c r="V20" s="61"/>
      <c r="W20" s="61"/>
    </row>
    <row r="21" spans="1:23" x14ac:dyDescent="0.25">
      <c r="A21" s="13"/>
      <c r="B21" s="55"/>
      <c r="C21" s="56"/>
      <c r="D21" s="57"/>
      <c r="E21" s="56"/>
      <c r="F21" s="57"/>
      <c r="G21" s="56"/>
      <c r="H21" s="57"/>
      <c r="I21" s="56"/>
      <c r="J21" s="57"/>
      <c r="K21" s="56"/>
      <c r="L21" s="57"/>
      <c r="M21" s="56"/>
      <c r="N21" s="57"/>
      <c r="O21" s="56"/>
      <c r="P21" s="57"/>
      <c r="Q21" s="56"/>
      <c r="R21" s="57"/>
      <c r="S21" s="57"/>
      <c r="T21" s="57"/>
      <c r="V21" s="61"/>
      <c r="W21" s="61"/>
    </row>
    <row r="22" spans="1:23" x14ac:dyDescent="0.25">
      <c r="A22" s="13"/>
      <c r="B22" s="55"/>
      <c r="C22" s="56"/>
      <c r="D22" s="57"/>
      <c r="E22" s="56"/>
      <c r="F22" s="57"/>
      <c r="G22" s="56"/>
      <c r="H22" s="57"/>
      <c r="I22" s="56"/>
      <c r="J22" s="57"/>
      <c r="K22" s="56"/>
      <c r="L22" s="57"/>
      <c r="M22" s="56"/>
      <c r="N22" s="57"/>
      <c r="O22" s="56"/>
      <c r="P22" s="57"/>
      <c r="Q22" s="56"/>
      <c r="R22" s="57"/>
      <c r="S22" s="57"/>
      <c r="T22" s="57"/>
      <c r="V22" s="61"/>
      <c r="W22" s="61"/>
    </row>
    <row r="23" spans="1:23" x14ac:dyDescent="0.25">
      <c r="A23" s="13"/>
      <c r="B23" s="55"/>
      <c r="C23" s="56"/>
      <c r="D23" s="57"/>
      <c r="E23" s="56"/>
      <c r="F23" s="57"/>
      <c r="G23" s="56"/>
      <c r="H23" s="57"/>
      <c r="I23" s="56"/>
      <c r="J23" s="57"/>
      <c r="K23" s="56"/>
      <c r="L23" s="57"/>
      <c r="M23" s="56"/>
      <c r="N23" s="57"/>
      <c r="O23" s="56"/>
      <c r="P23" s="57"/>
      <c r="Q23" s="56"/>
      <c r="R23" s="57"/>
      <c r="S23" s="57"/>
      <c r="T23" s="57"/>
      <c r="V23" s="61"/>
      <c r="W23" s="61"/>
    </row>
    <row r="24" spans="1:23" x14ac:dyDescent="0.25">
      <c r="A24" s="13"/>
      <c r="B24" s="55"/>
      <c r="C24" s="56"/>
      <c r="D24" s="57"/>
      <c r="E24" s="56"/>
      <c r="F24" s="57"/>
      <c r="G24" s="56"/>
      <c r="H24" s="57"/>
      <c r="I24" s="56"/>
      <c r="J24" s="57"/>
      <c r="K24" s="56"/>
      <c r="L24" s="57"/>
      <c r="M24" s="56"/>
      <c r="N24" s="57"/>
      <c r="O24" s="56"/>
      <c r="P24" s="57"/>
      <c r="Q24" s="56"/>
      <c r="R24" s="57"/>
      <c r="S24" s="57"/>
      <c r="T24" s="57"/>
      <c r="V24" s="61"/>
      <c r="W24" s="61"/>
    </row>
    <row r="25" spans="1:23" x14ac:dyDescent="0.25">
      <c r="A25" s="19"/>
      <c r="B25" s="55"/>
      <c r="C25" s="56"/>
      <c r="D25" s="57"/>
      <c r="E25" s="56"/>
      <c r="F25" s="57"/>
      <c r="G25" s="56"/>
      <c r="H25" s="57"/>
      <c r="I25" s="56"/>
      <c r="J25" s="57"/>
      <c r="K25" s="56"/>
      <c r="L25" s="57"/>
      <c r="M25" s="56"/>
      <c r="N25" s="57"/>
      <c r="O25" s="56"/>
      <c r="P25" s="57"/>
      <c r="Q25" s="56"/>
      <c r="R25" s="57"/>
      <c r="S25" s="57"/>
      <c r="T25" s="57"/>
      <c r="V25" s="61"/>
      <c r="W25" s="61"/>
    </row>
    <row r="26" spans="1:23" x14ac:dyDescent="0.25">
      <c r="A26" s="13"/>
      <c r="B26" s="55"/>
      <c r="C26" s="56"/>
      <c r="D26" s="57"/>
      <c r="E26" s="56"/>
      <c r="F26" s="57"/>
      <c r="G26" s="56"/>
      <c r="H26" s="57"/>
      <c r="I26" s="56"/>
      <c r="J26" s="57"/>
      <c r="K26" s="56"/>
      <c r="L26" s="57"/>
      <c r="M26" s="56"/>
      <c r="N26" s="57"/>
      <c r="O26" s="56"/>
      <c r="P26" s="57"/>
      <c r="Q26" s="56"/>
      <c r="R26" s="57"/>
      <c r="S26" s="57"/>
      <c r="T26" s="57"/>
      <c r="V26" s="61"/>
      <c r="W26" s="61"/>
    </row>
    <row r="27" spans="1:23" x14ac:dyDescent="0.25">
      <c r="A27" s="13"/>
      <c r="V27" s="62"/>
      <c r="W27" s="62"/>
    </row>
    <row r="28" spans="1:23" x14ac:dyDescent="0.25">
      <c r="A28" s="29"/>
      <c r="B28" s="13" t="s">
        <v>417</v>
      </c>
      <c r="C28" s="13" t="str">
        <f>Openspace!$B$2</f>
        <v>Open Space</v>
      </c>
      <c r="V28" s="62"/>
      <c r="W28" s="62"/>
    </row>
    <row r="29" spans="1:23" x14ac:dyDescent="0.25">
      <c r="B29" s="13"/>
      <c r="V29" s="62"/>
      <c r="W29" s="62"/>
    </row>
    <row r="30" spans="1:23" x14ac:dyDescent="0.25">
      <c r="B30" s="92" t="str">
        <f>$B$2</f>
        <v>Habitat Type</v>
      </c>
      <c r="C30" s="94" t="s">
        <v>421</v>
      </c>
      <c r="D30" s="93"/>
      <c r="E30" s="93"/>
      <c r="F30" s="93"/>
      <c r="G30" s="93"/>
      <c r="H30" s="93"/>
      <c r="I30" s="93"/>
      <c r="J30" s="95"/>
      <c r="K30" s="94" t="s">
        <v>422</v>
      </c>
      <c r="L30" s="93"/>
      <c r="M30" s="93"/>
      <c r="N30" s="93"/>
      <c r="O30" s="93"/>
      <c r="P30" s="93"/>
      <c r="Q30" s="93"/>
      <c r="R30" s="95"/>
      <c r="S30" s="96" t="s">
        <v>194</v>
      </c>
      <c r="T30" s="92"/>
      <c r="V30" s="100"/>
      <c r="W30" s="100"/>
    </row>
    <row r="31" spans="1:23" x14ac:dyDescent="0.25">
      <c r="A31" s="13" t="s">
        <v>189</v>
      </c>
      <c r="B31" s="92"/>
      <c r="C31" s="97" t="s">
        <v>384</v>
      </c>
      <c r="D31" s="97"/>
      <c r="E31" s="94" t="s">
        <v>385</v>
      </c>
      <c r="F31" s="95"/>
      <c r="G31" s="94" t="s">
        <v>386</v>
      </c>
      <c r="H31" s="95"/>
      <c r="I31" s="94" t="s">
        <v>420</v>
      </c>
      <c r="J31" s="95"/>
      <c r="K31" s="97" t="s">
        <v>384</v>
      </c>
      <c r="L31" s="97"/>
      <c r="M31" s="94" t="s">
        <v>385</v>
      </c>
      <c r="N31" s="95"/>
      <c r="O31" s="94" t="s">
        <v>386</v>
      </c>
      <c r="P31" s="95"/>
      <c r="Q31" s="94" t="s">
        <v>419</v>
      </c>
      <c r="R31" s="95"/>
      <c r="S31" s="94"/>
      <c r="T31" s="93"/>
      <c r="V31" s="61"/>
      <c r="W31" s="61"/>
    </row>
    <row r="32" spans="1:23" ht="25.5" x14ac:dyDescent="0.25">
      <c r="A32" s="13"/>
      <c r="B32" s="93"/>
      <c r="C32" s="32" t="s">
        <v>195</v>
      </c>
      <c r="D32" s="33" t="s">
        <v>196</v>
      </c>
      <c r="E32" s="32" t="s">
        <v>195</v>
      </c>
      <c r="F32" s="33" t="s">
        <v>196</v>
      </c>
      <c r="G32" s="32" t="s">
        <v>195</v>
      </c>
      <c r="H32" s="33" t="s">
        <v>196</v>
      </c>
      <c r="I32" s="32" t="s">
        <v>195</v>
      </c>
      <c r="J32" s="33" t="s">
        <v>196</v>
      </c>
      <c r="K32" s="32" t="s">
        <v>195</v>
      </c>
      <c r="L32" s="33" t="s">
        <v>196</v>
      </c>
      <c r="M32" s="32" t="s">
        <v>195</v>
      </c>
      <c r="N32" s="33" t="s">
        <v>196</v>
      </c>
      <c r="O32" s="32" t="s">
        <v>195</v>
      </c>
      <c r="P32" s="33" t="s">
        <v>196</v>
      </c>
      <c r="Q32" s="32" t="s">
        <v>195</v>
      </c>
      <c r="R32" s="33" t="s">
        <v>196</v>
      </c>
      <c r="S32" s="32" t="s">
        <v>195</v>
      </c>
      <c r="T32" s="33" t="s">
        <v>196</v>
      </c>
      <c r="V32" s="61"/>
      <c r="W32" s="61"/>
    </row>
    <row r="33" spans="1:23" x14ac:dyDescent="0.25">
      <c r="A33" s="13"/>
      <c r="B33" s="34" t="str">
        <f>LookupValues!$B$5</f>
        <v>Lowland beech/yew woodland</v>
      </c>
      <c r="C33" s="35">
        <f>Openspace!C30</f>
        <v>25648.111975656098</v>
      </c>
      <c r="D33" s="77">
        <f>Openspace!AW30</f>
        <v>6.7746165126434965</v>
      </c>
      <c r="E33" s="35">
        <f>Openspace!D30</f>
        <v>5709.422245737399</v>
      </c>
      <c r="F33" s="77">
        <f>Openspace!AX30</f>
        <v>13.756822203300354</v>
      </c>
      <c r="G33" s="35">
        <f>Openspace!E30</f>
        <v>4458.7925901815006</v>
      </c>
      <c r="H33" s="77">
        <f>Openspace!AY30</f>
        <v>15.19150782327506</v>
      </c>
      <c r="I33" s="35">
        <f>Openspace!F30</f>
        <v>7039.2481960905998</v>
      </c>
      <c r="J33" s="77">
        <f>Openspace!AZ30</f>
        <v>15.558180675073329</v>
      </c>
      <c r="K33" s="35">
        <f>Openspace!G30</f>
        <v>2508.8533009120997</v>
      </c>
      <c r="L33" s="77">
        <f>Openspace!BA30</f>
        <v>22.975719664024986</v>
      </c>
      <c r="M33" s="35">
        <f>Openspace!H30</f>
        <v>657.89524261430006</v>
      </c>
      <c r="N33" s="77">
        <f>Openspace!BB30</f>
        <v>42.083945453615357</v>
      </c>
      <c r="O33" s="35">
        <f>Openspace!I30</f>
        <v>1497.1605159000001</v>
      </c>
      <c r="P33" s="77">
        <f>Openspace!BC30</f>
        <v>28.570262449127078</v>
      </c>
      <c r="Q33" s="35">
        <f>Openspace!J30</f>
        <v>6962.8976181721009</v>
      </c>
      <c r="R33" s="77">
        <f>Openspace!BD30</f>
        <v>14.507987903586491</v>
      </c>
      <c r="S33" s="79">
        <f>SUM(C33,E33,G33,I33,K33,M33,O33,Q33)</f>
        <v>54482.381685264103</v>
      </c>
      <c r="T33" s="80">
        <f>IF(S33=0,0,SQRT(SUM((C33*D33)^2,(E33*F33)^2,(G33*H33)^2,(I33*J33)^2,(K33*L33)^2,(M33*N33)^2,(O33*P33)^2,(Q33*R33)^2))/S33)</f>
        <v>4.8236538482084841</v>
      </c>
      <c r="V33" s="61"/>
      <c r="W33" s="61"/>
    </row>
    <row r="34" spans="1:23" x14ac:dyDescent="0.25">
      <c r="A34" s="13"/>
      <c r="B34" s="34" t="str">
        <f>LookupValues!$B$6</f>
        <v>Lowland Mixed Deciduous Woodland</v>
      </c>
      <c r="C34" s="35">
        <f>Openspace!C31</f>
        <v>218530.05922362005</v>
      </c>
      <c r="D34" s="77">
        <f>Openspace!AW31</f>
        <v>2.2843921328810062</v>
      </c>
      <c r="E34" s="35">
        <f>Openspace!D31</f>
        <v>76567.462423724995</v>
      </c>
      <c r="F34" s="77">
        <f>Openspace!AX31</f>
        <v>3.9074500401551497</v>
      </c>
      <c r="G34" s="35">
        <f>Openspace!E31</f>
        <v>82503.870002962343</v>
      </c>
      <c r="H34" s="77">
        <f>Openspace!AY31</f>
        <v>3.9237525803064193</v>
      </c>
      <c r="I34" s="35">
        <f>Openspace!F31</f>
        <v>98210.512425176028</v>
      </c>
      <c r="J34" s="77">
        <f>Openspace!AZ31</f>
        <v>3.8246287591967358</v>
      </c>
      <c r="K34" s="35">
        <f>Openspace!G31</f>
        <v>37245.320539918503</v>
      </c>
      <c r="L34" s="77">
        <f>Openspace!BA31</f>
        <v>6.6566272402331919</v>
      </c>
      <c r="M34" s="35">
        <f>Openspace!H31</f>
        <v>31001.112314538805</v>
      </c>
      <c r="N34" s="77">
        <f>Openspace!BB31</f>
        <v>7.8696385304117431</v>
      </c>
      <c r="O34" s="35">
        <f>Openspace!I31</f>
        <v>73326.646789977196</v>
      </c>
      <c r="P34" s="77">
        <f>Openspace!BC31</f>
        <v>5.0306058377510645</v>
      </c>
      <c r="Q34" s="35">
        <f>Openspace!J31</f>
        <v>130123.50075965901</v>
      </c>
      <c r="R34" s="77">
        <f>Openspace!BD31</f>
        <v>3.3277955153676961</v>
      </c>
      <c r="S34" s="79">
        <f t="shared" ref="S34:S44" si="2">SUM(C34,E34,G34,I34,K34,M34,O34,Q34)</f>
        <v>747508.48447957693</v>
      </c>
      <c r="T34" s="80">
        <f t="shared" ref="T34:T44" si="3">IF(S34=0,0,SQRT(SUM((C34*D34)^2,(E34*F34)^2,(G34*H34)^2,(I34*J34)^2,(K34*L34)^2,(M34*N34)^2,(O34*P34)^2,(Q34*R34)^2))/S34)</f>
        <v>1.3571527884025367</v>
      </c>
      <c r="V34" s="61"/>
      <c r="W34" s="61"/>
    </row>
    <row r="35" spans="1:23" x14ac:dyDescent="0.25">
      <c r="A35" s="13"/>
      <c r="B35" s="34" t="str">
        <f>LookupValues!$B$7</f>
        <v>Native pine woodlands</v>
      </c>
      <c r="C35" s="35">
        <f>Openspace!C32</f>
        <v>0</v>
      </c>
      <c r="D35" s="77">
        <f>Openspace!AW32</f>
        <v>0</v>
      </c>
      <c r="E35" s="35">
        <f>Openspace!D32</f>
        <v>0</v>
      </c>
      <c r="F35" s="77">
        <f>Openspace!AX32</f>
        <v>0</v>
      </c>
      <c r="G35" s="35">
        <f>Openspace!E32</f>
        <v>0</v>
      </c>
      <c r="H35" s="77">
        <f>Openspace!AY32</f>
        <v>0</v>
      </c>
      <c r="I35" s="35">
        <f>Openspace!F32</f>
        <v>0</v>
      </c>
      <c r="J35" s="77">
        <f>Openspace!AZ32</f>
        <v>0</v>
      </c>
      <c r="K35" s="35">
        <f>Openspace!G32</f>
        <v>0</v>
      </c>
      <c r="L35" s="77">
        <f>Openspace!BA32</f>
        <v>0</v>
      </c>
      <c r="M35" s="35">
        <f>Openspace!H32</f>
        <v>0</v>
      </c>
      <c r="N35" s="77">
        <f>Openspace!BB32</f>
        <v>0</v>
      </c>
      <c r="O35" s="35">
        <f>Openspace!I32</f>
        <v>0</v>
      </c>
      <c r="P35" s="77">
        <f>Openspace!BC32</f>
        <v>0</v>
      </c>
      <c r="Q35" s="35">
        <f>Openspace!J32</f>
        <v>0</v>
      </c>
      <c r="R35" s="77">
        <f>Openspace!BD32</f>
        <v>0</v>
      </c>
      <c r="S35" s="79">
        <f t="shared" si="2"/>
        <v>0</v>
      </c>
      <c r="T35" s="80">
        <f t="shared" si="3"/>
        <v>0</v>
      </c>
      <c r="V35" s="61"/>
      <c r="W35" s="61"/>
    </row>
    <row r="36" spans="1:23" x14ac:dyDescent="0.25">
      <c r="A36" s="13"/>
      <c r="B36" s="34" t="str">
        <f>LookupValues!$B$8</f>
        <v>Non-HAP native pinewood</v>
      </c>
      <c r="C36" s="35">
        <f>Openspace!C33</f>
        <v>0</v>
      </c>
      <c r="D36" s="77">
        <f>Openspace!AW33</f>
        <v>0</v>
      </c>
      <c r="E36" s="35">
        <f>Openspace!D33</f>
        <v>0</v>
      </c>
      <c r="F36" s="77">
        <f>Openspace!AX33</f>
        <v>0</v>
      </c>
      <c r="G36" s="35">
        <f>Openspace!E33</f>
        <v>0</v>
      </c>
      <c r="H36" s="77">
        <f>Openspace!AY33</f>
        <v>0</v>
      </c>
      <c r="I36" s="35">
        <f>Openspace!F33</f>
        <v>0</v>
      </c>
      <c r="J36" s="77">
        <f>Openspace!AZ33</f>
        <v>0</v>
      </c>
      <c r="K36" s="35">
        <f>Openspace!G33</f>
        <v>0</v>
      </c>
      <c r="L36" s="77">
        <f>Openspace!BA33</f>
        <v>0</v>
      </c>
      <c r="M36" s="35">
        <f>Openspace!H33</f>
        <v>0</v>
      </c>
      <c r="N36" s="77">
        <f>Openspace!BB33</f>
        <v>0</v>
      </c>
      <c r="O36" s="35">
        <f>Openspace!I33</f>
        <v>0</v>
      </c>
      <c r="P36" s="77">
        <f>Openspace!BC33</f>
        <v>0</v>
      </c>
      <c r="Q36" s="35">
        <f>Openspace!J33</f>
        <v>0</v>
      </c>
      <c r="R36" s="77">
        <f>Openspace!BD33</f>
        <v>0</v>
      </c>
      <c r="S36" s="79">
        <f t="shared" si="2"/>
        <v>0</v>
      </c>
      <c r="T36" s="80">
        <f t="shared" si="3"/>
        <v>0</v>
      </c>
      <c r="V36" s="61"/>
      <c r="W36" s="61"/>
    </row>
    <row r="37" spans="1:23" ht="30" customHeight="1" x14ac:dyDescent="0.25">
      <c r="A37" s="13"/>
      <c r="B37" s="81" t="str">
        <f>LookupValues!$B$9</f>
        <v>Upland birchwoods (Scot); birch dominated upland oakwoods (Eng, Wal)</v>
      </c>
      <c r="C37" s="35">
        <f>Openspace!C34</f>
        <v>3878.9461336568006</v>
      </c>
      <c r="D37" s="77">
        <f>Openspace!AW34</f>
        <v>17.626066951579059</v>
      </c>
      <c r="E37" s="35">
        <f>Openspace!D34</f>
        <v>1288.8515772006999</v>
      </c>
      <c r="F37" s="77">
        <f>Openspace!AX34</f>
        <v>27.547090487872435</v>
      </c>
      <c r="G37" s="35">
        <f>Openspace!E34</f>
        <v>2742.6904216335993</v>
      </c>
      <c r="H37" s="77">
        <f>Openspace!AY34</f>
        <v>26.102794091404704</v>
      </c>
      <c r="I37" s="35">
        <f>Openspace!F34</f>
        <v>1475.6187072200999</v>
      </c>
      <c r="J37" s="77">
        <f>Openspace!AZ34</f>
        <v>32.086683700306153</v>
      </c>
      <c r="K37" s="35">
        <f>Openspace!G34</f>
        <v>36.351467579200005</v>
      </c>
      <c r="L37" s="77">
        <f>Openspace!BA34</f>
        <v>57.654428532462433</v>
      </c>
      <c r="M37" s="35">
        <f>Openspace!H34</f>
        <v>119.33925184789999</v>
      </c>
      <c r="N37" s="77">
        <f>Openspace!BB34</f>
        <v>66.341533325400519</v>
      </c>
      <c r="O37" s="35">
        <f>Openspace!I34</f>
        <v>672.19167218990003</v>
      </c>
      <c r="P37" s="77">
        <f>Openspace!BC34</f>
        <v>41.961073845852027</v>
      </c>
      <c r="Q37" s="35">
        <f>Openspace!J34</f>
        <v>1005.8198714930001</v>
      </c>
      <c r="R37" s="77">
        <f>Openspace!BD34</f>
        <v>38.273177681943878</v>
      </c>
      <c r="S37" s="79">
        <f t="shared" si="2"/>
        <v>11219.809102821198</v>
      </c>
      <c r="T37" s="80">
        <f t="shared" si="3"/>
        <v>11.148800552806881</v>
      </c>
      <c r="V37" s="61"/>
      <c r="W37" s="61"/>
    </row>
    <row r="38" spans="1:23" x14ac:dyDescent="0.25">
      <c r="A38" s="13"/>
      <c r="B38" s="34" t="str">
        <f>LookupValues!$B$10</f>
        <v>Upland mixed ashwoods</v>
      </c>
      <c r="C38" s="35">
        <f>Openspace!C35</f>
        <v>8083.9024204405996</v>
      </c>
      <c r="D38" s="77">
        <f>Openspace!AW35</f>
        <v>12.903994220266414</v>
      </c>
      <c r="E38" s="35">
        <f>Openspace!D35</f>
        <v>2364.1624850148005</v>
      </c>
      <c r="F38" s="77">
        <f>Openspace!AX35</f>
        <v>22.41969840560597</v>
      </c>
      <c r="G38" s="35">
        <f>Openspace!E35</f>
        <v>3177.0996947085005</v>
      </c>
      <c r="H38" s="77">
        <f>Openspace!AY35</f>
        <v>20.797927163308948</v>
      </c>
      <c r="I38" s="35">
        <f>Openspace!F35</f>
        <v>4463.6247878356999</v>
      </c>
      <c r="J38" s="77">
        <f>Openspace!AZ35</f>
        <v>16.162136905490915</v>
      </c>
      <c r="K38" s="35">
        <f>Openspace!G35</f>
        <v>1205.7293140145005</v>
      </c>
      <c r="L38" s="77">
        <f>Openspace!BA35</f>
        <v>29.183427158557858</v>
      </c>
      <c r="M38" s="35">
        <f>Openspace!H35</f>
        <v>2159.1230961286001</v>
      </c>
      <c r="N38" s="77">
        <f>Openspace!BB35</f>
        <v>26.994594602776619</v>
      </c>
      <c r="O38" s="35">
        <f>Openspace!I35</f>
        <v>2919.2898886413</v>
      </c>
      <c r="P38" s="77">
        <f>Openspace!BC35</f>
        <v>23.964819349299489</v>
      </c>
      <c r="Q38" s="35">
        <f>Openspace!J35</f>
        <v>7533.803537445001</v>
      </c>
      <c r="R38" s="77">
        <f>Openspace!BD35</f>
        <v>14.712126683873162</v>
      </c>
      <c r="S38" s="79">
        <f t="shared" si="2"/>
        <v>31906.735224229</v>
      </c>
      <c r="T38" s="80">
        <f t="shared" si="3"/>
        <v>6.6541419470408956</v>
      </c>
      <c r="V38" s="61"/>
      <c r="W38" s="61"/>
    </row>
    <row r="39" spans="1:23" x14ac:dyDescent="0.25">
      <c r="A39" s="13"/>
      <c r="B39" s="34" t="str">
        <f>LookupValues!$B$11</f>
        <v>Upland oakwood</v>
      </c>
      <c r="C39" s="35">
        <f>Openspace!C36</f>
        <v>19059.592653056792</v>
      </c>
      <c r="D39" s="77">
        <f>Openspace!AW36</f>
        <v>8.5398514531607859</v>
      </c>
      <c r="E39" s="35">
        <f>Openspace!D36</f>
        <v>5267.0316139173019</v>
      </c>
      <c r="F39" s="77">
        <f>Openspace!AX36</f>
        <v>15.064963447586003</v>
      </c>
      <c r="G39" s="35">
        <f>Openspace!E36</f>
        <v>4102.7459312964002</v>
      </c>
      <c r="H39" s="77">
        <f>Openspace!AY36</f>
        <v>17.493297210579389</v>
      </c>
      <c r="I39" s="35">
        <f>Openspace!F36</f>
        <v>5691.9996439991</v>
      </c>
      <c r="J39" s="77">
        <f>Openspace!AZ36</f>
        <v>15.875494829078042</v>
      </c>
      <c r="K39" s="35">
        <f>Openspace!G36</f>
        <v>963.08429481309997</v>
      </c>
      <c r="L39" s="77">
        <f>Openspace!BA36</f>
        <v>33.290024057756959</v>
      </c>
      <c r="M39" s="35">
        <f>Openspace!H36</f>
        <v>1691.6105899045001</v>
      </c>
      <c r="N39" s="77">
        <f>Openspace!BB36</f>
        <v>27.257525857969011</v>
      </c>
      <c r="O39" s="35">
        <f>Openspace!I36</f>
        <v>2976.0459276823999</v>
      </c>
      <c r="P39" s="77">
        <f>Openspace!BC36</f>
        <v>27.076020853655919</v>
      </c>
      <c r="Q39" s="35">
        <f>Openspace!J36</f>
        <v>4275.3833466466986</v>
      </c>
      <c r="R39" s="77">
        <f>Openspace!BD36</f>
        <v>18.509526704558116</v>
      </c>
      <c r="S39" s="79">
        <f t="shared" si="2"/>
        <v>44027.494001316292</v>
      </c>
      <c r="T39" s="80">
        <f t="shared" si="3"/>
        <v>5.65618656089024</v>
      </c>
      <c r="V39" s="61"/>
      <c r="W39" s="61"/>
    </row>
    <row r="40" spans="1:23" x14ac:dyDescent="0.25">
      <c r="A40" s="13"/>
      <c r="B40" s="34" t="str">
        <f>LookupValues!$B$12</f>
        <v>Wet woodland</v>
      </c>
      <c r="C40" s="35">
        <f>Openspace!C37</f>
        <v>13047.226292249601</v>
      </c>
      <c r="D40" s="77">
        <f>Openspace!AW37</f>
        <v>9.5591597197438869</v>
      </c>
      <c r="E40" s="35">
        <f>Openspace!D37</f>
        <v>6688.4307223724027</v>
      </c>
      <c r="F40" s="77">
        <f>Openspace!AX37</f>
        <v>12.558913476978553</v>
      </c>
      <c r="G40" s="35">
        <f>Openspace!E37</f>
        <v>8566.696859427002</v>
      </c>
      <c r="H40" s="77">
        <f>Openspace!AY37</f>
        <v>11.791325621414455</v>
      </c>
      <c r="I40" s="35">
        <f>Openspace!F37</f>
        <v>13107.785666399699</v>
      </c>
      <c r="J40" s="77">
        <f>Openspace!AZ37</f>
        <v>10.814472027883609</v>
      </c>
      <c r="K40" s="35">
        <f>Openspace!G37</f>
        <v>4976.3730999037998</v>
      </c>
      <c r="L40" s="77">
        <f>Openspace!BA37</f>
        <v>21.642786309333264</v>
      </c>
      <c r="M40" s="35">
        <f>Openspace!H37</f>
        <v>2390.7238946735001</v>
      </c>
      <c r="N40" s="77">
        <f>Openspace!BB37</f>
        <v>22.473389453126476</v>
      </c>
      <c r="O40" s="35">
        <f>Openspace!I37</f>
        <v>7818.0447327938018</v>
      </c>
      <c r="P40" s="77">
        <f>Openspace!BC37</f>
        <v>13.948955923940455</v>
      </c>
      <c r="Q40" s="35">
        <f>Openspace!J37</f>
        <v>21194.0050274315</v>
      </c>
      <c r="R40" s="77">
        <f>Openspace!BD37</f>
        <v>8.6537413557207774</v>
      </c>
      <c r="S40" s="79">
        <f t="shared" si="2"/>
        <v>77789.28629525131</v>
      </c>
      <c r="T40" s="80">
        <f t="shared" si="3"/>
        <v>4.3199402684070654</v>
      </c>
      <c r="V40" s="61"/>
      <c r="W40" s="61"/>
    </row>
    <row r="41" spans="1:23" x14ac:dyDescent="0.25">
      <c r="A41" s="13"/>
      <c r="B41" s="34" t="str">
        <f>LookupValues!$B$13</f>
        <v>Wood Pasture &amp; Parkland</v>
      </c>
      <c r="C41" s="35">
        <f>Openspace!C38</f>
        <v>1822.7220703329001</v>
      </c>
      <c r="D41" s="77">
        <f>Openspace!AW38</f>
        <v>28.625271173031603</v>
      </c>
      <c r="E41" s="35">
        <f>Openspace!D38</f>
        <v>487.39131075450001</v>
      </c>
      <c r="F41" s="77">
        <f>Openspace!AX38</f>
        <v>43.078338720754154</v>
      </c>
      <c r="G41" s="35">
        <f>Openspace!E38</f>
        <v>680.65357489500002</v>
      </c>
      <c r="H41" s="77">
        <f>Openspace!AY38</f>
        <v>47.859903876943406</v>
      </c>
      <c r="I41" s="35">
        <f>Openspace!F38</f>
        <v>1792.5253772615999</v>
      </c>
      <c r="J41" s="77">
        <f>Openspace!AZ38</f>
        <v>27.770342073361562</v>
      </c>
      <c r="K41" s="35">
        <f>Openspace!G38</f>
        <v>0</v>
      </c>
      <c r="L41" s="77">
        <f>Openspace!BA38</f>
        <v>0</v>
      </c>
      <c r="M41" s="35">
        <f>Openspace!H38</f>
        <v>128.65113024600001</v>
      </c>
      <c r="N41" s="77">
        <f>Openspace!BB38</f>
        <v>68.477289259541863</v>
      </c>
      <c r="O41" s="35">
        <f>Openspace!I38</f>
        <v>309.27928516200001</v>
      </c>
      <c r="P41" s="77">
        <f>Openspace!BC38</f>
        <v>81.057975839220617</v>
      </c>
      <c r="Q41" s="35">
        <f>Openspace!J38</f>
        <v>2508.5989678557003</v>
      </c>
      <c r="R41" s="77">
        <f>Openspace!BD38</f>
        <v>29.44818936243998</v>
      </c>
      <c r="S41" s="79">
        <f t="shared" si="2"/>
        <v>7729.8217165077003</v>
      </c>
      <c r="T41" s="80">
        <f t="shared" si="3"/>
        <v>14.673970531351863</v>
      </c>
      <c r="V41" s="61"/>
      <c r="W41" s="61"/>
    </row>
    <row r="42" spans="1:23" x14ac:dyDescent="0.25">
      <c r="A42" s="13"/>
      <c r="B42" s="34" t="str">
        <f>LookupValues!$B$14</f>
        <v>Broadleaf habitat NOT classified as priority</v>
      </c>
      <c r="C42" s="35">
        <f>Openspace!C39</f>
        <v>4052.7983305126995</v>
      </c>
      <c r="D42" s="77">
        <f>Openspace!AW39</f>
        <v>16.542232552320769</v>
      </c>
      <c r="E42" s="35">
        <f>Openspace!D39</f>
        <v>2067.5433248502</v>
      </c>
      <c r="F42" s="77">
        <f>Openspace!AX39</f>
        <v>17.421250214671989</v>
      </c>
      <c r="G42" s="35">
        <f>Openspace!E39</f>
        <v>2462.3998941597001</v>
      </c>
      <c r="H42" s="77">
        <f>Openspace!AY39</f>
        <v>16.951430878093706</v>
      </c>
      <c r="I42" s="35">
        <f>Openspace!F39</f>
        <v>3683.6087045247987</v>
      </c>
      <c r="J42" s="77">
        <f>Openspace!AZ39</f>
        <v>16.360552310483207</v>
      </c>
      <c r="K42" s="35">
        <f>Openspace!G39</f>
        <v>305.76587786729999</v>
      </c>
      <c r="L42" s="77">
        <f>Openspace!BA39</f>
        <v>34.198630802887784</v>
      </c>
      <c r="M42" s="35">
        <f>Openspace!H39</f>
        <v>549.87139885449994</v>
      </c>
      <c r="N42" s="77">
        <f>Openspace!BB39</f>
        <v>37.289101128630122</v>
      </c>
      <c r="O42" s="35">
        <f>Openspace!I39</f>
        <v>1196.0924149940006</v>
      </c>
      <c r="P42" s="77">
        <f>Openspace!BC39</f>
        <v>28.267786641306316</v>
      </c>
      <c r="Q42" s="35">
        <f>Openspace!J39</f>
        <v>5082.8168211841003</v>
      </c>
      <c r="R42" s="77">
        <f>Openspace!BD39</f>
        <v>16.751263338813654</v>
      </c>
      <c r="S42" s="79">
        <f t="shared" si="2"/>
        <v>19400.896766947299</v>
      </c>
      <c r="T42" s="80">
        <f t="shared" si="3"/>
        <v>7.305576560097788</v>
      </c>
    </row>
    <row r="43" spans="1:23" x14ac:dyDescent="0.25">
      <c r="A43" s="13"/>
      <c r="B43" s="34" t="str">
        <f>LookupValues!$B$15</f>
        <v>Non-native coniferous woodland</v>
      </c>
      <c r="C43" s="35">
        <f>Openspace!C40</f>
        <v>179897.0208799282</v>
      </c>
      <c r="D43" s="77">
        <f>Openspace!AW40</f>
        <v>1.9532598580585043</v>
      </c>
      <c r="E43" s="35">
        <f>Openspace!D40</f>
        <v>47389.206710259416</v>
      </c>
      <c r="F43" s="77">
        <f>Openspace!AX40</f>
        <v>4.5832169966206164</v>
      </c>
      <c r="G43" s="35">
        <f>Openspace!E40</f>
        <v>26809.023992643302</v>
      </c>
      <c r="H43" s="77">
        <f>Openspace!AY40</f>
        <v>5.7331803761070237</v>
      </c>
      <c r="I43" s="35">
        <f>Openspace!F40</f>
        <v>34131.828535697918</v>
      </c>
      <c r="J43" s="77">
        <f>Openspace!AZ40</f>
        <v>5.0578357632014592</v>
      </c>
      <c r="K43" s="35">
        <f>Openspace!G40</f>
        <v>8078.4541689425014</v>
      </c>
      <c r="L43" s="77">
        <f>Openspace!BA40</f>
        <v>12.486387243096848</v>
      </c>
      <c r="M43" s="35">
        <f>Openspace!H40</f>
        <v>4328.3652272691997</v>
      </c>
      <c r="N43" s="77">
        <f>Openspace!BB40</f>
        <v>16.35271179054461</v>
      </c>
      <c r="O43" s="35">
        <f>Openspace!I40</f>
        <v>7624.4914056384987</v>
      </c>
      <c r="P43" s="77">
        <f>Openspace!BC40</f>
        <v>13.152397248882389</v>
      </c>
      <c r="Q43" s="35">
        <f>Openspace!J40</f>
        <v>19277.414607272003</v>
      </c>
      <c r="R43" s="77">
        <f>Openspace!BD40</f>
        <v>8.2376910327986668</v>
      </c>
      <c r="S43" s="79">
        <f t="shared" si="2"/>
        <v>327535.8055276511</v>
      </c>
      <c r="T43" s="80">
        <f t="shared" si="3"/>
        <v>1.5996926692911897</v>
      </c>
    </row>
    <row r="44" spans="1:23" x14ac:dyDescent="0.25">
      <c r="A44" s="13"/>
      <c r="B44" s="36" t="str">
        <f>LookupValues!$B$16</f>
        <v>Transition or felled</v>
      </c>
      <c r="C44" s="35">
        <f>Openspace!C41</f>
        <v>1687.7659266802998</v>
      </c>
      <c r="D44" s="77">
        <f>Openspace!AW41</f>
        <v>18.359510794645612</v>
      </c>
      <c r="E44" s="35">
        <f>Openspace!D41</f>
        <v>1452.2985592340999</v>
      </c>
      <c r="F44" s="77">
        <f>Openspace!AX41</f>
        <v>15.301764331110864</v>
      </c>
      <c r="G44" s="35">
        <f>Openspace!E41</f>
        <v>1321.5767400061</v>
      </c>
      <c r="H44" s="77">
        <f>Openspace!AY41</f>
        <v>24.192499423314523</v>
      </c>
      <c r="I44" s="35">
        <f>Openspace!F41</f>
        <v>6189.9345393288004</v>
      </c>
      <c r="J44" s="77">
        <f>Openspace!AZ41</f>
        <v>12.563034366385022</v>
      </c>
      <c r="K44" s="35">
        <f>Openspace!G41</f>
        <v>652.79243515669998</v>
      </c>
      <c r="L44" s="77">
        <f>Openspace!BA41</f>
        <v>44.594847991139233</v>
      </c>
      <c r="M44" s="35">
        <f>Openspace!H41</f>
        <v>2066.0084284056002</v>
      </c>
      <c r="N44" s="77">
        <f>Openspace!BB41</f>
        <v>30.236903457335298</v>
      </c>
      <c r="O44" s="35">
        <f>Openspace!I41</f>
        <v>2033.8116245233</v>
      </c>
      <c r="P44" s="77">
        <f>Openspace!BC41</f>
        <v>24.309231976882106</v>
      </c>
      <c r="Q44" s="35">
        <f>Openspace!J41</f>
        <v>6563.0421887572993</v>
      </c>
      <c r="R44" s="77">
        <f>Openspace!BD41</f>
        <v>16.775932963030712</v>
      </c>
      <c r="S44" s="79">
        <f t="shared" si="2"/>
        <v>21967.230442092197</v>
      </c>
      <c r="T44" s="80">
        <f t="shared" si="3"/>
        <v>7.5955620817909608</v>
      </c>
    </row>
    <row r="45" spans="1:23" x14ac:dyDescent="0.25">
      <c r="A45" s="13"/>
      <c r="B45" s="76" t="s">
        <v>194</v>
      </c>
      <c r="C45" s="75">
        <f>SUM(C33:C44)</f>
        <v>475708.14590613404</v>
      </c>
      <c r="D45" s="78">
        <f>IF(C45=0,0,SQRT(SUM((C33*D33)^2,(C34*D34)^2,(C35*D35)^2,(C36*D36)^2,(C37*D37)^2,(C38*D38)^2,(C39*D39)^2,(C40*D40)^2,(C41*D41)^2,(C42*D42)^2,(C43*D43)^2,(C44*D44)^2))/C45)</f>
        <v>1.4390810049912339</v>
      </c>
      <c r="E45" s="75">
        <f>SUM(E33:E44)</f>
        <v>149281.80097306581</v>
      </c>
      <c r="F45" s="78">
        <f>IF(E45=0,0,SQRT(SUM((E33*F33)^2,(E34*F34)^2,(E35*F35)^2,(E36*F36)^2,(E37*F37)^2,(E38*F38)^2,(E39*F39)^2,(E40*F40)^2,(E41*F41)^2,(E42*F42)^2,(E43*F43)^2,(E44*F44)^2))/E45)</f>
        <v>2.700410864558294</v>
      </c>
      <c r="G45" s="75">
        <f>SUM(G33:G44)</f>
        <v>136825.54970191346</v>
      </c>
      <c r="H45" s="78">
        <f>IF(G45=0,0,SQRT(SUM((G33*H33)^2,(G34*H34)^2,(G35*H35)^2,(G36*H36)^2,(G37*H37)^2,(G38*H38)^2,(G39*H39)^2,(G40*H40)^2,(G41*H41)^2,(G42*H42)^2,(G43*H43)^2,(G44*H44)^2))/G45)</f>
        <v>2.9387545524405496</v>
      </c>
      <c r="I45" s="75">
        <f>SUM(I33:I44)</f>
        <v>175786.68658353432</v>
      </c>
      <c r="J45" s="78">
        <f>IF(I45=0,0,SQRT(SUM((I33*J33)^2,(I34*J34)^2,(I35*J35)^2,(I36*J36)^2,(I37*J37)^2,(I38*J38)^2,(I39*J39)^2,(I40*J40)^2,(I41*J41)^2,(I42*J42)^2,(I43*J43)^2,(I44*J44)^2))/I45)</f>
        <v>2.7326492226057182</v>
      </c>
      <c r="K45" s="75">
        <f>SUM(K33:K44)</f>
        <v>55972.72449910771</v>
      </c>
      <c r="L45" s="78">
        <f>IF(K45=0,0,SQRT(SUM((K33*L33)^2,(K34*L34)^2,(K35*L35)^2,(K36*L36)^2,(K37*L37)^2,(K38*L38)^2,(K39*L39)^2,(K40*L40)^2,(K41*L41)^2,(K42*L42)^2,(K43*L43)^2,(K44*L44)^2))/K45)</f>
        <v>5.3535886810999074</v>
      </c>
      <c r="M45" s="75">
        <f>SUM(M33:M44)</f>
        <v>45092.7005744829</v>
      </c>
      <c r="N45" s="78">
        <f>IF(M45=0,0,SQRT(SUM((M33*N33)^2,(M34*N34)^2,(M35*N35)^2,(M36*N36)^2,(M37*N37)^2,(M38*N38)^2,(M39*N39)^2,(M40*N40)^2,(M41*N41)^2,(M42*N42)^2,(M43*N43)^2,(M44*N44)^2))/M45)</f>
        <v>6.2002998160685081</v>
      </c>
      <c r="O45" s="75">
        <f>SUM(O33:O44)</f>
        <v>100373.0542575024</v>
      </c>
      <c r="P45" s="78">
        <f>IF(O45=0,0,SQRT(SUM((O33*P33)^2,(O34*P34)^2,(O35*P35)^2,(O36*P36)^2,(O37*P37)^2,(O38*P38)^2,(O39*P39)^2,(O40*P40)^2,(O41*P41)^2,(O42*P42)^2,(O43*P43)^2,(O44*P44)^2))/O45)</f>
        <v>4.1825881437606176</v>
      </c>
      <c r="Q45" s="75">
        <f>SUM(Q33:Q44)</f>
        <v>204527.28274591643</v>
      </c>
      <c r="R45" s="78">
        <f>IF(Q45=0,0,SQRT(SUM((Q33*R33)^2,(Q34*R34)^2,(Q35*R35)^2,(Q36*R36)^2,(Q37*R37)^2,(Q38*R38)^2,(Q39*R39)^2,(Q40*R40)^2,(Q41*R41)^2,(Q42*R42)^2,(Q43*R43)^2,(Q44*R44)^2))/Q45)</f>
        <v>2.6843646711834976</v>
      </c>
      <c r="S45" s="79">
        <f>SUM(S33:S44)</f>
        <v>1343567.9452416571</v>
      </c>
      <c r="T45" s="80">
        <f>IF(S45=0,0,SQRT(SUM((S33*T33)^2,(S34*T34)^2,(S35*T35)^2,(S36*T36)^2,(S37*T37)^2,(S38*T38)^2,(S39*T39)^2,(S40*T40)^2,(S41*T41)^2,(S42*T42)^2,(S43*T43)^2,(S44*T44)^2))/S45)</f>
        <v>0.96160933258178272</v>
      </c>
    </row>
    <row r="46" spans="1:23" x14ac:dyDescent="0.25">
      <c r="A46" s="13"/>
      <c r="B46" s="55"/>
      <c r="C46" s="56"/>
      <c r="D46" s="57"/>
      <c r="E46" s="56"/>
      <c r="F46" s="57"/>
      <c r="G46" s="56"/>
      <c r="H46" s="57"/>
      <c r="I46" s="56"/>
      <c r="J46" s="57"/>
      <c r="K46" s="56"/>
      <c r="L46" s="57"/>
      <c r="M46" s="56"/>
      <c r="N46" s="57"/>
      <c r="O46" s="56"/>
      <c r="P46" s="57"/>
      <c r="Q46" s="56"/>
      <c r="R46" s="57"/>
      <c r="S46" s="57"/>
      <c r="T46" s="57"/>
    </row>
    <row r="47" spans="1:23" x14ac:dyDescent="0.25">
      <c r="A47" s="13"/>
      <c r="B47" s="55"/>
      <c r="C47" s="56"/>
      <c r="D47" s="57"/>
      <c r="E47" s="56"/>
      <c r="F47" s="57"/>
      <c r="G47" s="56"/>
      <c r="H47" s="57"/>
      <c r="I47" s="56"/>
      <c r="J47" s="57"/>
      <c r="K47" s="56"/>
      <c r="L47" s="57"/>
      <c r="M47" s="56"/>
      <c r="N47" s="57"/>
      <c r="O47" s="56"/>
      <c r="P47" s="57"/>
      <c r="Q47" s="56"/>
      <c r="R47" s="57"/>
      <c r="S47" s="57"/>
      <c r="T47" s="57"/>
    </row>
    <row r="48" spans="1:23" x14ac:dyDescent="0.25">
      <c r="A48" s="13"/>
      <c r="B48" s="55"/>
      <c r="C48" s="56"/>
      <c r="D48" s="57"/>
      <c r="E48" s="56"/>
      <c r="F48" s="57"/>
      <c r="G48" s="56"/>
      <c r="H48" s="57"/>
      <c r="I48" s="56"/>
      <c r="J48" s="57"/>
      <c r="K48" s="56"/>
      <c r="L48" s="57"/>
      <c r="M48" s="56"/>
      <c r="N48" s="57"/>
      <c r="O48" s="56"/>
      <c r="P48" s="57"/>
      <c r="Q48" s="56"/>
      <c r="R48" s="57"/>
      <c r="S48" s="57"/>
      <c r="T48" s="57"/>
    </row>
    <row r="49" spans="1:20" x14ac:dyDescent="0.25">
      <c r="A49" s="19"/>
      <c r="B49" s="55"/>
      <c r="C49" s="56"/>
      <c r="D49" s="57"/>
      <c r="E49" s="56"/>
      <c r="F49" s="57"/>
      <c r="G49" s="56"/>
      <c r="H49" s="57"/>
      <c r="I49" s="56"/>
      <c r="J49" s="57"/>
      <c r="K49" s="56"/>
      <c r="L49" s="57"/>
      <c r="M49" s="56"/>
      <c r="N49" s="57"/>
      <c r="O49" s="56"/>
      <c r="P49" s="57"/>
      <c r="Q49" s="56"/>
      <c r="R49" s="57"/>
      <c r="S49" s="57"/>
      <c r="T49" s="57"/>
    </row>
    <row r="50" spans="1:20" x14ac:dyDescent="0.25">
      <c r="A50" s="13"/>
      <c r="B50" s="55"/>
      <c r="C50" s="56"/>
      <c r="D50" s="57"/>
      <c r="E50" s="56"/>
      <c r="F50" s="57"/>
      <c r="G50" s="56"/>
      <c r="H50" s="57"/>
      <c r="I50" s="56"/>
      <c r="J50" s="57"/>
      <c r="K50" s="56"/>
      <c r="L50" s="57"/>
      <c r="M50" s="56"/>
      <c r="N50" s="57"/>
      <c r="O50" s="56"/>
      <c r="P50" s="57"/>
      <c r="Q50" s="56"/>
      <c r="R50" s="57"/>
      <c r="S50" s="57"/>
      <c r="T50" s="57"/>
    </row>
    <row r="51" spans="1:20" x14ac:dyDescent="0.25">
      <c r="A51" s="13"/>
      <c r="B51" s="55"/>
      <c r="C51" s="56"/>
      <c r="D51" s="57"/>
      <c r="E51" s="56"/>
      <c r="F51" s="57"/>
      <c r="G51" s="56"/>
      <c r="H51" s="57"/>
      <c r="I51" s="56"/>
      <c r="J51" s="57"/>
      <c r="K51" s="56"/>
      <c r="L51" s="57"/>
      <c r="M51" s="56"/>
      <c r="N51" s="57"/>
      <c r="O51" s="56"/>
      <c r="P51" s="57"/>
      <c r="Q51" s="56"/>
      <c r="R51" s="57"/>
      <c r="S51" s="57"/>
      <c r="T51" s="57"/>
    </row>
    <row r="52" spans="1:20" x14ac:dyDescent="0.25">
      <c r="A52" s="29"/>
    </row>
    <row r="53" spans="1:20" x14ac:dyDescent="0.25">
      <c r="B53" s="13" t="s">
        <v>417</v>
      </c>
      <c r="C53" s="13" t="str">
        <f>Openspace!$B$2</f>
        <v>Open Space</v>
      </c>
    </row>
    <row r="54" spans="1:20" x14ac:dyDescent="0.25">
      <c r="B54" s="13"/>
    </row>
    <row r="55" spans="1:20" x14ac:dyDescent="0.25">
      <c r="B55" s="92" t="str">
        <f>$B$2</f>
        <v>Habitat Type</v>
      </c>
      <c r="C55" s="94" t="s">
        <v>421</v>
      </c>
      <c r="D55" s="93"/>
      <c r="E55" s="93"/>
      <c r="F55" s="93"/>
      <c r="G55" s="93"/>
      <c r="H55" s="93"/>
      <c r="I55" s="93"/>
      <c r="J55" s="95"/>
      <c r="K55" s="94" t="s">
        <v>422</v>
      </c>
      <c r="L55" s="93"/>
      <c r="M55" s="93"/>
      <c r="N55" s="93"/>
      <c r="O55" s="93"/>
      <c r="P55" s="93"/>
      <c r="Q55" s="93"/>
      <c r="R55" s="95"/>
      <c r="S55" s="96" t="s">
        <v>194</v>
      </c>
      <c r="T55" s="92"/>
    </row>
    <row r="56" spans="1:20" x14ac:dyDescent="0.25">
      <c r="A56" s="13" t="s">
        <v>188</v>
      </c>
      <c r="B56" s="92"/>
      <c r="C56" s="97" t="s">
        <v>384</v>
      </c>
      <c r="D56" s="97"/>
      <c r="E56" s="94" t="s">
        <v>385</v>
      </c>
      <c r="F56" s="95"/>
      <c r="G56" s="94" t="s">
        <v>386</v>
      </c>
      <c r="H56" s="95"/>
      <c r="I56" s="94" t="s">
        <v>420</v>
      </c>
      <c r="J56" s="95"/>
      <c r="K56" s="97" t="s">
        <v>384</v>
      </c>
      <c r="L56" s="97"/>
      <c r="M56" s="94" t="s">
        <v>385</v>
      </c>
      <c r="N56" s="95"/>
      <c r="O56" s="94" t="s">
        <v>386</v>
      </c>
      <c r="P56" s="95"/>
      <c r="Q56" s="94" t="s">
        <v>419</v>
      </c>
      <c r="R56" s="95"/>
      <c r="S56" s="94"/>
      <c r="T56" s="93"/>
    </row>
    <row r="57" spans="1:20" ht="25.5" x14ac:dyDescent="0.25">
      <c r="A57" s="13"/>
      <c r="B57" s="93"/>
      <c r="C57" s="32" t="s">
        <v>195</v>
      </c>
      <c r="D57" s="33" t="s">
        <v>196</v>
      </c>
      <c r="E57" s="32" t="s">
        <v>195</v>
      </c>
      <c r="F57" s="33" t="s">
        <v>196</v>
      </c>
      <c r="G57" s="32" t="s">
        <v>195</v>
      </c>
      <c r="H57" s="33" t="s">
        <v>196</v>
      </c>
      <c r="I57" s="32" t="s">
        <v>195</v>
      </c>
      <c r="J57" s="33" t="s">
        <v>196</v>
      </c>
      <c r="K57" s="32" t="s">
        <v>195</v>
      </c>
      <c r="L57" s="33" t="s">
        <v>196</v>
      </c>
      <c r="M57" s="32" t="s">
        <v>195</v>
      </c>
      <c r="N57" s="33" t="s">
        <v>196</v>
      </c>
      <c r="O57" s="32" t="s">
        <v>195</v>
      </c>
      <c r="P57" s="33" t="s">
        <v>196</v>
      </c>
      <c r="Q57" s="32" t="s">
        <v>195</v>
      </c>
      <c r="R57" s="33" t="s">
        <v>196</v>
      </c>
      <c r="S57" s="32" t="s">
        <v>195</v>
      </c>
      <c r="T57" s="33" t="s">
        <v>196</v>
      </c>
    </row>
    <row r="58" spans="1:20" x14ac:dyDescent="0.25">
      <c r="A58" s="13"/>
      <c r="B58" s="34" t="str">
        <f>LookupValues!$B$5</f>
        <v>Lowland beech/yew woodland</v>
      </c>
      <c r="C58" s="35">
        <f>Openspace!C53</f>
        <v>0</v>
      </c>
      <c r="D58" s="77">
        <f>Openspace!AW53</f>
        <v>0</v>
      </c>
      <c r="E58" s="35">
        <f>Openspace!D53</f>
        <v>297.86032308880004</v>
      </c>
      <c r="F58" s="77">
        <f>Openspace!AX53</f>
        <v>67.927192505633784</v>
      </c>
      <c r="G58" s="35">
        <f>Openspace!E53</f>
        <v>0</v>
      </c>
      <c r="H58" s="77">
        <f>Openspace!AY53</f>
        <v>0</v>
      </c>
      <c r="I58" s="35">
        <f>Openspace!F53</f>
        <v>105.953087463</v>
      </c>
      <c r="J58" s="77">
        <f>Openspace!AZ53</f>
        <v>95.559124699310701</v>
      </c>
      <c r="K58" s="35">
        <f>Openspace!G53</f>
        <v>0</v>
      </c>
      <c r="L58" s="77">
        <f>Openspace!BA53</f>
        <v>0</v>
      </c>
      <c r="M58" s="35">
        <f>Openspace!H53</f>
        <v>0</v>
      </c>
      <c r="N58" s="77">
        <f>Openspace!BB53</f>
        <v>0</v>
      </c>
      <c r="O58" s="35">
        <f>Openspace!I53</f>
        <v>177.37939284199999</v>
      </c>
      <c r="P58" s="77">
        <f>Openspace!BC53</f>
        <v>83.831272174099553</v>
      </c>
      <c r="Q58" s="35">
        <f>Openspace!J53</f>
        <v>436.9467726053</v>
      </c>
      <c r="R58" s="77">
        <f>Openspace!BD53</f>
        <v>67.630985881649224</v>
      </c>
      <c r="S58" s="79">
        <f>SUM(C58,E58,G58,I58,K58,M58,O58,Q58)</f>
        <v>1018.1395759991001</v>
      </c>
      <c r="T58" s="80">
        <f>IF(S58=0,0,SQRT(SUM((C58*D58)^2,(E58*F58)^2,(G58*H58)^2,(I58*J58)^2,(K58*L58)^2,(M58*N58)^2,(O58*P58)^2,(Q58*R58)^2))/S58)</f>
        <v>39.364163494975948</v>
      </c>
    </row>
    <row r="59" spans="1:20" x14ac:dyDescent="0.25">
      <c r="A59" s="13"/>
      <c r="B59" s="34" t="str">
        <f>LookupValues!$B$6</f>
        <v>Lowland Mixed Deciduous Woodland</v>
      </c>
      <c r="C59" s="35">
        <f>Openspace!C54</f>
        <v>14333.624590006499</v>
      </c>
      <c r="D59" s="77">
        <f>Openspace!AW54</f>
        <v>9.4772583024146133</v>
      </c>
      <c r="E59" s="35">
        <f>Openspace!D54</f>
        <v>7980.7880162447982</v>
      </c>
      <c r="F59" s="77">
        <f>Openspace!AX54</f>
        <v>12.642913589790522</v>
      </c>
      <c r="G59" s="35">
        <f>Openspace!E54</f>
        <v>12182.493374631698</v>
      </c>
      <c r="H59" s="77">
        <f>Openspace!AY54</f>
        <v>9.9546907349903648</v>
      </c>
      <c r="I59" s="35">
        <f>Openspace!F54</f>
        <v>16575.625036834997</v>
      </c>
      <c r="J59" s="77">
        <f>Openspace!AZ54</f>
        <v>8.7728334482756978</v>
      </c>
      <c r="K59" s="35">
        <f>Openspace!G54</f>
        <v>2821.5401491939997</v>
      </c>
      <c r="L59" s="77">
        <f>Openspace!BA54</f>
        <v>22.662776699613104</v>
      </c>
      <c r="M59" s="35">
        <f>Openspace!H54</f>
        <v>3876.3076060331</v>
      </c>
      <c r="N59" s="77">
        <f>Openspace!BB54</f>
        <v>18.823733350544185</v>
      </c>
      <c r="O59" s="35">
        <f>Openspace!I54</f>
        <v>6289.1981880901994</v>
      </c>
      <c r="P59" s="77">
        <f>Openspace!BC54</f>
        <v>14.659587876750669</v>
      </c>
      <c r="Q59" s="35">
        <f>Openspace!J54</f>
        <v>17886.450837254306</v>
      </c>
      <c r="R59" s="77">
        <f>Openspace!BD54</f>
        <v>9.2703243546776566</v>
      </c>
      <c r="S59" s="79">
        <f t="shared" ref="S59:S69" si="4">SUM(C59,E59,G59,I59,K59,M59,O59,Q59)</f>
        <v>81946.027798289608</v>
      </c>
      <c r="T59" s="80">
        <f t="shared" ref="T59:T69" si="5">IF(S59=0,0,SQRT(SUM((C59*D59)^2,(E59*F59)^2,(G59*H59)^2,(I59*J59)^2,(K59*L59)^2,(M59*N59)^2,(O59*P59)^2,(Q59*R59)^2))/S59)</f>
        <v>4.0453835112914298</v>
      </c>
    </row>
    <row r="60" spans="1:20" x14ac:dyDescent="0.25">
      <c r="A60" s="13"/>
      <c r="B60" s="34" t="str">
        <f>LookupValues!$B$7</f>
        <v>Native pine woodlands</v>
      </c>
      <c r="C60" s="35">
        <f>Openspace!C55</f>
        <v>65690.392030319606</v>
      </c>
      <c r="D60" s="77">
        <f>Openspace!AW55</f>
        <v>5.6272514745322786</v>
      </c>
      <c r="E60" s="35">
        <f>Openspace!D55</f>
        <v>19084.016119770997</v>
      </c>
      <c r="F60" s="77">
        <f>Openspace!AX55</f>
        <v>8.8816363988991984</v>
      </c>
      <c r="G60" s="35">
        <f>Openspace!E55</f>
        <v>19182.912453987701</v>
      </c>
      <c r="H60" s="77">
        <f>Openspace!AY55</f>
        <v>8.8368469990838516</v>
      </c>
      <c r="I60" s="35">
        <f>Openspace!F55</f>
        <v>13633.631860930198</v>
      </c>
      <c r="J60" s="77">
        <f>Openspace!AZ55</f>
        <v>9.9114122003382832</v>
      </c>
      <c r="K60" s="35">
        <f>Openspace!G55</f>
        <v>1319.0642320010998</v>
      </c>
      <c r="L60" s="77">
        <f>Openspace!BA55</f>
        <v>24.491979313621052</v>
      </c>
      <c r="M60" s="35">
        <f>Openspace!H55</f>
        <v>443.57281984010001</v>
      </c>
      <c r="N60" s="77">
        <f>Openspace!BB55</f>
        <v>65.099359977584314</v>
      </c>
      <c r="O60" s="35">
        <f>Openspace!I55</f>
        <v>1580.2884999782</v>
      </c>
      <c r="P60" s="77">
        <f>Openspace!BC55</f>
        <v>30.560933786359737</v>
      </c>
      <c r="Q60" s="35">
        <f>Openspace!J55</f>
        <v>2642.9789146241997</v>
      </c>
      <c r="R60" s="77">
        <f>Openspace!BD55</f>
        <v>27.750441646855734</v>
      </c>
      <c r="S60" s="79">
        <f t="shared" si="4"/>
        <v>123576.85693145209</v>
      </c>
      <c r="T60" s="80">
        <f t="shared" si="5"/>
        <v>3.8124153131563201</v>
      </c>
    </row>
    <row r="61" spans="1:20" x14ac:dyDescent="0.25">
      <c r="A61" s="13"/>
      <c r="B61" s="34" t="str">
        <f>LookupValues!$B$8</f>
        <v>Non-HAP native pinewood</v>
      </c>
      <c r="C61" s="35">
        <f>Openspace!C56</f>
        <v>20809.434718263397</v>
      </c>
      <c r="D61" s="77">
        <f>Openspace!AW56</f>
        <v>9.9005022930047222</v>
      </c>
      <c r="E61" s="35">
        <f>Openspace!D56</f>
        <v>5226.8541609467993</v>
      </c>
      <c r="F61" s="77">
        <f>Openspace!AX56</f>
        <v>16.995365158160755</v>
      </c>
      <c r="G61" s="35">
        <f>Openspace!E56</f>
        <v>4660.1872449899001</v>
      </c>
      <c r="H61" s="77">
        <f>Openspace!AY56</f>
        <v>17.530664297728521</v>
      </c>
      <c r="I61" s="35">
        <f>Openspace!F56</f>
        <v>5596.7857573505999</v>
      </c>
      <c r="J61" s="77">
        <f>Openspace!AZ56</f>
        <v>18.662706119759402</v>
      </c>
      <c r="K61" s="35">
        <f>Openspace!G56</f>
        <v>0</v>
      </c>
      <c r="L61" s="77">
        <f>Openspace!BA56</f>
        <v>0</v>
      </c>
      <c r="M61" s="35">
        <f>Openspace!H56</f>
        <v>0</v>
      </c>
      <c r="N61" s="77">
        <f>Openspace!BB56</f>
        <v>0</v>
      </c>
      <c r="O61" s="35">
        <f>Openspace!I56</f>
        <v>595.89889432389998</v>
      </c>
      <c r="P61" s="77">
        <f>Openspace!BC56</f>
        <v>59.893401899159969</v>
      </c>
      <c r="Q61" s="35">
        <f>Openspace!J56</f>
        <v>1043.2907158101</v>
      </c>
      <c r="R61" s="77">
        <f>Openspace!BD56</f>
        <v>40.733289827660265</v>
      </c>
      <c r="S61" s="79">
        <f t="shared" si="4"/>
        <v>37932.451491684697</v>
      </c>
      <c r="T61" s="80">
        <f t="shared" si="5"/>
        <v>7.0245999508028785</v>
      </c>
    </row>
    <row r="62" spans="1:20" ht="30" customHeight="1" x14ac:dyDescent="0.25">
      <c r="A62" s="13"/>
      <c r="B62" s="81" t="str">
        <f>LookupValues!$B$9</f>
        <v>Upland birchwoods (Scot); birch dominated upland oakwoods (Eng, Wal)</v>
      </c>
      <c r="C62" s="35">
        <f>Openspace!C57</f>
        <v>38470.414108980993</v>
      </c>
      <c r="D62" s="77">
        <f>Openspace!AW57</f>
        <v>5.9150410187942564</v>
      </c>
      <c r="E62" s="35">
        <f>Openspace!D57</f>
        <v>20034.268994277692</v>
      </c>
      <c r="F62" s="77">
        <f>Openspace!AX57</f>
        <v>8.0038448594670406</v>
      </c>
      <c r="G62" s="35">
        <f>Openspace!E57</f>
        <v>23085.131746499104</v>
      </c>
      <c r="H62" s="77">
        <f>Openspace!AY57</f>
        <v>7.0771312882256785</v>
      </c>
      <c r="I62" s="35">
        <f>Openspace!F57</f>
        <v>23080.981531787605</v>
      </c>
      <c r="J62" s="77">
        <f>Openspace!AZ57</f>
        <v>8.1737617162615148</v>
      </c>
      <c r="K62" s="35">
        <f>Openspace!G57</f>
        <v>2381.0053355647005</v>
      </c>
      <c r="L62" s="77">
        <f>Openspace!BA57</f>
        <v>28.659296392276659</v>
      </c>
      <c r="M62" s="35">
        <f>Openspace!H57</f>
        <v>1306.5723495232</v>
      </c>
      <c r="N62" s="77">
        <f>Openspace!BB57</f>
        <v>34.410372332401217</v>
      </c>
      <c r="O62" s="35">
        <f>Openspace!I57</f>
        <v>3647.7013378940005</v>
      </c>
      <c r="P62" s="77">
        <f>Openspace!BC57</f>
        <v>19.658615829485925</v>
      </c>
      <c r="Q62" s="35">
        <f>Openspace!J57</f>
        <v>8080.9827491095002</v>
      </c>
      <c r="R62" s="77">
        <f>Openspace!BD57</f>
        <v>13.075764069295953</v>
      </c>
      <c r="S62" s="79">
        <f t="shared" si="4"/>
        <v>120087.0581536368</v>
      </c>
      <c r="T62" s="80">
        <f t="shared" si="5"/>
        <v>3.3595466540444221</v>
      </c>
    </row>
    <row r="63" spans="1:20" x14ac:dyDescent="0.25">
      <c r="A63" s="13"/>
      <c r="B63" s="34" t="str">
        <f>LookupValues!$B$10</f>
        <v>Upland mixed ashwoods</v>
      </c>
      <c r="C63" s="35">
        <f>Openspace!C58</f>
        <v>2433.5418386984002</v>
      </c>
      <c r="D63" s="77">
        <f>Openspace!AW58</f>
        <v>22.079438429881876</v>
      </c>
      <c r="E63" s="35">
        <f>Openspace!D58</f>
        <v>1970.5775717004003</v>
      </c>
      <c r="F63" s="77">
        <f>Openspace!AX58</f>
        <v>28.545428845135628</v>
      </c>
      <c r="G63" s="35">
        <f>Openspace!E58</f>
        <v>1873.4215536931003</v>
      </c>
      <c r="H63" s="77">
        <f>Openspace!AY58</f>
        <v>23.280394440763835</v>
      </c>
      <c r="I63" s="35">
        <f>Openspace!F58</f>
        <v>3983.7024160628994</v>
      </c>
      <c r="J63" s="77">
        <f>Openspace!AZ58</f>
        <v>20.336715953281029</v>
      </c>
      <c r="K63" s="35">
        <f>Openspace!G58</f>
        <v>523.82513738399996</v>
      </c>
      <c r="L63" s="77">
        <f>Openspace!BA58</f>
        <v>57.182074836784913</v>
      </c>
      <c r="M63" s="35">
        <f>Openspace!H58</f>
        <v>843.88329133499997</v>
      </c>
      <c r="N63" s="77">
        <f>Openspace!BB58</f>
        <v>38.780712325034997</v>
      </c>
      <c r="O63" s="35">
        <f>Openspace!I58</f>
        <v>634.03089089700006</v>
      </c>
      <c r="P63" s="77">
        <f>Openspace!BC58</f>
        <v>44.488214064720616</v>
      </c>
      <c r="Q63" s="35">
        <f>Openspace!J58</f>
        <v>2371.2963387019004</v>
      </c>
      <c r="R63" s="77">
        <f>Openspace!BD58</f>
        <v>22.795794865481483</v>
      </c>
      <c r="S63" s="79">
        <f t="shared" si="4"/>
        <v>14634.2790384727</v>
      </c>
      <c r="T63" s="80">
        <f t="shared" si="5"/>
        <v>9.7125662071160104</v>
      </c>
    </row>
    <row r="64" spans="1:20" x14ac:dyDescent="0.25">
      <c r="A64" s="13"/>
      <c r="B64" s="34" t="str">
        <f>LookupValues!$B$11</f>
        <v>Upland oakwood</v>
      </c>
      <c r="C64" s="35">
        <f>Openspace!C59</f>
        <v>11999.476076457697</v>
      </c>
      <c r="D64" s="77">
        <f>Openspace!AW59</f>
        <v>10.681209032937517</v>
      </c>
      <c r="E64" s="35">
        <f>Openspace!D59</f>
        <v>7294.0590368954981</v>
      </c>
      <c r="F64" s="77">
        <f>Openspace!AX59</f>
        <v>15.666387348603051</v>
      </c>
      <c r="G64" s="35">
        <f>Openspace!E59</f>
        <v>4578.1654070938994</v>
      </c>
      <c r="H64" s="77">
        <f>Openspace!AY59</f>
        <v>17.072890883550802</v>
      </c>
      <c r="I64" s="35">
        <f>Openspace!F59</f>
        <v>5065.1851872721991</v>
      </c>
      <c r="J64" s="77">
        <f>Openspace!AZ59</f>
        <v>17.993647049108286</v>
      </c>
      <c r="K64" s="35">
        <f>Openspace!G59</f>
        <v>322.31549488640002</v>
      </c>
      <c r="L64" s="77">
        <f>Openspace!BA59</f>
        <v>71.647984265281352</v>
      </c>
      <c r="M64" s="35">
        <f>Openspace!H59</f>
        <v>405.30395299290001</v>
      </c>
      <c r="N64" s="77">
        <f>Openspace!BB59</f>
        <v>53.736824808381684</v>
      </c>
      <c r="O64" s="35">
        <f>Openspace!I59</f>
        <v>707.6964421040999</v>
      </c>
      <c r="P64" s="77">
        <f>Openspace!BC59</f>
        <v>43.124836442289741</v>
      </c>
      <c r="Q64" s="35">
        <f>Openspace!J59</f>
        <v>2562.1036229925003</v>
      </c>
      <c r="R64" s="77">
        <f>Openspace!BD59</f>
        <v>23.441696936444302</v>
      </c>
      <c r="S64" s="79">
        <f t="shared" si="4"/>
        <v>32934.305220695198</v>
      </c>
      <c r="T64" s="80">
        <f t="shared" si="5"/>
        <v>6.7518732806546184</v>
      </c>
    </row>
    <row r="65" spans="1:20" x14ac:dyDescent="0.25">
      <c r="A65" s="13"/>
      <c r="B65" s="34" t="str">
        <f>LookupValues!$B$12</f>
        <v>Wet woodland</v>
      </c>
      <c r="C65" s="35">
        <f>Openspace!C60</f>
        <v>10930.336848766303</v>
      </c>
      <c r="D65" s="77">
        <f>Openspace!AW60</f>
        <v>10.176540981017705</v>
      </c>
      <c r="E65" s="35">
        <f>Openspace!D60</f>
        <v>8431.267939121899</v>
      </c>
      <c r="F65" s="77">
        <f>Openspace!AX60</f>
        <v>11.604143063486498</v>
      </c>
      <c r="G65" s="35">
        <f>Openspace!E60</f>
        <v>9717.7767406911989</v>
      </c>
      <c r="H65" s="77">
        <f>Openspace!AY60</f>
        <v>10.582284508319761</v>
      </c>
      <c r="I65" s="35">
        <f>Openspace!F60</f>
        <v>20873.257392423806</v>
      </c>
      <c r="J65" s="77">
        <f>Openspace!AZ60</f>
        <v>9.4245122263319896</v>
      </c>
      <c r="K65" s="35">
        <f>Openspace!G60</f>
        <v>735.98927170479999</v>
      </c>
      <c r="L65" s="77">
        <f>Openspace!BA60</f>
        <v>39.008886151242358</v>
      </c>
      <c r="M65" s="35">
        <f>Openspace!H60</f>
        <v>2704.9804722101999</v>
      </c>
      <c r="N65" s="77">
        <f>Openspace!BB60</f>
        <v>24.871379305512544</v>
      </c>
      <c r="O65" s="35">
        <f>Openspace!I60</f>
        <v>1575.3776001047997</v>
      </c>
      <c r="P65" s="77">
        <f>Openspace!BC60</f>
        <v>27.475228456313225</v>
      </c>
      <c r="Q65" s="35">
        <f>Openspace!J60</f>
        <v>8469.5729976068014</v>
      </c>
      <c r="R65" s="77">
        <f>Openspace!BD60</f>
        <v>15.629721014524394</v>
      </c>
      <c r="S65" s="79">
        <f t="shared" si="4"/>
        <v>63438.559262629809</v>
      </c>
      <c r="T65" s="80">
        <f t="shared" si="5"/>
        <v>4.8832287456364369</v>
      </c>
    </row>
    <row r="66" spans="1:20" x14ac:dyDescent="0.25">
      <c r="A66" s="13"/>
      <c r="B66" s="34" t="str">
        <f>LookupValues!$B$13</f>
        <v>Wood Pasture &amp; Parkland</v>
      </c>
      <c r="C66" s="35">
        <f>Openspace!C61</f>
        <v>106.4887307768</v>
      </c>
      <c r="D66" s="77">
        <f>Openspace!AW61</f>
        <v>90.534880394607313</v>
      </c>
      <c r="E66" s="35">
        <f>Openspace!D61</f>
        <v>0</v>
      </c>
      <c r="F66" s="77">
        <f>Openspace!AX61</f>
        <v>0</v>
      </c>
      <c r="G66" s="35">
        <f>Openspace!E61</f>
        <v>0</v>
      </c>
      <c r="H66" s="77">
        <f>Openspace!AY61</f>
        <v>0</v>
      </c>
      <c r="I66" s="35">
        <f>Openspace!F61</f>
        <v>1201.9823479070001</v>
      </c>
      <c r="J66" s="77">
        <f>Openspace!AZ61</f>
        <v>42.558879809003784</v>
      </c>
      <c r="K66" s="35">
        <f>Openspace!G61</f>
        <v>0</v>
      </c>
      <c r="L66" s="77">
        <f>Openspace!BA61</f>
        <v>0</v>
      </c>
      <c r="M66" s="35">
        <f>Openspace!H61</f>
        <v>0</v>
      </c>
      <c r="N66" s="77">
        <f>Openspace!BB61</f>
        <v>0</v>
      </c>
      <c r="O66" s="35">
        <f>Openspace!I61</f>
        <v>297.53723165600002</v>
      </c>
      <c r="P66" s="77">
        <f>Openspace!BC61</f>
        <v>39.959142073008913</v>
      </c>
      <c r="Q66" s="35">
        <f>Openspace!J61</f>
        <v>1072.8568408279</v>
      </c>
      <c r="R66" s="77">
        <f>Openspace!BD61</f>
        <v>52.800464561415957</v>
      </c>
      <c r="S66" s="79">
        <f t="shared" si="4"/>
        <v>2678.8651511676999</v>
      </c>
      <c r="T66" s="80">
        <f t="shared" si="5"/>
        <v>29.059468084827838</v>
      </c>
    </row>
    <row r="67" spans="1:20" x14ac:dyDescent="0.25">
      <c r="A67" s="13"/>
      <c r="B67" s="34" t="str">
        <f>LookupValues!$B$14</f>
        <v>Broadleaf habitat NOT classified as priority</v>
      </c>
      <c r="C67" s="35">
        <f>Openspace!C62</f>
        <v>4564.1812170416006</v>
      </c>
      <c r="D67" s="77">
        <f>Openspace!AW62</f>
        <v>18.246649788798784</v>
      </c>
      <c r="E67" s="35">
        <f>Openspace!D62</f>
        <v>2554.9400357985</v>
      </c>
      <c r="F67" s="77">
        <f>Openspace!AX62</f>
        <v>21.013416541999401</v>
      </c>
      <c r="G67" s="35">
        <f>Openspace!E62</f>
        <v>3455.8781682990007</v>
      </c>
      <c r="H67" s="77">
        <f>Openspace!AY62</f>
        <v>18.226358655210259</v>
      </c>
      <c r="I67" s="35">
        <f>Openspace!F62</f>
        <v>3659.1833402812999</v>
      </c>
      <c r="J67" s="77">
        <f>Openspace!AZ62</f>
        <v>14.670892384787436</v>
      </c>
      <c r="K67" s="35">
        <f>Openspace!G62</f>
        <v>440.31271266630006</v>
      </c>
      <c r="L67" s="77">
        <f>Openspace!BA62</f>
        <v>55.845790449655865</v>
      </c>
      <c r="M67" s="35">
        <f>Openspace!H62</f>
        <v>570.14111033350014</v>
      </c>
      <c r="N67" s="77">
        <f>Openspace!BB62</f>
        <v>43.925688719821821</v>
      </c>
      <c r="O67" s="35">
        <f>Openspace!I62</f>
        <v>1678.3757551459998</v>
      </c>
      <c r="P67" s="77">
        <f>Openspace!BC62</f>
        <v>29.362790540359619</v>
      </c>
      <c r="Q67" s="35">
        <f>Openspace!J62</f>
        <v>4472.6464691945994</v>
      </c>
      <c r="R67" s="77">
        <f>Openspace!BD62</f>
        <v>20.564498563756807</v>
      </c>
      <c r="S67" s="79">
        <f t="shared" si="4"/>
        <v>21395.6588087608</v>
      </c>
      <c r="T67" s="80">
        <f t="shared" si="5"/>
        <v>7.9301240921748271</v>
      </c>
    </row>
    <row r="68" spans="1:20" x14ac:dyDescent="0.25">
      <c r="A68" s="13"/>
      <c r="B68" s="34" t="str">
        <f>LookupValues!$B$15</f>
        <v>Non-native coniferous woodland</v>
      </c>
      <c r="C68" s="35">
        <f>Openspace!C63</f>
        <v>392074.48553411826</v>
      </c>
      <c r="D68" s="77">
        <f>Openspace!AW63</f>
        <v>1.7148979852451527</v>
      </c>
      <c r="E68" s="35">
        <f>Openspace!D63</f>
        <v>161861.41082218653</v>
      </c>
      <c r="F68" s="77">
        <f>Openspace!AX63</f>
        <v>2.9957699795613153</v>
      </c>
      <c r="G68" s="35">
        <f>Openspace!E63</f>
        <v>103907.24619599791</v>
      </c>
      <c r="H68" s="77">
        <f>Openspace!AY63</f>
        <v>3.6225736872373617</v>
      </c>
      <c r="I68" s="35">
        <f>Openspace!F63</f>
        <v>127620.35064278074</v>
      </c>
      <c r="J68" s="77">
        <f>Openspace!AZ63</f>
        <v>2.8010290776864029</v>
      </c>
      <c r="K68" s="35">
        <f>Openspace!G63</f>
        <v>5697.3963601799996</v>
      </c>
      <c r="L68" s="77">
        <f>Openspace!BA63</f>
        <v>16.613020874773518</v>
      </c>
      <c r="M68" s="35">
        <f>Openspace!H63</f>
        <v>5591.6641650661986</v>
      </c>
      <c r="N68" s="77">
        <f>Openspace!BB63</f>
        <v>16.230653456551689</v>
      </c>
      <c r="O68" s="35">
        <f>Openspace!I63</f>
        <v>7875.9966988219994</v>
      </c>
      <c r="P68" s="77">
        <f>Openspace!BC63</f>
        <v>14.562124938294982</v>
      </c>
      <c r="Q68" s="35">
        <f>Openspace!J63</f>
        <v>14759.032611071903</v>
      </c>
      <c r="R68" s="77">
        <f>Openspace!BD63</f>
        <v>11.792060148560042</v>
      </c>
      <c r="S68" s="79">
        <f t="shared" si="4"/>
        <v>819387.58303022361</v>
      </c>
      <c r="T68" s="80">
        <f t="shared" si="5"/>
        <v>1.2309439060964369</v>
      </c>
    </row>
    <row r="69" spans="1:20" x14ac:dyDescent="0.25">
      <c r="A69" s="13"/>
      <c r="B69" s="36" t="str">
        <f>LookupValues!$B$16</f>
        <v>Transition or felled</v>
      </c>
      <c r="C69" s="35">
        <f>Openspace!C64</f>
        <v>6953.8586100713001</v>
      </c>
      <c r="D69" s="77">
        <f>Openspace!AW64</f>
        <v>14.717084242128848</v>
      </c>
      <c r="E69" s="35">
        <f>Openspace!D64</f>
        <v>2564.2789427142998</v>
      </c>
      <c r="F69" s="77">
        <f>Openspace!AX64</f>
        <v>19.913697871363986</v>
      </c>
      <c r="G69" s="35">
        <f>Openspace!E64</f>
        <v>7583.046028307198</v>
      </c>
      <c r="H69" s="77">
        <f>Openspace!AY64</f>
        <v>7.36756552318234</v>
      </c>
      <c r="I69" s="35">
        <f>Openspace!F64</f>
        <v>41773.465364726493</v>
      </c>
      <c r="J69" s="77">
        <f>Openspace!AZ64</f>
        <v>4.0077973735685575</v>
      </c>
      <c r="K69" s="35">
        <f>Openspace!G64</f>
        <v>0</v>
      </c>
      <c r="L69" s="77">
        <f>Openspace!BA64</f>
        <v>0</v>
      </c>
      <c r="M69" s="35">
        <f>Openspace!H64</f>
        <v>15.6256447195</v>
      </c>
      <c r="N69" s="77">
        <f>Openspace!BB64</f>
        <v>43.14348984691285</v>
      </c>
      <c r="O69" s="35">
        <f>Openspace!I64</f>
        <v>817.93221016270002</v>
      </c>
      <c r="P69" s="77">
        <f>Openspace!BC64</f>
        <v>33.165853219389057</v>
      </c>
      <c r="Q69" s="35">
        <f>Openspace!J64</f>
        <v>10153.244143939704</v>
      </c>
      <c r="R69" s="77">
        <f>Openspace!BD64</f>
        <v>57.246399547657767</v>
      </c>
      <c r="S69" s="79">
        <f t="shared" si="4"/>
        <v>69861.450944641198</v>
      </c>
      <c r="T69" s="80">
        <f t="shared" si="5"/>
        <v>8.8562676607933764</v>
      </c>
    </row>
    <row r="70" spans="1:20" x14ac:dyDescent="0.25">
      <c r="A70" s="13"/>
      <c r="B70" s="76" t="s">
        <v>194</v>
      </c>
      <c r="C70" s="75">
        <f>SUM(C58:C69)</f>
        <v>568366.23430350074</v>
      </c>
      <c r="D70" s="78">
        <f>IF(C70=0,0,SQRT(SUM((C58*D58)^2,(C59*D59)^2,(C60*D60)^2,(C61*D61)^2,(C62*D62)^2,(C63*D63)^2,(C64*D64)^2,(C65*D65)^2,(C66*D66)^2,(C67*D67)^2,(C68*D68)^2,(C69*D69)^2))/C70)</f>
        <v>1.5243131204147451</v>
      </c>
      <c r="E70" s="75">
        <f>SUM(E58:E69)</f>
        <v>237300.32196274621</v>
      </c>
      <c r="F70" s="78">
        <f>IF(E70=0,0,SQRT(SUM((E58*F58)^2,(E59*F59)^2,(E60*F60)^2,(E61*F61)^2,(E62*F62)^2,(E63*F63)^2,(E64*F64)^2,(E65*F65)^2,(E66*F66)^2,(E67*F67)^2,(E68*F68)^2,(E69*F69)^2))/E70)</f>
        <v>2.4547999979643826</v>
      </c>
      <c r="G70" s="75">
        <f>SUM(G58:G69)</f>
        <v>190226.25891419072</v>
      </c>
      <c r="H70" s="78">
        <f>IF(G70=0,0,SQRT(SUM((G58*H58)^2,(G59*H59)^2,(G60*H60)^2,(G61*H61)^2,(G62*H62)^2,(G63*H63)^2,(G64*H64)^2,(G65*H65)^2,(G66*H66)^2,(G67*H67)^2,(G68*H68)^2,(G69*H69)^2))/G70)</f>
        <v>2.597623053163014</v>
      </c>
      <c r="I70" s="75">
        <f>SUM(I58:I69)</f>
        <v>263170.10396582086</v>
      </c>
      <c r="J70" s="78">
        <f>IF(I70=0,0,SQRT(SUM((I58*J58)^2,(I59*J59)^2,(I60*J60)^2,(I61*J61)^2,(I62*J62)^2,(I63*J63)^2,(I64*J64)^2,(I65*J65)^2,(I66*J66)^2,(I67*J67)^2,(I68*J68)^2,(I69*J69)^2))/I70)</f>
        <v>2.0843361643717295</v>
      </c>
      <c r="K70" s="75">
        <f>SUM(K58:K69)</f>
        <v>14241.4486935813</v>
      </c>
      <c r="L70" s="78">
        <f>IF(K70=0,0,SQRT(SUM((K58*L58)^2,(K59*L59)^2,(K60*L60)^2,(K61*L61)^2,(K62*L62)^2,(K63*L63)^2,(K64*L64)^2,(K65*L65)^2,(K66*L66)^2,(K67*L67)^2,(K68*L68)^2,(K69*L69)^2))/K70)</f>
        <v>10.321549571534327</v>
      </c>
      <c r="M70" s="75">
        <f>SUM(M58:M69)</f>
        <v>15758.051412053697</v>
      </c>
      <c r="N70" s="78">
        <f>IF(M70=0,0,SQRT(SUM((M58*N58)^2,(M59*N59)^2,(M60*N60)^2,(M61*N61)^2,(M62*N62)^2,(M63*N63)^2,(M64*N64)^2,(M65*N65)^2,(M66*N66)^2,(M67*N67)^2,(M68*N68)^2,(M69*N69)^2))/M70)</f>
        <v>9.6482030650424218</v>
      </c>
      <c r="O70" s="75">
        <f>SUM(O58:O69)</f>
        <v>25877.413142020898</v>
      </c>
      <c r="P70" s="78">
        <f>IF(O70=0,0,SQRT(SUM((O58*P58)^2,(O59*P59)^2,(O60*P60)^2,(O61*P61)^2,(O62*P62)^2,(O63*P63)^2,(O64*P64)^2,(O65*P65)^2,(O66*P66)^2,(O67*P67)^2,(O68*P68)^2,(O69*P69)^2))/O70)</f>
        <v>7.4863564550898563</v>
      </c>
      <c r="Q70" s="75">
        <f>SUM(Q58:Q69)</f>
        <v>73951.403013738716</v>
      </c>
      <c r="R70" s="78">
        <f>IF(Q70=0,0,SQRT(SUM((Q58*R58)^2,(Q59*R59)^2,(Q60*R60)^2,(Q61*R61)^2,(Q62*R62)^2,(Q63*R63)^2,(Q64*R64)^2,(Q65*R65)^2,(Q66*R66)^2,(Q67*R67)^2,(Q68*R68)^2,(Q69*R69)^2))/Q70)</f>
        <v>9.0767922157830228</v>
      </c>
      <c r="S70" s="79">
        <f>SUM(S58:S69)</f>
        <v>1388891.2354076533</v>
      </c>
      <c r="T70" s="80">
        <f>IF(S70=0,0,SQRT(SUM((S58*T58)^2,(S59*T59)^2,(S60*T60)^2,(S61*T61)^2,(S62*T62)^2,(S63*T63)^2,(S64*T64)^2,(S65*T65)^2,(S66*T66)^2,(S67*T67)^2,(S68*T68)^2,(S69*T69)^2))/S70)</f>
        <v>1.0600885938473457</v>
      </c>
    </row>
    <row r="71" spans="1:20" x14ac:dyDescent="0.25">
      <c r="A71" s="13"/>
      <c r="B71" s="55"/>
      <c r="C71" s="56"/>
      <c r="D71" s="57"/>
      <c r="E71" s="56"/>
      <c r="F71" s="57"/>
      <c r="G71" s="56"/>
      <c r="H71" s="57"/>
      <c r="I71" s="56"/>
      <c r="J71" s="57"/>
      <c r="K71" s="56"/>
      <c r="L71" s="57"/>
      <c r="M71" s="56"/>
      <c r="N71" s="57"/>
      <c r="O71" s="56"/>
      <c r="P71" s="57"/>
      <c r="Q71" s="56"/>
      <c r="R71" s="57"/>
      <c r="S71" s="57"/>
      <c r="T71" s="57"/>
    </row>
    <row r="72" spans="1:20" x14ac:dyDescent="0.25">
      <c r="A72" s="13"/>
      <c r="B72" s="55"/>
      <c r="C72" s="56"/>
      <c r="D72" s="57"/>
      <c r="E72" s="56"/>
      <c r="F72" s="57"/>
      <c r="G72" s="56"/>
      <c r="H72" s="57"/>
      <c r="I72" s="56"/>
      <c r="J72" s="57"/>
      <c r="K72" s="56"/>
      <c r="L72" s="57"/>
      <c r="M72" s="56"/>
      <c r="N72" s="57"/>
      <c r="O72" s="56"/>
      <c r="P72" s="57"/>
      <c r="Q72" s="56"/>
      <c r="R72" s="57"/>
      <c r="S72" s="57"/>
      <c r="T72" s="57"/>
    </row>
    <row r="73" spans="1:20" x14ac:dyDescent="0.25">
      <c r="A73" s="19"/>
      <c r="B73" s="55"/>
      <c r="C73" s="56"/>
      <c r="D73" s="57"/>
      <c r="E73" s="56"/>
      <c r="F73" s="57"/>
      <c r="G73" s="56"/>
      <c r="H73" s="57"/>
      <c r="I73" s="56"/>
      <c r="J73" s="57"/>
      <c r="K73" s="56"/>
      <c r="L73" s="57"/>
      <c r="M73" s="56"/>
      <c r="N73" s="57"/>
      <c r="O73" s="56"/>
      <c r="P73" s="57"/>
      <c r="Q73" s="56"/>
      <c r="R73" s="57"/>
      <c r="S73" s="57"/>
      <c r="T73" s="57"/>
    </row>
    <row r="74" spans="1:20" x14ac:dyDescent="0.25">
      <c r="A74" s="13"/>
      <c r="B74" s="55"/>
      <c r="C74" s="56"/>
      <c r="D74" s="57"/>
      <c r="E74" s="56"/>
      <c r="F74" s="57"/>
      <c r="G74" s="56"/>
      <c r="H74" s="57"/>
      <c r="I74" s="56"/>
      <c r="J74" s="57"/>
      <c r="K74" s="56"/>
      <c r="L74" s="57"/>
      <c r="M74" s="56"/>
      <c r="N74" s="57"/>
      <c r="O74" s="56"/>
      <c r="P74" s="57"/>
      <c r="Q74" s="56"/>
      <c r="R74" s="57"/>
      <c r="S74" s="57"/>
      <c r="T74" s="57"/>
    </row>
    <row r="75" spans="1:20" x14ac:dyDescent="0.25">
      <c r="A75" s="13"/>
      <c r="B75" s="55"/>
      <c r="C75" s="56"/>
      <c r="D75" s="57"/>
      <c r="E75" s="56"/>
      <c r="F75" s="57"/>
      <c r="G75" s="56"/>
      <c r="H75" s="57"/>
      <c r="I75" s="56"/>
      <c r="J75" s="57"/>
      <c r="K75" s="56"/>
      <c r="L75" s="57"/>
      <c r="M75" s="56"/>
      <c r="N75" s="57"/>
      <c r="O75" s="56"/>
      <c r="P75" s="57"/>
      <c r="Q75" s="56"/>
      <c r="R75" s="57"/>
      <c r="S75" s="57"/>
      <c r="T75" s="57"/>
    </row>
    <row r="76" spans="1:20" x14ac:dyDescent="0.25">
      <c r="A76" s="29"/>
      <c r="B76" s="55"/>
      <c r="C76" s="56"/>
      <c r="D76" s="57"/>
      <c r="E76" s="56"/>
      <c r="F76" s="57"/>
      <c r="G76" s="56"/>
      <c r="H76" s="57"/>
      <c r="I76" s="56"/>
      <c r="J76" s="57"/>
      <c r="K76" s="56"/>
      <c r="L76" s="57"/>
      <c r="M76" s="56"/>
      <c r="N76" s="57"/>
      <c r="O76" s="56"/>
      <c r="P76" s="57"/>
      <c r="Q76" s="56"/>
      <c r="R76" s="57"/>
      <c r="S76" s="57"/>
      <c r="T76" s="57"/>
    </row>
    <row r="78" spans="1:20" x14ac:dyDescent="0.25">
      <c r="B78" s="13" t="s">
        <v>417</v>
      </c>
      <c r="C78" s="13" t="str">
        <f>Openspace!$B$2</f>
        <v>Open Space</v>
      </c>
    </row>
    <row r="79" spans="1:20" x14ac:dyDescent="0.25">
      <c r="A79" s="13"/>
      <c r="B79" s="13"/>
    </row>
    <row r="80" spans="1:20" x14ac:dyDescent="0.25">
      <c r="B80" s="92" t="str">
        <f>$B$2</f>
        <v>Habitat Type</v>
      </c>
      <c r="C80" s="94" t="s">
        <v>421</v>
      </c>
      <c r="D80" s="93"/>
      <c r="E80" s="93"/>
      <c r="F80" s="93"/>
      <c r="G80" s="93"/>
      <c r="H80" s="93"/>
      <c r="I80" s="93"/>
      <c r="J80" s="95"/>
      <c r="K80" s="94" t="s">
        <v>422</v>
      </c>
      <c r="L80" s="93"/>
      <c r="M80" s="93"/>
      <c r="N80" s="93"/>
      <c r="O80" s="93"/>
      <c r="P80" s="93"/>
      <c r="Q80" s="93"/>
      <c r="R80" s="95"/>
      <c r="S80" s="96" t="s">
        <v>194</v>
      </c>
      <c r="T80" s="92"/>
    </row>
    <row r="81" spans="1:20" x14ac:dyDescent="0.25">
      <c r="A81" s="13" t="s">
        <v>116</v>
      </c>
      <c r="B81" s="92"/>
      <c r="C81" s="97" t="s">
        <v>384</v>
      </c>
      <c r="D81" s="97"/>
      <c r="E81" s="94" t="s">
        <v>385</v>
      </c>
      <c r="F81" s="95"/>
      <c r="G81" s="94" t="s">
        <v>386</v>
      </c>
      <c r="H81" s="95"/>
      <c r="I81" s="94" t="s">
        <v>420</v>
      </c>
      <c r="J81" s="95"/>
      <c r="K81" s="97" t="s">
        <v>384</v>
      </c>
      <c r="L81" s="97"/>
      <c r="M81" s="94" t="s">
        <v>385</v>
      </c>
      <c r="N81" s="95"/>
      <c r="O81" s="94" t="s">
        <v>386</v>
      </c>
      <c r="P81" s="95"/>
      <c r="Q81" s="94" t="s">
        <v>419</v>
      </c>
      <c r="R81" s="95"/>
      <c r="S81" s="94"/>
      <c r="T81" s="93"/>
    </row>
    <row r="82" spans="1:20" ht="25.5" x14ac:dyDescent="0.25">
      <c r="A82" s="13"/>
      <c r="B82" s="93"/>
      <c r="C82" s="32" t="s">
        <v>195</v>
      </c>
      <c r="D82" s="33" t="s">
        <v>196</v>
      </c>
      <c r="E82" s="32" t="s">
        <v>195</v>
      </c>
      <c r="F82" s="33" t="s">
        <v>196</v>
      </c>
      <c r="G82" s="32" t="s">
        <v>195</v>
      </c>
      <c r="H82" s="33" t="s">
        <v>196</v>
      </c>
      <c r="I82" s="32" t="s">
        <v>195</v>
      </c>
      <c r="J82" s="33" t="s">
        <v>196</v>
      </c>
      <c r="K82" s="32" t="s">
        <v>195</v>
      </c>
      <c r="L82" s="33" t="s">
        <v>196</v>
      </c>
      <c r="M82" s="32" t="s">
        <v>195</v>
      </c>
      <c r="N82" s="33" t="s">
        <v>196</v>
      </c>
      <c r="O82" s="32" t="s">
        <v>195</v>
      </c>
      <c r="P82" s="33" t="s">
        <v>196</v>
      </c>
      <c r="Q82" s="32" t="s">
        <v>195</v>
      </c>
      <c r="R82" s="33" t="s">
        <v>196</v>
      </c>
      <c r="S82" s="32" t="s">
        <v>195</v>
      </c>
      <c r="T82" s="33" t="s">
        <v>196</v>
      </c>
    </row>
    <row r="83" spans="1:20" x14ac:dyDescent="0.25">
      <c r="A83" s="13"/>
      <c r="B83" s="34" t="str">
        <f>LookupValues!$B$5</f>
        <v>Lowland beech/yew woodland</v>
      </c>
      <c r="C83" s="35">
        <f>Openspace!C76</f>
        <v>2582.3270417551003</v>
      </c>
      <c r="D83" s="77">
        <f>Openspace!AW76</f>
        <v>20.773378592006669</v>
      </c>
      <c r="E83" s="35">
        <f>Openspace!D76</f>
        <v>789.9875154862001</v>
      </c>
      <c r="F83" s="77">
        <f>Openspace!AX76</f>
        <v>33.99686354700254</v>
      </c>
      <c r="G83" s="35">
        <f>Openspace!E76</f>
        <v>751.69941189399992</v>
      </c>
      <c r="H83" s="77">
        <f>Openspace!AY76</f>
        <v>31.422150368698947</v>
      </c>
      <c r="I83" s="35">
        <f>Openspace!F76</f>
        <v>1198.1110908244998</v>
      </c>
      <c r="J83" s="77">
        <f>Openspace!AZ76</f>
        <v>33.816425753383356</v>
      </c>
      <c r="K83" s="35">
        <f>Openspace!G76</f>
        <v>204.83373825000001</v>
      </c>
      <c r="L83" s="77">
        <f>Openspace!BA76</f>
        <v>81.173039540343524</v>
      </c>
      <c r="M83" s="35">
        <f>Openspace!H76</f>
        <v>156.69728511279999</v>
      </c>
      <c r="N83" s="77">
        <f>Openspace!BB76</f>
        <v>75.861760828137463</v>
      </c>
      <c r="O83" s="35">
        <f>Openspace!I76</f>
        <v>148.36999742</v>
      </c>
      <c r="P83" s="77">
        <f>Openspace!BC76</f>
        <v>70.033273303872804</v>
      </c>
      <c r="Q83" s="35">
        <f>Openspace!J76</f>
        <v>592.37288376749996</v>
      </c>
      <c r="R83" s="77">
        <f>Openspace!BD76</f>
        <v>49.181436965637303</v>
      </c>
      <c r="S83" s="79">
        <f>SUM(C83,E83,G83,I83,K83,M83,O83,Q83)</f>
        <v>6424.398964510101</v>
      </c>
      <c r="T83" s="80">
        <f>IF(S83=0,0,SQRT(SUM((C83*D83)^2,(E83*F83)^2,(G83*H83)^2,(I83*J83)^2,(K83*L83)^2,(M83*N83)^2,(O83*P83)^2,(Q83*R83)^2))/S83)</f>
        <v>13.183013119769619</v>
      </c>
    </row>
    <row r="84" spans="1:20" x14ac:dyDescent="0.25">
      <c r="A84" s="13"/>
      <c r="B84" s="34" t="str">
        <f>LookupValues!$B$6</f>
        <v>Lowland Mixed Deciduous Woodland</v>
      </c>
      <c r="C84" s="35">
        <f>Openspace!C77</f>
        <v>17321.279904689</v>
      </c>
      <c r="D84" s="77">
        <f>Openspace!AW77</f>
        <v>7.6370950362094741</v>
      </c>
      <c r="E84" s="35">
        <f>Openspace!D77</f>
        <v>7536.4528087499993</v>
      </c>
      <c r="F84" s="77">
        <f>Openspace!AX77</f>
        <v>11.997679682736399</v>
      </c>
      <c r="G84" s="35">
        <f>Openspace!E77</f>
        <v>12878.079698060001</v>
      </c>
      <c r="H84" s="77">
        <f>Openspace!AY77</f>
        <v>9.477185967885589</v>
      </c>
      <c r="I84" s="35">
        <f>Openspace!F77</f>
        <v>14394.782485596299</v>
      </c>
      <c r="J84" s="77">
        <f>Openspace!AZ77</f>
        <v>9.0697060508844149</v>
      </c>
      <c r="K84" s="35">
        <f>Openspace!G77</f>
        <v>2732.9580379849999</v>
      </c>
      <c r="L84" s="77">
        <f>Openspace!BA77</f>
        <v>21.252575877387901</v>
      </c>
      <c r="M84" s="35">
        <f>Openspace!H77</f>
        <v>2585.3380562000002</v>
      </c>
      <c r="N84" s="77">
        <f>Openspace!BB77</f>
        <v>21.056396799322545</v>
      </c>
      <c r="O84" s="35">
        <f>Openspace!I77</f>
        <v>8350.7600133680007</v>
      </c>
      <c r="P84" s="77">
        <f>Openspace!BC77</f>
        <v>12.318616145720393</v>
      </c>
      <c r="Q84" s="35">
        <f>Openspace!J77</f>
        <v>13411.556402032402</v>
      </c>
      <c r="R84" s="77">
        <f>Openspace!BD77</f>
        <v>9.3339646113957873</v>
      </c>
      <c r="S84" s="79">
        <f t="shared" ref="S84:S94" si="6">SUM(C84,E84,G84,I84,K84,M84,O84,Q84)</f>
        <v>79211.207406680711</v>
      </c>
      <c r="T84" s="80">
        <f t="shared" ref="T84:T94" si="7">IF(S84=0,0,SQRT(SUM((C84*D84)^2,(E84*F84)^2,(G84*H84)^2,(I84*J84)^2,(K84*L84)^2,(M84*N84)^2,(O84*P84)^2,(Q84*R84)^2))/S84)</f>
        <v>3.7916665971810883</v>
      </c>
    </row>
    <row r="85" spans="1:20" x14ac:dyDescent="0.25">
      <c r="A85" s="13"/>
      <c r="B85" s="34" t="str">
        <f>LookupValues!$B$7</f>
        <v>Native pine woodlands</v>
      </c>
      <c r="C85" s="35">
        <f>Openspace!C78</f>
        <v>0</v>
      </c>
      <c r="D85" s="77">
        <f>Openspace!AW78</f>
        <v>0</v>
      </c>
      <c r="E85" s="35">
        <f>Openspace!D78</f>
        <v>0</v>
      </c>
      <c r="F85" s="77">
        <f>Openspace!AX78</f>
        <v>0</v>
      </c>
      <c r="G85" s="35">
        <f>Openspace!E78</f>
        <v>0</v>
      </c>
      <c r="H85" s="77">
        <f>Openspace!AY78</f>
        <v>0</v>
      </c>
      <c r="I85" s="35">
        <f>Openspace!F78</f>
        <v>0</v>
      </c>
      <c r="J85" s="77">
        <f>Openspace!AZ78</f>
        <v>0</v>
      </c>
      <c r="K85" s="35">
        <f>Openspace!G78</f>
        <v>0</v>
      </c>
      <c r="L85" s="77">
        <f>Openspace!BA78</f>
        <v>0</v>
      </c>
      <c r="M85" s="35">
        <f>Openspace!H78</f>
        <v>0</v>
      </c>
      <c r="N85" s="77">
        <f>Openspace!BB78</f>
        <v>0</v>
      </c>
      <c r="O85" s="35">
        <f>Openspace!I78</f>
        <v>0</v>
      </c>
      <c r="P85" s="77">
        <f>Openspace!BC78</f>
        <v>0</v>
      </c>
      <c r="Q85" s="35">
        <f>Openspace!J78</f>
        <v>0</v>
      </c>
      <c r="R85" s="77">
        <f>Openspace!BD78</f>
        <v>0</v>
      </c>
      <c r="S85" s="79">
        <f t="shared" si="6"/>
        <v>0</v>
      </c>
      <c r="T85" s="80">
        <f t="shared" si="7"/>
        <v>0</v>
      </c>
    </row>
    <row r="86" spans="1:20" x14ac:dyDescent="0.25">
      <c r="A86" s="13"/>
      <c r="B86" s="34" t="str">
        <f>LookupValues!$B$8</f>
        <v>Non-HAP native pinewood</v>
      </c>
      <c r="C86" s="35">
        <f>Openspace!C79</f>
        <v>0</v>
      </c>
      <c r="D86" s="77">
        <f>Openspace!AW79</f>
        <v>0</v>
      </c>
      <c r="E86" s="35">
        <f>Openspace!D79</f>
        <v>0</v>
      </c>
      <c r="F86" s="77">
        <f>Openspace!AX79</f>
        <v>0</v>
      </c>
      <c r="G86" s="35">
        <f>Openspace!E79</f>
        <v>0</v>
      </c>
      <c r="H86" s="77">
        <f>Openspace!AY79</f>
        <v>0</v>
      </c>
      <c r="I86" s="35">
        <f>Openspace!F79</f>
        <v>0</v>
      </c>
      <c r="J86" s="77">
        <f>Openspace!AZ79</f>
        <v>0</v>
      </c>
      <c r="K86" s="35">
        <f>Openspace!G79</f>
        <v>0</v>
      </c>
      <c r="L86" s="77">
        <f>Openspace!BA79</f>
        <v>0</v>
      </c>
      <c r="M86" s="35">
        <f>Openspace!H79</f>
        <v>0</v>
      </c>
      <c r="N86" s="77">
        <f>Openspace!BB79</f>
        <v>0</v>
      </c>
      <c r="O86" s="35">
        <f>Openspace!I79</f>
        <v>0</v>
      </c>
      <c r="P86" s="77">
        <f>Openspace!BC79</f>
        <v>0</v>
      </c>
      <c r="Q86" s="35">
        <f>Openspace!J79</f>
        <v>0</v>
      </c>
      <c r="R86" s="77">
        <f>Openspace!BD79</f>
        <v>0</v>
      </c>
      <c r="S86" s="79">
        <f t="shared" si="6"/>
        <v>0</v>
      </c>
      <c r="T86" s="80">
        <f t="shared" si="7"/>
        <v>0</v>
      </c>
    </row>
    <row r="87" spans="1:20" ht="30" customHeight="1" x14ac:dyDescent="0.25">
      <c r="A87" s="13"/>
      <c r="B87" s="81" t="str">
        <f>LookupValues!$B$9</f>
        <v>Upland birchwoods (Scot); birch dominated upland oakwoods (Eng, Wal)</v>
      </c>
      <c r="C87" s="35">
        <f>Openspace!C80</f>
        <v>1194.4216324939998</v>
      </c>
      <c r="D87" s="77">
        <f>Openspace!AW80</f>
        <v>30.187204967564661</v>
      </c>
      <c r="E87" s="35">
        <f>Openspace!D80</f>
        <v>279.55041219229997</v>
      </c>
      <c r="F87" s="77">
        <f>Openspace!AX80</f>
        <v>47.516344703615566</v>
      </c>
      <c r="G87" s="35">
        <f>Openspace!E80</f>
        <v>336.3731115786</v>
      </c>
      <c r="H87" s="77">
        <f>Openspace!AY80</f>
        <v>60.436505484010475</v>
      </c>
      <c r="I87" s="35">
        <f>Openspace!F80</f>
        <v>181.46331734860001</v>
      </c>
      <c r="J87" s="77">
        <f>Openspace!AZ80</f>
        <v>62.614282129830229</v>
      </c>
      <c r="K87" s="35">
        <f>Openspace!G80</f>
        <v>7.4777152570999998</v>
      </c>
      <c r="L87" s="77">
        <f>Openspace!BA80</f>
        <v>89.763052216903475</v>
      </c>
      <c r="M87" s="35">
        <f>Openspace!H80</f>
        <v>0</v>
      </c>
      <c r="N87" s="77">
        <f>Openspace!BB80</f>
        <v>0</v>
      </c>
      <c r="O87" s="35">
        <f>Openspace!I80</f>
        <v>0</v>
      </c>
      <c r="P87" s="77">
        <f>Openspace!BC80</f>
        <v>0</v>
      </c>
      <c r="Q87" s="35">
        <f>Openspace!J80</f>
        <v>221.71581637400001</v>
      </c>
      <c r="R87" s="77">
        <f>Openspace!BD80</f>
        <v>59.253612339412342</v>
      </c>
      <c r="S87" s="79">
        <f t="shared" si="6"/>
        <v>2221.0020052445998</v>
      </c>
      <c r="T87" s="80">
        <f t="shared" si="7"/>
        <v>21.07963541911014</v>
      </c>
    </row>
    <row r="88" spans="1:20" x14ac:dyDescent="0.25">
      <c r="A88" s="13"/>
      <c r="B88" s="34" t="str">
        <f>LookupValues!$B$10</f>
        <v>Upland mixed ashwoods</v>
      </c>
      <c r="C88" s="35">
        <f>Openspace!C81</f>
        <v>1152.9945491752999</v>
      </c>
      <c r="D88" s="77">
        <f>Openspace!AW81</f>
        <v>27.864829514932332</v>
      </c>
      <c r="E88" s="35">
        <f>Openspace!D81</f>
        <v>858.34104014260004</v>
      </c>
      <c r="F88" s="77">
        <f>Openspace!AX81</f>
        <v>38.431326452676757</v>
      </c>
      <c r="G88" s="35">
        <f>Openspace!E81</f>
        <v>624.39107513700014</v>
      </c>
      <c r="H88" s="77">
        <f>Openspace!AY81</f>
        <v>37.406484806707809</v>
      </c>
      <c r="I88" s="35">
        <f>Openspace!F81</f>
        <v>766.70239619610004</v>
      </c>
      <c r="J88" s="77">
        <f>Openspace!AZ81</f>
        <v>31.067101592651248</v>
      </c>
      <c r="K88" s="35">
        <f>Openspace!G81</f>
        <v>301.45789157000002</v>
      </c>
      <c r="L88" s="77">
        <f>Openspace!BA81</f>
        <v>67.234907629510332</v>
      </c>
      <c r="M88" s="35">
        <f>Openspace!H81</f>
        <v>465.90616982700004</v>
      </c>
      <c r="N88" s="77">
        <f>Openspace!BB81</f>
        <v>49.376085179821779</v>
      </c>
      <c r="O88" s="35">
        <f>Openspace!I81</f>
        <v>760.61194440199995</v>
      </c>
      <c r="P88" s="77">
        <f>Openspace!BC81</f>
        <v>38.889199796172512</v>
      </c>
      <c r="Q88" s="35">
        <f>Openspace!J81</f>
        <v>2213.9046019639995</v>
      </c>
      <c r="R88" s="77">
        <f>Openspace!BD81</f>
        <v>27.172810680294475</v>
      </c>
      <c r="S88" s="79">
        <f t="shared" si="6"/>
        <v>7144.3096684139982</v>
      </c>
      <c r="T88" s="80">
        <f t="shared" si="7"/>
        <v>13.03103902444831</v>
      </c>
    </row>
    <row r="89" spans="1:20" x14ac:dyDescent="0.25">
      <c r="A89" s="13"/>
      <c r="B89" s="34" t="str">
        <f>LookupValues!$B$11</f>
        <v>Upland oakwood</v>
      </c>
      <c r="C89" s="35">
        <f>Openspace!C82</f>
        <v>6811.3669682889004</v>
      </c>
      <c r="D89" s="77">
        <f>Openspace!AW82</f>
        <v>12.401541556153381</v>
      </c>
      <c r="E89" s="35">
        <f>Openspace!D82</f>
        <v>4374.2092976808999</v>
      </c>
      <c r="F89" s="77">
        <f>Openspace!AX82</f>
        <v>17.163025782933587</v>
      </c>
      <c r="G89" s="35">
        <f>Openspace!E82</f>
        <v>3268.0916989639991</v>
      </c>
      <c r="H89" s="77">
        <f>Openspace!AY82</f>
        <v>18.183676506647803</v>
      </c>
      <c r="I89" s="35">
        <f>Openspace!F82</f>
        <v>3924.9991735010003</v>
      </c>
      <c r="J89" s="77">
        <f>Openspace!AZ82</f>
        <v>17.584786787608486</v>
      </c>
      <c r="K89" s="35">
        <f>Openspace!G82</f>
        <v>440.72764946000001</v>
      </c>
      <c r="L89" s="77">
        <f>Openspace!BA82</f>
        <v>51.493614437732475</v>
      </c>
      <c r="M89" s="35">
        <f>Openspace!H82</f>
        <v>821.29158331299993</v>
      </c>
      <c r="N89" s="77">
        <f>Openspace!BB82</f>
        <v>43.355383262023352</v>
      </c>
      <c r="O89" s="35">
        <f>Openspace!I82</f>
        <v>2513.9160360311002</v>
      </c>
      <c r="P89" s="77">
        <f>Openspace!BC82</f>
        <v>24.886171667971006</v>
      </c>
      <c r="Q89" s="35">
        <f>Openspace!J82</f>
        <v>3971.1667426400004</v>
      </c>
      <c r="R89" s="77">
        <f>Openspace!BD82</f>
        <v>19.616256389985555</v>
      </c>
      <c r="S89" s="79">
        <f t="shared" si="6"/>
        <v>26125.769149878903</v>
      </c>
      <c r="T89" s="80">
        <f t="shared" si="7"/>
        <v>6.9355392069798762</v>
      </c>
    </row>
    <row r="90" spans="1:20" x14ac:dyDescent="0.25">
      <c r="A90" s="13"/>
      <c r="B90" s="34" t="str">
        <f>LookupValues!$B$12</f>
        <v>Wet woodland</v>
      </c>
      <c r="C90" s="35">
        <f>Openspace!C83</f>
        <v>3232.4350884130004</v>
      </c>
      <c r="D90" s="77">
        <f>Openspace!AW83</f>
        <v>16.288536326040674</v>
      </c>
      <c r="E90" s="35">
        <f>Openspace!D83</f>
        <v>1787.1781543930001</v>
      </c>
      <c r="F90" s="77">
        <f>Openspace!AX83</f>
        <v>21.635471833154313</v>
      </c>
      <c r="G90" s="35">
        <f>Openspace!E83</f>
        <v>3960.3520150409995</v>
      </c>
      <c r="H90" s="77">
        <f>Openspace!AY83</f>
        <v>15.068755297193704</v>
      </c>
      <c r="I90" s="35">
        <f>Openspace!F83</f>
        <v>4994.7810781219996</v>
      </c>
      <c r="J90" s="77">
        <f>Openspace!AZ83</f>
        <v>14.141931967138179</v>
      </c>
      <c r="K90" s="35">
        <f>Openspace!G83</f>
        <v>1355.3390679019999</v>
      </c>
      <c r="L90" s="77">
        <f>Openspace!BA83</f>
        <v>25.993157061256667</v>
      </c>
      <c r="M90" s="35">
        <f>Openspace!H83</f>
        <v>1589.5698520970002</v>
      </c>
      <c r="N90" s="77">
        <f>Openspace!BB83</f>
        <v>23.318709025746141</v>
      </c>
      <c r="O90" s="35">
        <f>Openspace!I83</f>
        <v>4107.2294081059999</v>
      </c>
      <c r="P90" s="77">
        <f>Openspace!BC83</f>
        <v>17.282001177608574</v>
      </c>
      <c r="Q90" s="35">
        <f>Openspace!J83</f>
        <v>7148.0784327000001</v>
      </c>
      <c r="R90" s="77">
        <f>Openspace!BD83</f>
        <v>15.039729850761702</v>
      </c>
      <c r="S90" s="79">
        <f t="shared" si="6"/>
        <v>28174.963096774001</v>
      </c>
      <c r="T90" s="80">
        <f t="shared" si="7"/>
        <v>6.35195573815</v>
      </c>
    </row>
    <row r="91" spans="1:20" x14ac:dyDescent="0.25">
      <c r="A91" s="13"/>
      <c r="B91" s="34" t="str">
        <f>LookupValues!$B$13</f>
        <v>Wood Pasture &amp; Parkland</v>
      </c>
      <c r="C91" s="35">
        <f>Openspace!C84</f>
        <v>12.3573501238</v>
      </c>
      <c r="D91" s="77">
        <f>Openspace!AW84</f>
        <v>70.802526787417932</v>
      </c>
      <c r="E91" s="35">
        <f>Openspace!D84</f>
        <v>163.963025496</v>
      </c>
      <c r="F91" s="77">
        <f>Openspace!AX84</f>
        <v>72.162644791080467</v>
      </c>
      <c r="G91" s="35">
        <f>Openspace!E84</f>
        <v>0</v>
      </c>
      <c r="H91" s="77">
        <f>Openspace!AY84</f>
        <v>0</v>
      </c>
      <c r="I91" s="35">
        <f>Openspace!F84</f>
        <v>0</v>
      </c>
      <c r="J91" s="77">
        <f>Openspace!AZ84</f>
        <v>0</v>
      </c>
      <c r="K91" s="35">
        <f>Openspace!G84</f>
        <v>10.598731057</v>
      </c>
      <c r="L91" s="77">
        <f>Openspace!BA84</f>
        <v>84.081013415773981</v>
      </c>
      <c r="M91" s="35">
        <f>Openspace!H84</f>
        <v>0</v>
      </c>
      <c r="N91" s="77">
        <f>Openspace!BB84</f>
        <v>0</v>
      </c>
      <c r="O91" s="35">
        <f>Openspace!I84</f>
        <v>0</v>
      </c>
      <c r="P91" s="77">
        <f>Openspace!BC84</f>
        <v>0</v>
      </c>
      <c r="Q91" s="35">
        <f>Openspace!J84</f>
        <v>299.00722167690003</v>
      </c>
      <c r="R91" s="77">
        <f>Openspace!BD84</f>
        <v>78.085012107611348</v>
      </c>
      <c r="S91" s="79">
        <f t="shared" si="6"/>
        <v>485.9263283537</v>
      </c>
      <c r="T91" s="80">
        <f t="shared" si="7"/>
        <v>53.927231948111107</v>
      </c>
    </row>
    <row r="92" spans="1:20" x14ac:dyDescent="0.25">
      <c r="A92" s="13"/>
      <c r="B92" s="34" t="str">
        <f>LookupValues!$B$14</f>
        <v>Broadleaf habitat NOT classified as priority</v>
      </c>
      <c r="C92" s="35">
        <f>Openspace!C85</f>
        <v>4393.2552312348998</v>
      </c>
      <c r="D92" s="77">
        <f>Openspace!AW85</f>
        <v>15.32555165774883</v>
      </c>
      <c r="E92" s="35">
        <f>Openspace!D85</f>
        <v>968.60804089049998</v>
      </c>
      <c r="F92" s="77">
        <f>Openspace!AX85</f>
        <v>31.421108260063043</v>
      </c>
      <c r="G92" s="35">
        <f>Openspace!E85</f>
        <v>1410.0080436105002</v>
      </c>
      <c r="H92" s="77">
        <f>Openspace!AY85</f>
        <v>23.288959927168385</v>
      </c>
      <c r="I92" s="35">
        <f>Openspace!F85</f>
        <v>1864.6929891259999</v>
      </c>
      <c r="J92" s="77">
        <f>Openspace!AZ85</f>
        <v>17.423967785569353</v>
      </c>
      <c r="K92" s="35">
        <f>Openspace!G85</f>
        <v>241.558397313</v>
      </c>
      <c r="L92" s="77">
        <f>Openspace!BA85</f>
        <v>50.739842480502361</v>
      </c>
      <c r="M92" s="35">
        <f>Openspace!H85</f>
        <v>191.53060515999999</v>
      </c>
      <c r="N92" s="77">
        <f>Openspace!BB85</f>
        <v>52.493423673318667</v>
      </c>
      <c r="O92" s="35">
        <f>Openspace!I85</f>
        <v>647.10493741359994</v>
      </c>
      <c r="P92" s="77">
        <f>Openspace!BC85</f>
        <v>39.01338953263803</v>
      </c>
      <c r="Q92" s="35">
        <f>Openspace!J85</f>
        <v>2506.976182765</v>
      </c>
      <c r="R92" s="77">
        <f>Openspace!BD85</f>
        <v>21.225220121480913</v>
      </c>
      <c r="S92" s="79">
        <f t="shared" si="6"/>
        <v>12223.7344275135</v>
      </c>
      <c r="T92" s="80">
        <f t="shared" si="7"/>
        <v>8.7015051735673072</v>
      </c>
    </row>
    <row r="93" spans="1:20" x14ac:dyDescent="0.25">
      <c r="A93" s="13"/>
      <c r="B93" s="34" t="str">
        <f>LookupValues!$B$15</f>
        <v>Non-native coniferous woodland</v>
      </c>
      <c r="C93" s="35">
        <f>Openspace!C86</f>
        <v>80030.877370856702</v>
      </c>
      <c r="D93" s="77">
        <f>Openspace!AW86</f>
        <v>2.6529476937611594</v>
      </c>
      <c r="E93" s="35">
        <f>Openspace!D86</f>
        <v>21191.222332751597</v>
      </c>
      <c r="F93" s="77">
        <f>Openspace!AX86</f>
        <v>6.9512875350609349</v>
      </c>
      <c r="G93" s="35">
        <f>Openspace!E86</f>
        <v>17456.947268781005</v>
      </c>
      <c r="H93" s="77">
        <f>Openspace!AY86</f>
        <v>7.3168901629529994</v>
      </c>
      <c r="I93" s="35">
        <f>Openspace!F86</f>
        <v>19571.594169059201</v>
      </c>
      <c r="J93" s="77">
        <f>Openspace!AZ86</f>
        <v>5.9506505163634547</v>
      </c>
      <c r="K93" s="35">
        <f>Openspace!G86</f>
        <v>1214.4239585782002</v>
      </c>
      <c r="L93" s="77">
        <f>Openspace!BA86</f>
        <v>29.554950317769585</v>
      </c>
      <c r="M93" s="35">
        <f>Openspace!H86</f>
        <v>962.5946536429999</v>
      </c>
      <c r="N93" s="77">
        <f>Openspace!BB86</f>
        <v>35.143007693138287</v>
      </c>
      <c r="O93" s="35">
        <f>Openspace!I86</f>
        <v>1496.3439156390002</v>
      </c>
      <c r="P93" s="77">
        <f>Openspace!BC86</f>
        <v>30.317909848843378</v>
      </c>
      <c r="Q93" s="35">
        <f>Openspace!J86</f>
        <v>3268.0288989379997</v>
      </c>
      <c r="R93" s="77">
        <f>Openspace!BD86</f>
        <v>21.19371166988298</v>
      </c>
      <c r="S93" s="79">
        <f t="shared" si="6"/>
        <v>145192.03256824674</v>
      </c>
      <c r="T93" s="80">
        <f t="shared" si="7"/>
        <v>2.241800108376685</v>
      </c>
    </row>
    <row r="94" spans="1:20" x14ac:dyDescent="0.25">
      <c r="A94" s="13"/>
      <c r="B94" s="36" t="str">
        <f>LookupValues!$B$16</f>
        <v>Transition or felled</v>
      </c>
      <c r="C94" s="35">
        <f>Openspace!C87</f>
        <v>999.36374340040004</v>
      </c>
      <c r="D94" s="77">
        <f>Openspace!AW87</f>
        <v>30.206424014954674</v>
      </c>
      <c r="E94" s="35">
        <f>Openspace!D87</f>
        <v>336.96920785029999</v>
      </c>
      <c r="F94" s="77">
        <f>Openspace!AX87</f>
        <v>31.73899414626403</v>
      </c>
      <c r="G94" s="35">
        <f>Openspace!E87</f>
        <v>1106.9975166514</v>
      </c>
      <c r="H94" s="77">
        <f>Openspace!AY87</f>
        <v>22.275591652977663</v>
      </c>
      <c r="I94" s="35">
        <f>Openspace!F87</f>
        <v>2660.8888681525996</v>
      </c>
      <c r="J94" s="77">
        <f>Openspace!AZ87</f>
        <v>15.73992255205931</v>
      </c>
      <c r="K94" s="35">
        <f>Openspace!G87</f>
        <v>0</v>
      </c>
      <c r="L94" s="77">
        <f>Openspace!BA87</f>
        <v>0</v>
      </c>
      <c r="M94" s="35">
        <f>Openspace!H87</f>
        <v>63.376816362400007</v>
      </c>
      <c r="N94" s="77">
        <f>Openspace!BB87</f>
        <v>49.859699476942247</v>
      </c>
      <c r="O94" s="35">
        <f>Openspace!I87</f>
        <v>21.699956239199999</v>
      </c>
      <c r="P94" s="77">
        <f>Openspace!BC87</f>
        <v>74.210092268927525</v>
      </c>
      <c r="Q94" s="35">
        <f>Openspace!J87</f>
        <v>438.49693886950001</v>
      </c>
      <c r="R94" s="77">
        <f>Openspace!BD87</f>
        <v>35.31527788557554</v>
      </c>
      <c r="S94" s="79">
        <f t="shared" si="6"/>
        <v>5627.7930475257999</v>
      </c>
      <c r="T94" s="80">
        <f t="shared" si="7"/>
        <v>10.720763385909965</v>
      </c>
    </row>
    <row r="95" spans="1:20" x14ac:dyDescent="0.25">
      <c r="A95" s="13"/>
      <c r="B95" s="76" t="s">
        <v>194</v>
      </c>
      <c r="C95" s="75">
        <f>SUM(C83:C94)</f>
        <v>117730.67888043111</v>
      </c>
      <c r="D95" s="78">
        <f>IF(C95=0,0,SQRT(SUM((C83*D83)^2,(C84*D84)^2,(C85*D85)^2,(C86*D86)^2,(C87*D87)^2,(C88*D88)^2,(C89*D89)^2,(C90*D90)^2,(C91*D91)^2,(C92*D92)^2,(C93*D93)^2,(C94*D94)^2))/C95)</f>
        <v>2.4491602410104223</v>
      </c>
      <c r="E95" s="75">
        <f>SUM(E83:E94)</f>
        <v>38286.4818356334</v>
      </c>
      <c r="F95" s="78">
        <f>IF(E95=0,0,SQRT(SUM((E83*F83)^2,(E84*F84)^2,(E85*F85)^2,(E86*F86)^2,(E87*F87)^2,(E88*F88)^2,(E89*F89)^2,(E90*F90)^2,(E91*F91)^2,(E92*F92)^2,(E93*F93)^2,(E94*F94)^2))/E95)</f>
        <v>5.2350445944351796</v>
      </c>
      <c r="G95" s="75">
        <f>SUM(G83:G94)</f>
        <v>41792.939839717503</v>
      </c>
      <c r="H95" s="78">
        <f>IF(G95=0,0,SQRT(SUM((G83*H83)^2,(G84*H84)^2,(G85*H85)^2,(G86*H86)^2,(G87*H87)^2,(G88*H88)^2,(G89*H89)^2,(G90*H90)^2,(G91*H91)^2,(G92*H92)^2,(G93*H93)^2,(G94*H94)^2))/G95)</f>
        <v>4.8747947111424814</v>
      </c>
      <c r="I95" s="75">
        <f>SUM(I83:I94)</f>
        <v>49558.015567926297</v>
      </c>
      <c r="J95" s="78">
        <f>IF(I95=0,0,SQRT(SUM((I83*J83)^2,(I84*J84)^2,(I85*J85)^2,(I86*J86)^2,(I87*J87)^2,(I88*J88)^2,(I89*J89)^2,(I90*J90)^2,(I91*J91)^2,(I92*J92)^2,(I93*J93)^2,(I94*J94)^2))/I95)</f>
        <v>4.3046538623719037</v>
      </c>
      <c r="K95" s="75">
        <f>SUM(K83:K94)</f>
        <v>6509.3751873722995</v>
      </c>
      <c r="L95" s="78">
        <f>IF(K95=0,0,SQRT(SUM((K83*L83)^2,(K84*L84)^2,(K85*L85)^2,(K86*L86)^2,(K87*L87)^2,(K88*L88)^2,(K89*L89)^2,(K90*L90)^2,(K91*L91)^2,(K92*L92)^2,(K93*L93)^2,(K94*L94)^2))/K95)</f>
        <v>13.086725658573291</v>
      </c>
      <c r="M95" s="75">
        <f>SUM(M83:M94)</f>
        <v>6836.3050217152004</v>
      </c>
      <c r="N95" s="78">
        <f>IF(M95=0,0,SQRT(SUM((M83*N83)^2,(M84*N84)^2,(M85*N85)^2,(M86*N86)^2,(M87*N87)^2,(M88*N88)^2,(M89*N89)^2,(M90*N90)^2,(M91*N91)^2,(M92*N92)^2,(M93*N93)^2,(M94*N94)^2))/M95)</f>
        <v>12.694415893419414</v>
      </c>
      <c r="O95" s="75">
        <f>SUM(O83:O94)</f>
        <v>18046.036208618902</v>
      </c>
      <c r="P95" s="78">
        <f>IF(O95=0,0,SQRT(SUM((O83*P83)^2,(O84*P84)^2,(O85*P85)^2,(O86*P86)^2,(O87*P87)^2,(O88*P88)^2,(O89*P89)^2,(O90*P90)^2,(O91*P91)^2,(O92*P92)^2,(O93*P93)^2,(O94*P94)^2))/O95)</f>
        <v>8.4431897575891313</v>
      </c>
      <c r="Q95" s="75">
        <f>SUM(Q83:Q94)</f>
        <v>34071.304121727306</v>
      </c>
      <c r="R95" s="78">
        <f>IF(Q95=0,0,SQRT(SUM((Q83*R83)^2,(Q84*R84)^2,(Q85*R85)^2,(Q86*R86)^2,(Q87*R87)^2,(Q88*R88)^2,(Q89*R89)^2,(Q90*R90)^2,(Q91*R91)^2,(Q92*R92)^2,(Q93*R93)^2,(Q94*R94)^2))/Q95)</f>
        <v>6.3188458974170976</v>
      </c>
      <c r="S95" s="79">
        <f>SUM(S83:S94)</f>
        <v>312831.13666314207</v>
      </c>
      <c r="T95" s="80">
        <f>IF(S95=0,0,SQRT(SUM((S83*T83)^2,(S84*T84)^2,(S85*T85)^2,(S86*T86)^2,(S87*T87)^2,(S88*T88)^2,(S89*T89)^2,(S90*T90)^2,(S91*T91)^2,(S92*T92)^2,(S93*T93)^2,(S94*T94)^2))/S95)</f>
        <v>1.7352741184779934</v>
      </c>
    </row>
    <row r="96" spans="1:20" x14ac:dyDescent="0.25">
      <c r="A96" s="13"/>
      <c r="B96" s="55"/>
      <c r="C96" s="56"/>
      <c r="D96" s="57"/>
      <c r="E96" s="56"/>
      <c r="F96" s="57"/>
      <c r="G96" s="56"/>
      <c r="H96" s="57"/>
      <c r="I96" s="56"/>
      <c r="J96" s="57"/>
      <c r="K96" s="56"/>
      <c r="L96" s="57"/>
      <c r="M96" s="56"/>
      <c r="N96" s="57"/>
      <c r="O96" s="56"/>
      <c r="P96" s="57"/>
      <c r="Q96" s="56"/>
      <c r="R96" s="57"/>
      <c r="S96" s="57"/>
      <c r="T96" s="57"/>
    </row>
    <row r="97" spans="1:20" x14ac:dyDescent="0.25">
      <c r="A97" s="13"/>
      <c r="B97" s="55"/>
      <c r="C97" s="56"/>
      <c r="D97" s="57"/>
      <c r="E97" s="56"/>
      <c r="F97" s="57"/>
      <c r="G97" s="56"/>
      <c r="H97" s="57"/>
      <c r="I97" s="56"/>
      <c r="J97" s="57"/>
      <c r="K97" s="56"/>
      <c r="L97" s="57"/>
      <c r="M97" s="56"/>
      <c r="N97" s="57"/>
      <c r="O97" s="56"/>
      <c r="P97" s="57"/>
      <c r="Q97" s="56"/>
      <c r="R97" s="57"/>
      <c r="S97" s="57"/>
      <c r="T97" s="57"/>
    </row>
    <row r="98" spans="1:20" x14ac:dyDescent="0.25">
      <c r="A98" s="19"/>
      <c r="B98" s="55"/>
      <c r="C98" s="56"/>
      <c r="D98" s="57"/>
      <c r="E98" s="56"/>
      <c r="F98" s="57"/>
      <c r="G98" s="56"/>
      <c r="H98" s="57"/>
      <c r="I98" s="56"/>
      <c r="J98" s="57"/>
      <c r="K98" s="56"/>
      <c r="L98" s="57"/>
      <c r="M98" s="56"/>
      <c r="N98" s="57"/>
      <c r="O98" s="56"/>
      <c r="P98" s="57"/>
      <c r="Q98" s="56"/>
      <c r="R98" s="57"/>
      <c r="S98" s="57"/>
      <c r="T98" s="57"/>
    </row>
    <row r="99" spans="1:20" x14ac:dyDescent="0.25">
      <c r="A99" s="13"/>
      <c r="B99" s="55"/>
      <c r="C99" s="56"/>
      <c r="D99" s="57"/>
      <c r="E99" s="56"/>
      <c r="F99" s="57"/>
      <c r="G99" s="56"/>
      <c r="H99" s="57"/>
      <c r="I99" s="56"/>
      <c r="J99" s="57"/>
      <c r="K99" s="56"/>
      <c r="L99" s="57"/>
      <c r="M99" s="56"/>
      <c r="N99" s="57"/>
      <c r="O99" s="56"/>
      <c r="P99" s="57"/>
      <c r="Q99" s="56"/>
      <c r="R99" s="57"/>
      <c r="S99" s="57"/>
      <c r="T99" s="57"/>
    </row>
    <row r="100" spans="1:20" x14ac:dyDescent="0.25">
      <c r="A100" s="13"/>
      <c r="B100" s="55"/>
      <c r="C100" s="56"/>
      <c r="D100" s="57"/>
      <c r="E100" s="56"/>
      <c r="F100" s="57"/>
      <c r="G100" s="56"/>
      <c r="H100" s="57"/>
      <c r="I100" s="56"/>
      <c r="J100" s="57"/>
      <c r="K100" s="56"/>
      <c r="L100" s="57"/>
      <c r="M100" s="56"/>
      <c r="N100" s="57"/>
      <c r="O100" s="56"/>
      <c r="P100" s="57"/>
      <c r="Q100" s="56"/>
      <c r="R100" s="57"/>
      <c r="S100" s="57"/>
      <c r="T100" s="57"/>
    </row>
    <row r="101" spans="1:20" x14ac:dyDescent="0.25">
      <c r="A101" s="29"/>
      <c r="B101" s="55"/>
      <c r="C101" s="56"/>
      <c r="D101" s="57"/>
      <c r="E101" s="56"/>
      <c r="F101" s="57"/>
      <c r="G101" s="56"/>
      <c r="H101" s="57"/>
      <c r="I101" s="56"/>
      <c r="J101" s="57"/>
      <c r="K101" s="56"/>
      <c r="L101" s="57"/>
      <c r="M101" s="56"/>
      <c r="N101" s="57"/>
      <c r="O101" s="56"/>
      <c r="P101" s="57"/>
      <c r="Q101" s="56"/>
      <c r="R101" s="57"/>
      <c r="S101" s="57"/>
      <c r="T101" s="57"/>
    </row>
    <row r="103" spans="1:20" x14ac:dyDescent="0.25">
      <c r="B103" s="13" t="s">
        <v>417</v>
      </c>
      <c r="C103" s="13" t="str">
        <f>Openspace!$B$2</f>
        <v>Open Space</v>
      </c>
    </row>
    <row r="104" spans="1:20" x14ac:dyDescent="0.25">
      <c r="A104" s="13"/>
      <c r="B104" s="13"/>
    </row>
    <row r="105" spans="1:20" x14ac:dyDescent="0.25">
      <c r="B105" s="92" t="str">
        <f>$B$2</f>
        <v>Habitat Type</v>
      </c>
      <c r="C105" s="94" t="s">
        <v>421</v>
      </c>
      <c r="D105" s="93"/>
      <c r="E105" s="93"/>
      <c r="F105" s="93"/>
      <c r="G105" s="93"/>
      <c r="H105" s="93"/>
      <c r="I105" s="93"/>
      <c r="J105" s="95"/>
      <c r="K105" s="94" t="s">
        <v>422</v>
      </c>
      <c r="L105" s="93"/>
      <c r="M105" s="93"/>
      <c r="N105" s="93"/>
      <c r="O105" s="93"/>
      <c r="P105" s="93"/>
      <c r="Q105" s="93"/>
      <c r="R105" s="95"/>
      <c r="S105" s="96" t="s">
        <v>194</v>
      </c>
      <c r="T105" s="92"/>
    </row>
    <row r="106" spans="1:20" x14ac:dyDescent="0.25">
      <c r="A106" s="13" t="s">
        <v>142</v>
      </c>
      <c r="B106" s="92"/>
      <c r="C106" s="97" t="s">
        <v>384</v>
      </c>
      <c r="D106" s="97"/>
      <c r="E106" s="94" t="s">
        <v>385</v>
      </c>
      <c r="F106" s="95"/>
      <c r="G106" s="94" t="s">
        <v>386</v>
      </c>
      <c r="H106" s="95"/>
      <c r="I106" s="94" t="s">
        <v>420</v>
      </c>
      <c r="J106" s="95"/>
      <c r="K106" s="97" t="s">
        <v>384</v>
      </c>
      <c r="L106" s="97"/>
      <c r="M106" s="94" t="s">
        <v>385</v>
      </c>
      <c r="N106" s="95"/>
      <c r="O106" s="94" t="s">
        <v>386</v>
      </c>
      <c r="P106" s="95"/>
      <c r="Q106" s="94" t="s">
        <v>419</v>
      </c>
      <c r="R106" s="95"/>
      <c r="S106" s="94"/>
      <c r="T106" s="93"/>
    </row>
    <row r="107" spans="1:20" ht="25.5" x14ac:dyDescent="0.25">
      <c r="A107" s="13"/>
      <c r="B107" s="93"/>
      <c r="C107" s="32" t="s">
        <v>195</v>
      </c>
      <c r="D107" s="33" t="s">
        <v>196</v>
      </c>
      <c r="E107" s="32" t="s">
        <v>195</v>
      </c>
      <c r="F107" s="33" t="s">
        <v>196</v>
      </c>
      <c r="G107" s="32" t="s">
        <v>195</v>
      </c>
      <c r="H107" s="33" t="s">
        <v>196</v>
      </c>
      <c r="I107" s="32" t="s">
        <v>195</v>
      </c>
      <c r="J107" s="33" t="s">
        <v>196</v>
      </c>
      <c r="K107" s="32" t="s">
        <v>195</v>
      </c>
      <c r="L107" s="33" t="s">
        <v>196</v>
      </c>
      <c r="M107" s="32" t="s">
        <v>195</v>
      </c>
      <c r="N107" s="33" t="s">
        <v>196</v>
      </c>
      <c r="O107" s="32" t="s">
        <v>195</v>
      </c>
      <c r="P107" s="33" t="s">
        <v>196</v>
      </c>
      <c r="Q107" s="32" t="s">
        <v>195</v>
      </c>
      <c r="R107" s="33" t="s">
        <v>196</v>
      </c>
      <c r="S107" s="32" t="s">
        <v>195</v>
      </c>
      <c r="T107" s="33" t="s">
        <v>196</v>
      </c>
    </row>
    <row r="108" spans="1:20" x14ac:dyDescent="0.25">
      <c r="A108" s="13"/>
      <c r="B108" s="34" t="str">
        <f>LookupValues!$B$5</f>
        <v>Lowland beech/yew woodland</v>
      </c>
      <c r="C108" s="35">
        <f>Openspace!C99</f>
        <v>937.67681927990009</v>
      </c>
      <c r="D108" s="77">
        <f>Openspace!AW99</f>
        <v>37.957834802693839</v>
      </c>
      <c r="E108" s="35">
        <f>Openspace!D99</f>
        <v>116.4777541772</v>
      </c>
      <c r="F108" s="77">
        <f>Openspace!AX99</f>
        <v>90.599901796787265</v>
      </c>
      <c r="G108" s="35">
        <f>Openspace!E99</f>
        <v>199.76961988929997</v>
      </c>
      <c r="H108" s="77">
        <f>Openspace!AY99</f>
        <v>71.076685335927181</v>
      </c>
      <c r="I108" s="35">
        <f>Openspace!F99</f>
        <v>613.17331075549998</v>
      </c>
      <c r="J108" s="77">
        <f>Openspace!AZ99</f>
        <v>51.206574661059122</v>
      </c>
      <c r="K108" s="35">
        <f>Openspace!G99</f>
        <v>86.426589141799994</v>
      </c>
      <c r="L108" s="77">
        <f>Openspace!BA99</f>
        <v>64.000461699583724</v>
      </c>
      <c r="M108" s="35">
        <f>Openspace!H99</f>
        <v>0</v>
      </c>
      <c r="N108" s="77">
        <f>Openspace!BB99</f>
        <v>0</v>
      </c>
      <c r="O108" s="35">
        <f>Openspace!I99</f>
        <v>175.46634023999999</v>
      </c>
      <c r="P108" s="77">
        <f>Openspace!BC99</f>
        <v>92.915396910066576</v>
      </c>
      <c r="Q108" s="35">
        <f>Openspace!J99</f>
        <v>851.32525612639995</v>
      </c>
      <c r="R108" s="77">
        <f>Openspace!BD99</f>
        <v>42.101466801693242</v>
      </c>
      <c r="S108" s="79">
        <f>SUM(C108,E108,G108,I108,K108,M108,O108,Q108)</f>
        <v>2980.3156896101</v>
      </c>
      <c r="T108" s="80">
        <f>IF(S108=0,0,SQRT(SUM((C108*D108)^2,(E108*F108)^2,(G108*H108)^2,(I108*J108)^2,(K108*L108)^2,(M108*N108)^2,(O108*P108)^2,(Q108*R108)^2))/S108)</f>
        <v>21.606718804479463</v>
      </c>
    </row>
    <row r="109" spans="1:20" x14ac:dyDescent="0.25">
      <c r="A109" s="13"/>
      <c r="B109" s="34" t="str">
        <f>LookupValues!$B$6</f>
        <v>Lowland Mixed Deciduous Woodland</v>
      </c>
      <c r="C109" s="35">
        <f>Openspace!C100</f>
        <v>6236.4309248500003</v>
      </c>
      <c r="D109" s="77">
        <f>Openspace!AW100</f>
        <v>13.678373124235305</v>
      </c>
      <c r="E109" s="35">
        <f>Openspace!D100</f>
        <v>3786.4745398651003</v>
      </c>
      <c r="F109" s="77">
        <f>Openspace!AX100</f>
        <v>17.642958949960342</v>
      </c>
      <c r="G109" s="35">
        <f>Openspace!E100</f>
        <v>5460.9350065068011</v>
      </c>
      <c r="H109" s="77">
        <f>Openspace!AY100</f>
        <v>14.62195209784932</v>
      </c>
      <c r="I109" s="35">
        <f>Openspace!F100</f>
        <v>5804.1730890055987</v>
      </c>
      <c r="J109" s="77">
        <f>Openspace!AZ100</f>
        <v>15.988647709360967</v>
      </c>
      <c r="K109" s="35">
        <f>Openspace!G100</f>
        <v>3435.57859955</v>
      </c>
      <c r="L109" s="77">
        <f>Openspace!BA100</f>
        <v>28.932615635801621</v>
      </c>
      <c r="M109" s="35">
        <f>Openspace!H100</f>
        <v>4956.8325570700999</v>
      </c>
      <c r="N109" s="77">
        <f>Openspace!BB100</f>
        <v>29.501107935060638</v>
      </c>
      <c r="O109" s="35">
        <f>Openspace!I100</f>
        <v>8177.3461530072009</v>
      </c>
      <c r="P109" s="77">
        <f>Openspace!BC100</f>
        <v>13.78362554320247</v>
      </c>
      <c r="Q109" s="35">
        <f>Openspace!J100</f>
        <v>7720.1697603859993</v>
      </c>
      <c r="R109" s="77">
        <f>Openspace!BD100</f>
        <v>12.843384650826033</v>
      </c>
      <c r="S109" s="79">
        <f t="shared" ref="S109:S119" si="8">SUM(C109,E109,G109,I109,K109,M109,O109,Q109)</f>
        <v>45577.940630240802</v>
      </c>
      <c r="T109" s="80">
        <f t="shared" ref="T109:T119" si="9">IF(S109=0,0,SQRT(SUM((C109*D109)^2,(E109*F109)^2,(G109*H109)^2,(I109*J109)^2,(K109*L109)^2,(M109*N109)^2,(O109*P109)^2,(Q109*R109)^2))/S109)</f>
        <v>6.2261194219367031</v>
      </c>
    </row>
    <row r="110" spans="1:20" x14ac:dyDescent="0.25">
      <c r="A110" s="13"/>
      <c r="B110" s="34" t="str">
        <f>LookupValues!$B$7</f>
        <v>Native pine woodlands</v>
      </c>
      <c r="C110" s="35">
        <f>Openspace!C101</f>
        <v>0</v>
      </c>
      <c r="D110" s="77">
        <f>Openspace!AW101</f>
        <v>0</v>
      </c>
      <c r="E110" s="35">
        <f>Openspace!D101</f>
        <v>0</v>
      </c>
      <c r="F110" s="77">
        <f>Openspace!AX101</f>
        <v>0</v>
      </c>
      <c r="G110" s="35">
        <f>Openspace!E101</f>
        <v>0</v>
      </c>
      <c r="H110" s="77">
        <f>Openspace!AY101</f>
        <v>0</v>
      </c>
      <c r="I110" s="35">
        <f>Openspace!F101</f>
        <v>0</v>
      </c>
      <c r="J110" s="77">
        <f>Openspace!AZ101</f>
        <v>0</v>
      </c>
      <c r="K110" s="35">
        <f>Openspace!G101</f>
        <v>0</v>
      </c>
      <c r="L110" s="77">
        <f>Openspace!BA101</f>
        <v>0</v>
      </c>
      <c r="M110" s="35">
        <f>Openspace!H101</f>
        <v>0</v>
      </c>
      <c r="N110" s="77">
        <f>Openspace!BB101</f>
        <v>0</v>
      </c>
      <c r="O110" s="35">
        <f>Openspace!I101</f>
        <v>0</v>
      </c>
      <c r="P110" s="77">
        <f>Openspace!BC101</f>
        <v>0</v>
      </c>
      <c r="Q110" s="35">
        <f>Openspace!J101</f>
        <v>0</v>
      </c>
      <c r="R110" s="77">
        <f>Openspace!BD101</f>
        <v>0</v>
      </c>
      <c r="S110" s="79">
        <f t="shared" si="8"/>
        <v>0</v>
      </c>
      <c r="T110" s="80">
        <f t="shared" si="9"/>
        <v>0</v>
      </c>
    </row>
    <row r="111" spans="1:20" x14ac:dyDescent="0.25">
      <c r="A111" s="13"/>
      <c r="B111" s="34" t="str">
        <f>LookupValues!$B$8</f>
        <v>Non-HAP native pinewood</v>
      </c>
      <c r="C111" s="35">
        <f>Openspace!C102</f>
        <v>0</v>
      </c>
      <c r="D111" s="77">
        <f>Openspace!AW102</f>
        <v>0</v>
      </c>
      <c r="E111" s="35">
        <f>Openspace!D102</f>
        <v>0</v>
      </c>
      <c r="F111" s="77">
        <f>Openspace!AX102</f>
        <v>0</v>
      </c>
      <c r="G111" s="35">
        <f>Openspace!E102</f>
        <v>0</v>
      </c>
      <c r="H111" s="77">
        <f>Openspace!AY102</f>
        <v>0</v>
      </c>
      <c r="I111" s="35">
        <f>Openspace!F102</f>
        <v>0</v>
      </c>
      <c r="J111" s="77">
        <f>Openspace!AZ102</f>
        <v>0</v>
      </c>
      <c r="K111" s="35">
        <f>Openspace!G102</f>
        <v>0</v>
      </c>
      <c r="L111" s="77">
        <f>Openspace!BA102</f>
        <v>0</v>
      </c>
      <c r="M111" s="35">
        <f>Openspace!H102</f>
        <v>0</v>
      </c>
      <c r="N111" s="77">
        <f>Openspace!BB102</f>
        <v>0</v>
      </c>
      <c r="O111" s="35">
        <f>Openspace!I102</f>
        <v>0</v>
      </c>
      <c r="P111" s="77">
        <f>Openspace!BC102</f>
        <v>0</v>
      </c>
      <c r="Q111" s="35">
        <f>Openspace!J102</f>
        <v>0</v>
      </c>
      <c r="R111" s="77">
        <f>Openspace!BD102</f>
        <v>0</v>
      </c>
      <c r="S111" s="79">
        <f t="shared" si="8"/>
        <v>0</v>
      </c>
      <c r="T111" s="80">
        <f t="shared" si="9"/>
        <v>0</v>
      </c>
    </row>
    <row r="112" spans="1:20" ht="30" customHeight="1" x14ac:dyDescent="0.25">
      <c r="A112" s="13"/>
      <c r="B112" s="81" t="str">
        <f>LookupValues!$B$9</f>
        <v>Upland birchwoods (Scot); birch dominated upland oakwoods (Eng, Wal)</v>
      </c>
      <c r="C112" s="35">
        <f>Openspace!C103</f>
        <v>1500.7323575190001</v>
      </c>
      <c r="D112" s="77">
        <f>Openspace!AW103</f>
        <v>33.544280664057858</v>
      </c>
      <c r="E112" s="35">
        <f>Openspace!D103</f>
        <v>668.27889637789997</v>
      </c>
      <c r="F112" s="77">
        <f>Openspace!AX103</f>
        <v>46.697155406925312</v>
      </c>
      <c r="G112" s="35">
        <f>Openspace!E103</f>
        <v>1257.353513643</v>
      </c>
      <c r="H112" s="77">
        <f>Openspace!AY103</f>
        <v>40.910267289397957</v>
      </c>
      <c r="I112" s="35">
        <f>Openspace!F103</f>
        <v>301.6629703214</v>
      </c>
      <c r="J112" s="77">
        <f>Openspace!AZ103</f>
        <v>78.93643631103329</v>
      </c>
      <c r="K112" s="35">
        <f>Openspace!G103</f>
        <v>18.621959018200002</v>
      </c>
      <c r="L112" s="77">
        <f>Openspace!BA103</f>
        <v>68.190431652141257</v>
      </c>
      <c r="M112" s="35">
        <f>Openspace!H103</f>
        <v>48.771744423899996</v>
      </c>
      <c r="N112" s="77">
        <f>Openspace!BB103</f>
        <v>83.754683385949946</v>
      </c>
      <c r="O112" s="35">
        <f>Openspace!I103</f>
        <v>208.16194612890001</v>
      </c>
      <c r="P112" s="77">
        <f>Openspace!BC103</f>
        <v>87.216003080388433</v>
      </c>
      <c r="Q112" s="35">
        <f>Openspace!J103</f>
        <v>0</v>
      </c>
      <c r="R112" s="77">
        <f>Openspace!BD103</f>
        <v>0</v>
      </c>
      <c r="S112" s="79">
        <f t="shared" si="8"/>
        <v>4003.5833874323002</v>
      </c>
      <c r="T112" s="80">
        <f t="shared" si="9"/>
        <v>21.000428908694388</v>
      </c>
    </row>
    <row r="113" spans="1:20" x14ac:dyDescent="0.25">
      <c r="A113" s="13"/>
      <c r="B113" s="34" t="str">
        <f>LookupValues!$B$10</f>
        <v>Upland mixed ashwoods</v>
      </c>
      <c r="C113" s="35">
        <f>Openspace!C104</f>
        <v>1006.1088192983999</v>
      </c>
      <c r="D113" s="77">
        <f>Openspace!AW104</f>
        <v>36.744013577448648</v>
      </c>
      <c r="E113" s="35">
        <f>Openspace!D104</f>
        <v>249.67559059999999</v>
      </c>
      <c r="F113" s="77">
        <f>Openspace!AX104</f>
        <v>68.861543227510396</v>
      </c>
      <c r="G113" s="35">
        <f>Openspace!E104</f>
        <v>736.46815277700011</v>
      </c>
      <c r="H113" s="77">
        <f>Openspace!AY104</f>
        <v>44.549246350518708</v>
      </c>
      <c r="I113" s="35">
        <f>Openspace!F104</f>
        <v>353.61009178999996</v>
      </c>
      <c r="J113" s="77">
        <f>Openspace!AZ104</f>
        <v>64.022230142997017</v>
      </c>
      <c r="K113" s="35">
        <f>Openspace!G104</f>
        <v>130.4801635897</v>
      </c>
      <c r="L113" s="77">
        <f>Openspace!BA104</f>
        <v>74.259497234791453</v>
      </c>
      <c r="M113" s="35">
        <f>Openspace!H104</f>
        <v>183.2099471544</v>
      </c>
      <c r="N113" s="77">
        <f>Openspace!BB104</f>
        <v>81.363692762893834</v>
      </c>
      <c r="O113" s="35">
        <f>Openspace!I104</f>
        <v>679.46348604600007</v>
      </c>
      <c r="P113" s="77">
        <f>Openspace!BC104</f>
        <v>46.596299835702631</v>
      </c>
      <c r="Q113" s="35">
        <f>Openspace!J104</f>
        <v>1761.776833546</v>
      </c>
      <c r="R113" s="77">
        <f>Openspace!BD104</f>
        <v>28.621909953581856</v>
      </c>
      <c r="S113" s="79">
        <f t="shared" si="8"/>
        <v>5100.7930848015003</v>
      </c>
      <c r="T113" s="80">
        <f t="shared" si="9"/>
        <v>16.533744385755814</v>
      </c>
    </row>
    <row r="114" spans="1:20" x14ac:dyDescent="0.25">
      <c r="A114" s="13"/>
      <c r="B114" s="34" t="str">
        <f>LookupValues!$B$11</f>
        <v>Upland oakwood</v>
      </c>
      <c r="C114" s="35">
        <f>Openspace!C105</f>
        <v>3832.7258655452993</v>
      </c>
      <c r="D114" s="77">
        <f>Openspace!AW105</f>
        <v>19.727932677815435</v>
      </c>
      <c r="E114" s="35">
        <f>Openspace!D105</f>
        <v>1681.9648682477998</v>
      </c>
      <c r="F114" s="77">
        <f>Openspace!AX105</f>
        <v>25.722339986975356</v>
      </c>
      <c r="G114" s="35">
        <f>Openspace!E105</f>
        <v>468.76975776220002</v>
      </c>
      <c r="H114" s="77">
        <f>Openspace!AY105</f>
        <v>43.93254632628544</v>
      </c>
      <c r="I114" s="35">
        <f>Openspace!F105</f>
        <v>409.69186781899998</v>
      </c>
      <c r="J114" s="77">
        <f>Openspace!AZ105</f>
        <v>62.369444267683363</v>
      </c>
      <c r="K114" s="35">
        <f>Openspace!G105</f>
        <v>141.81275884850001</v>
      </c>
      <c r="L114" s="77">
        <f>Openspace!BA105</f>
        <v>92.907345203267511</v>
      </c>
      <c r="M114" s="35">
        <f>Openspace!H105</f>
        <v>412.85743932600002</v>
      </c>
      <c r="N114" s="77">
        <f>Openspace!BB105</f>
        <v>56.037567838887995</v>
      </c>
      <c r="O114" s="35">
        <f>Openspace!I105</f>
        <v>736.47006001500006</v>
      </c>
      <c r="P114" s="77">
        <f>Openspace!BC105</f>
        <v>49.304059753088389</v>
      </c>
      <c r="Q114" s="35">
        <f>Openspace!J105</f>
        <v>1666.779811914</v>
      </c>
      <c r="R114" s="77">
        <f>Openspace!BD105</f>
        <v>32.406971366804662</v>
      </c>
      <c r="S114" s="79">
        <f t="shared" si="8"/>
        <v>9351.0724294777992</v>
      </c>
      <c r="T114" s="80">
        <f t="shared" si="9"/>
        <v>12.47620930946675</v>
      </c>
    </row>
    <row r="115" spans="1:20" x14ac:dyDescent="0.25">
      <c r="A115" s="13"/>
      <c r="B115" s="34" t="str">
        <f>LookupValues!$B$12</f>
        <v>Wet woodland</v>
      </c>
      <c r="C115" s="35">
        <f>Openspace!C106</f>
        <v>1628.1309717652998</v>
      </c>
      <c r="D115" s="77">
        <f>Openspace!AW106</f>
        <v>25.01705925852961</v>
      </c>
      <c r="E115" s="35">
        <f>Openspace!D106</f>
        <v>638.51561023199997</v>
      </c>
      <c r="F115" s="77">
        <f>Openspace!AX106</f>
        <v>38.803093704360897</v>
      </c>
      <c r="G115" s="35">
        <f>Openspace!E106</f>
        <v>1349.8711467434</v>
      </c>
      <c r="H115" s="77">
        <f>Openspace!AY106</f>
        <v>29.272306678496911</v>
      </c>
      <c r="I115" s="35">
        <f>Openspace!F106</f>
        <v>1167.0515573549999</v>
      </c>
      <c r="J115" s="77">
        <f>Openspace!AZ106</f>
        <v>35.638923669874636</v>
      </c>
      <c r="K115" s="35">
        <f>Openspace!G106</f>
        <v>274.12155050000001</v>
      </c>
      <c r="L115" s="77">
        <f>Openspace!BA106</f>
        <v>79.479401609927507</v>
      </c>
      <c r="M115" s="35">
        <f>Openspace!H106</f>
        <v>921.85628665009995</v>
      </c>
      <c r="N115" s="77">
        <f>Openspace!BB106</f>
        <v>35.272775820107327</v>
      </c>
      <c r="O115" s="35">
        <f>Openspace!I106</f>
        <v>834.15720400270004</v>
      </c>
      <c r="P115" s="77">
        <f>Openspace!BC106</f>
        <v>40.864545849658327</v>
      </c>
      <c r="Q115" s="35">
        <f>Openspace!J106</f>
        <v>1267.6837913269999</v>
      </c>
      <c r="R115" s="77">
        <f>Openspace!BD106</f>
        <v>32.754412649959789</v>
      </c>
      <c r="S115" s="79">
        <f t="shared" si="8"/>
        <v>8081.3881185754999</v>
      </c>
      <c r="T115" s="80">
        <f t="shared" si="9"/>
        <v>12.363098363811586</v>
      </c>
    </row>
    <row r="116" spans="1:20" x14ac:dyDescent="0.25">
      <c r="A116" s="13"/>
      <c r="B116" s="34" t="str">
        <f>LookupValues!$B$13</f>
        <v>Wood Pasture &amp; Parkland</v>
      </c>
      <c r="C116" s="35">
        <f>Openspace!C107</f>
        <v>0</v>
      </c>
      <c r="D116" s="77">
        <f>Openspace!AW107</f>
        <v>0</v>
      </c>
      <c r="E116" s="35">
        <f>Openspace!D107</f>
        <v>0</v>
      </c>
      <c r="F116" s="77">
        <f>Openspace!AX107</f>
        <v>0</v>
      </c>
      <c r="G116" s="35">
        <f>Openspace!E107</f>
        <v>0</v>
      </c>
      <c r="H116" s="77">
        <f>Openspace!AY107</f>
        <v>0</v>
      </c>
      <c r="I116" s="35">
        <f>Openspace!F107</f>
        <v>0</v>
      </c>
      <c r="J116" s="77">
        <f>Openspace!AZ107</f>
        <v>0</v>
      </c>
      <c r="K116" s="35">
        <f>Openspace!G107</f>
        <v>0</v>
      </c>
      <c r="L116" s="77">
        <f>Openspace!BA107</f>
        <v>0</v>
      </c>
      <c r="M116" s="35">
        <f>Openspace!H107</f>
        <v>31.507760532999999</v>
      </c>
      <c r="N116" s="77">
        <f>Openspace!BB107</f>
        <v>92.915395261671563</v>
      </c>
      <c r="O116" s="35">
        <f>Openspace!I107</f>
        <v>0</v>
      </c>
      <c r="P116" s="77">
        <f>Openspace!BC107</f>
        <v>0</v>
      </c>
      <c r="Q116" s="35">
        <f>Openspace!J107</f>
        <v>232.84394111</v>
      </c>
      <c r="R116" s="77">
        <f>Openspace!BD107</f>
        <v>92.91539397672318</v>
      </c>
      <c r="S116" s="79">
        <f t="shared" si="8"/>
        <v>264.35170164300001</v>
      </c>
      <c r="T116" s="80">
        <f t="shared" si="9"/>
        <v>82.586803996630337</v>
      </c>
    </row>
    <row r="117" spans="1:20" x14ac:dyDescent="0.25">
      <c r="A117" s="13"/>
      <c r="B117" s="34" t="str">
        <f>LookupValues!$B$14</f>
        <v>Broadleaf habitat NOT classified as priority</v>
      </c>
      <c r="C117" s="35">
        <f>Openspace!C108</f>
        <v>1190.2061110351997</v>
      </c>
      <c r="D117" s="77">
        <f>Openspace!AW108</f>
        <v>35.14482112188638</v>
      </c>
      <c r="E117" s="35">
        <f>Openspace!D108</f>
        <v>605.4690180842</v>
      </c>
      <c r="F117" s="77">
        <f>Openspace!AX108</f>
        <v>42.034502675314926</v>
      </c>
      <c r="G117" s="35">
        <f>Openspace!E108</f>
        <v>629.11534963699989</v>
      </c>
      <c r="H117" s="77">
        <f>Openspace!AY108</f>
        <v>44.430324363264923</v>
      </c>
      <c r="I117" s="35">
        <f>Openspace!F108</f>
        <v>461.79908924749992</v>
      </c>
      <c r="J117" s="77">
        <f>Openspace!AZ108</f>
        <v>34.845054083004825</v>
      </c>
      <c r="K117" s="35">
        <f>Openspace!G108</f>
        <v>0</v>
      </c>
      <c r="L117" s="77">
        <f>Openspace!BA108</f>
        <v>0</v>
      </c>
      <c r="M117" s="35">
        <f>Openspace!H108</f>
        <v>110.12764001520002</v>
      </c>
      <c r="N117" s="77">
        <f>Openspace!BB108</f>
        <v>69.232828395844479</v>
      </c>
      <c r="O117" s="35">
        <f>Openspace!I108</f>
        <v>68.230952909999999</v>
      </c>
      <c r="P117" s="77">
        <f>Openspace!BC108</f>
        <v>46.439656787378496</v>
      </c>
      <c r="Q117" s="35">
        <f>Openspace!J108</f>
        <v>1290.6324374790001</v>
      </c>
      <c r="R117" s="77">
        <f>Openspace!BD108</f>
        <v>29.937189030201672</v>
      </c>
      <c r="S117" s="79">
        <f t="shared" si="8"/>
        <v>4355.5805984080998</v>
      </c>
      <c r="T117" s="80">
        <f t="shared" si="9"/>
        <v>16.232460726144762</v>
      </c>
    </row>
    <row r="118" spans="1:20" x14ac:dyDescent="0.25">
      <c r="A118" s="13"/>
      <c r="B118" s="34" t="str">
        <f>LookupValues!$B$15</f>
        <v>Non-native coniferous woodland</v>
      </c>
      <c r="C118" s="35">
        <f>Openspace!C109</f>
        <v>21835.576451727</v>
      </c>
      <c r="D118" s="77">
        <f>Openspace!AW109</f>
        <v>6.0784656787066851</v>
      </c>
      <c r="E118" s="35">
        <f>Openspace!D109</f>
        <v>5075.3193871129997</v>
      </c>
      <c r="F118" s="77">
        <f>Openspace!AX109</f>
        <v>14.506557650506931</v>
      </c>
      <c r="G118" s="35">
        <f>Openspace!E109</f>
        <v>3341.7852130592005</v>
      </c>
      <c r="H118" s="77">
        <f>Openspace!AY109</f>
        <v>18.401413455547477</v>
      </c>
      <c r="I118" s="35">
        <f>Openspace!F109</f>
        <v>4463.9344390010001</v>
      </c>
      <c r="J118" s="77">
        <f>Openspace!AZ109</f>
        <v>16.342347578811957</v>
      </c>
      <c r="K118" s="35">
        <f>Openspace!G109</f>
        <v>586.80440117629996</v>
      </c>
      <c r="L118" s="77">
        <f>Openspace!BA109</f>
        <v>39.2309195688633</v>
      </c>
      <c r="M118" s="35">
        <f>Openspace!H109</f>
        <v>1070.6230347996998</v>
      </c>
      <c r="N118" s="77">
        <f>Openspace!BB109</f>
        <v>36.628963651491198</v>
      </c>
      <c r="O118" s="35">
        <f>Openspace!I109</f>
        <v>1234.569686887</v>
      </c>
      <c r="P118" s="77">
        <f>Openspace!BC109</f>
        <v>33.558277801486938</v>
      </c>
      <c r="Q118" s="35">
        <f>Openspace!J109</f>
        <v>1476.299541329</v>
      </c>
      <c r="R118" s="77">
        <f>Openspace!BD109</f>
        <v>31.40161399365023</v>
      </c>
      <c r="S118" s="79">
        <f t="shared" si="8"/>
        <v>39084.912155092192</v>
      </c>
      <c r="T118" s="80">
        <f t="shared" si="9"/>
        <v>4.9923383943138466</v>
      </c>
    </row>
    <row r="119" spans="1:20" x14ac:dyDescent="0.25">
      <c r="A119" s="13"/>
      <c r="B119" s="36" t="str">
        <f>LookupValues!$B$16</f>
        <v>Transition or felled</v>
      </c>
      <c r="C119" s="35">
        <f>Openspace!C110</f>
        <v>111.3978697683</v>
      </c>
      <c r="D119" s="77">
        <f>Openspace!AW110</f>
        <v>55.450047446751363</v>
      </c>
      <c r="E119" s="35">
        <f>Openspace!D110</f>
        <v>213.83061998860001</v>
      </c>
      <c r="F119" s="77">
        <f>Openspace!AX110</f>
        <v>44.696983503473895</v>
      </c>
      <c r="G119" s="35">
        <f>Openspace!E110</f>
        <v>333.15335376859997</v>
      </c>
      <c r="H119" s="77">
        <f>Openspace!AY110</f>
        <v>65.875084249887678</v>
      </c>
      <c r="I119" s="35">
        <f>Openspace!F110</f>
        <v>1386.8528792335001</v>
      </c>
      <c r="J119" s="77">
        <f>Openspace!AZ110</f>
        <v>27.308627066171571</v>
      </c>
      <c r="K119" s="35">
        <f>Openspace!G110</f>
        <v>0</v>
      </c>
      <c r="L119" s="77">
        <f>Openspace!BA110</f>
        <v>0</v>
      </c>
      <c r="M119" s="35">
        <f>Openspace!H110</f>
        <v>9.2219884721999996</v>
      </c>
      <c r="N119" s="77">
        <f>Openspace!BB110</f>
        <v>74.390364245526925</v>
      </c>
      <c r="O119" s="35">
        <f>Openspace!I110</f>
        <v>43.7236233661</v>
      </c>
      <c r="P119" s="77">
        <f>Openspace!BC110</f>
        <v>87.299774979689076</v>
      </c>
      <c r="Q119" s="35">
        <f>Openspace!J110</f>
        <v>510.15497269690002</v>
      </c>
      <c r="R119" s="77">
        <f>Openspace!BD110</f>
        <v>55.841886664781498</v>
      </c>
      <c r="S119" s="79">
        <f t="shared" si="8"/>
        <v>2608.3353072942004</v>
      </c>
      <c r="T119" s="80">
        <f t="shared" si="9"/>
        <v>20.546527584346272</v>
      </c>
    </row>
    <row r="120" spans="1:20" x14ac:dyDescent="0.25">
      <c r="A120" s="13"/>
      <c r="B120" s="76" t="s">
        <v>194</v>
      </c>
      <c r="C120" s="75">
        <f>SUM(C108:C119)</f>
        <v>38278.986190788397</v>
      </c>
      <c r="D120" s="78">
        <f>IF(C120=0,0,SQRT(SUM((C108*D108)^2,(C109*D109)^2,(C110*D110)^2,(C111*D111)^2,(C112*D112)^2,(C113*D113)^2,(C114*D114)^2,(C115*D115)^2,(C116*D116)^2,(C117*D117)^2,(C118*D118)^2,(C119*D119)^2))/C120)</f>
        <v>5.1739311985722063</v>
      </c>
      <c r="E120" s="75">
        <f>SUM(E108:E119)</f>
        <v>13036.006284685798</v>
      </c>
      <c r="F120" s="78">
        <f>IF(E120=0,0,SQRT(SUM((E108*F108)^2,(E109*F109)^2,(E110*F110)^2,(E111*F111)^2,(E112*F112)^2,(E113*F113)^2,(E114*F114)^2,(E115*F115)^2,(E116*F116)^2,(E117*F117)^2,(E118*F118)^2,(E119*F119)^2))/E120)</f>
        <v>9.233711499468054</v>
      </c>
      <c r="G120" s="75">
        <f>SUM(G108:G119)</f>
        <v>13777.221113786502</v>
      </c>
      <c r="H120" s="78">
        <f>IF(G120=0,0,SQRT(SUM((G108*H108)^2,(G109*H109)^2,(G110*H110)^2,(G111*H111)^2,(G112*H112)^2,(G113*H113)^2,(G114*H114)^2,(G115*H115)^2,(G116*H116)^2,(G117*H117)^2,(G118*H118)^2,(G119*H119)^2))/G120)</f>
        <v>9.5551007833123265</v>
      </c>
      <c r="I120" s="75">
        <f>SUM(I108:I119)</f>
        <v>14961.9492945285</v>
      </c>
      <c r="J120" s="78">
        <f>IF(I120=0,0,SQRT(SUM((I108*J108)^2,(I109*J109)^2,(I110*J110)^2,(I111*J111)^2,(I112*J112)^2,(I113*J113)^2,(I114*J114)^2,(I115*J115)^2,(I116*J116)^2,(I117*J117)^2,(I118*J118)^2,(I119*J119)^2))/I120)</f>
        <v>9.4698762515244344</v>
      </c>
      <c r="K120" s="75">
        <f>SUM(K108:K119)</f>
        <v>4673.8460218245</v>
      </c>
      <c r="L120" s="78">
        <f>IF(K120=0,0,SQRT(SUM((K108*L108)^2,(K109*L109)^2,(K110*L110)^2,(K111*L111)^2,(K112*L112)^2,(K113*L113)^2,(K114*L114)^2,(K115*L115)^2,(K116*L116)^2,(K117*L117)^2,(K118*L118)^2,(K119*L119)^2))/K120)</f>
        <v>22.62759717204122</v>
      </c>
      <c r="M120" s="75">
        <f>SUM(M108:M119)</f>
        <v>7745.0083984445982</v>
      </c>
      <c r="N120" s="78">
        <f>IF(M120=0,0,SQRT(SUM((M108*N108)^2,(M109*N109)^2,(M110*N110)^2,(M111*N111)^2,(M112*N112)^2,(M113*N113)^2,(M114*N114)^2,(M115*N115)^2,(M116*N116)^2,(M117*N117)^2,(M118*N118)^2,(M119*N119)^2))/M120)</f>
        <v>20.341449346308856</v>
      </c>
      <c r="O120" s="75">
        <f>SUM(O108:O119)</f>
        <v>12157.589452602901</v>
      </c>
      <c r="P120" s="78">
        <f>IF(O120=0,0,SQRT(SUM((O108*P108)^2,(O109*P109)^2,(O110*P110)^2,(O111*P111)^2,(O112*P112)^2,(O113*P113)^2,(O114*P114)^2,(O115*P115)^2,(O116*P116)^2,(O117*P117)^2,(O118*P118)^2,(O119*P119)^2))/O120)</f>
        <v>11.194778350708823</v>
      </c>
      <c r="Q120" s="75">
        <f>SUM(Q108:Q119)</f>
        <v>16777.666345914298</v>
      </c>
      <c r="R120" s="78">
        <f>IF(Q120=0,0,SQRT(SUM((Q108*R108)^2,(Q109*R109)^2,(Q110*R110)^2,(Q111*R111)^2,(Q112*R112)^2,(Q113*R113)^2,(Q114*R114)^2,(Q115*R115)^2,(Q116*R116)^2,(Q117*R117)^2,(Q118*R118)^2,(Q119*R119)^2))/Q120)</f>
        <v>9.0827808363789977</v>
      </c>
      <c r="S120" s="79">
        <f>SUM(S108:S119)</f>
        <v>121408.27310257549</v>
      </c>
      <c r="T120" s="80">
        <f>IF(S120=0,0,SQRT(SUM((S108*T108)^2,(S109*T109)^2,(S110*T110)^2,(S111*T111)^2,(S112*T112)^2,(S113*T113)^2,(S114*T114)^2,(S115*T115)^2,(S116*T116)^2,(S117*T117)^2,(S118*T118)^2,(S119*T119)^2))/S120)</f>
        <v>3.3847610452294412</v>
      </c>
    </row>
    <row r="121" spans="1:20" x14ac:dyDescent="0.25">
      <c r="A121" s="13"/>
      <c r="B121" s="55"/>
      <c r="C121" s="56"/>
      <c r="D121" s="57"/>
      <c r="E121" s="56"/>
      <c r="F121" s="57"/>
      <c r="G121" s="56"/>
      <c r="H121" s="57"/>
      <c r="I121" s="56"/>
      <c r="J121" s="57"/>
      <c r="K121" s="56"/>
      <c r="L121" s="57"/>
      <c r="M121" s="56"/>
      <c r="N121" s="57"/>
      <c r="O121" s="56"/>
      <c r="P121" s="57"/>
      <c r="Q121" s="56"/>
      <c r="R121" s="57"/>
      <c r="S121" s="57"/>
      <c r="T121" s="57"/>
    </row>
    <row r="122" spans="1:20" x14ac:dyDescent="0.25">
      <c r="A122" s="13"/>
      <c r="B122" s="55"/>
      <c r="C122" s="56"/>
      <c r="D122" s="57"/>
      <c r="E122" s="56"/>
      <c r="F122" s="57"/>
      <c r="G122" s="56"/>
      <c r="H122" s="57"/>
      <c r="I122" s="56"/>
      <c r="J122" s="57"/>
      <c r="K122" s="56"/>
      <c r="L122" s="57"/>
      <c r="M122" s="56"/>
      <c r="N122" s="57"/>
      <c r="O122" s="56"/>
      <c r="P122" s="57"/>
      <c r="Q122" s="56"/>
      <c r="R122" s="57"/>
      <c r="S122" s="57"/>
      <c r="T122" s="57"/>
    </row>
    <row r="123" spans="1:20" x14ac:dyDescent="0.25">
      <c r="A123" s="19"/>
      <c r="B123" s="55"/>
      <c r="C123" s="56"/>
      <c r="D123" s="57"/>
      <c r="E123" s="56"/>
      <c r="F123" s="57"/>
      <c r="G123" s="56"/>
      <c r="H123" s="57"/>
      <c r="I123" s="56"/>
      <c r="J123" s="57"/>
      <c r="K123" s="56"/>
      <c r="L123" s="57"/>
      <c r="M123" s="56"/>
      <c r="N123" s="57"/>
      <c r="O123" s="56"/>
      <c r="P123" s="57"/>
      <c r="Q123" s="56"/>
      <c r="R123" s="57"/>
      <c r="S123" s="57"/>
      <c r="T123" s="57"/>
    </row>
    <row r="124" spans="1:20" x14ac:dyDescent="0.25">
      <c r="A124" s="13"/>
      <c r="B124" s="55"/>
      <c r="C124" s="56"/>
      <c r="D124" s="57"/>
      <c r="E124" s="56"/>
      <c r="F124" s="57"/>
      <c r="G124" s="56"/>
      <c r="H124" s="57"/>
      <c r="I124" s="56"/>
      <c r="J124" s="57"/>
      <c r="K124" s="56"/>
      <c r="L124" s="57"/>
      <c r="M124" s="56"/>
      <c r="N124" s="57"/>
      <c r="O124" s="56"/>
      <c r="P124" s="57"/>
      <c r="Q124" s="56"/>
      <c r="R124" s="57"/>
      <c r="S124" s="57"/>
      <c r="T124" s="57"/>
    </row>
    <row r="125" spans="1:20" x14ac:dyDescent="0.25">
      <c r="A125" s="13"/>
      <c r="B125" s="55"/>
      <c r="C125" s="56"/>
      <c r="D125" s="57"/>
      <c r="E125" s="56"/>
      <c r="F125" s="57"/>
      <c r="G125" s="56"/>
      <c r="H125" s="57"/>
      <c r="I125" s="56"/>
      <c r="J125" s="57"/>
      <c r="K125" s="56"/>
      <c r="L125" s="57"/>
      <c r="M125" s="56"/>
      <c r="N125" s="57"/>
      <c r="O125" s="56"/>
      <c r="P125" s="57"/>
      <c r="Q125" s="56"/>
      <c r="R125" s="57"/>
      <c r="S125" s="57"/>
      <c r="T125" s="57"/>
    </row>
    <row r="126" spans="1:20" x14ac:dyDescent="0.25">
      <c r="A126" s="29"/>
      <c r="B126" s="55"/>
      <c r="C126" s="56"/>
      <c r="D126" s="57"/>
      <c r="E126" s="56"/>
      <c r="F126" s="57"/>
      <c r="G126" s="56"/>
      <c r="H126" s="57"/>
      <c r="I126" s="56"/>
      <c r="J126" s="57"/>
      <c r="K126" s="56"/>
      <c r="L126" s="57"/>
      <c r="M126" s="56"/>
      <c r="N126" s="57"/>
      <c r="O126" s="56"/>
      <c r="P126" s="57"/>
      <c r="Q126" s="56"/>
      <c r="R126" s="57"/>
      <c r="S126" s="57"/>
      <c r="T126" s="57"/>
    </row>
    <row r="128" spans="1:20" x14ac:dyDescent="0.25">
      <c r="B128" s="13" t="s">
        <v>417</v>
      </c>
      <c r="C128" s="13" t="str">
        <f>Openspace!$B$2</f>
        <v>Open Space</v>
      </c>
    </row>
    <row r="129" spans="1:20" x14ac:dyDescent="0.25">
      <c r="A129" s="13"/>
      <c r="B129" s="13"/>
    </row>
    <row r="130" spans="1:20" x14ac:dyDescent="0.25">
      <c r="B130" s="92" t="str">
        <f>$B$2</f>
        <v>Habitat Type</v>
      </c>
      <c r="C130" s="94" t="s">
        <v>421</v>
      </c>
      <c r="D130" s="93"/>
      <c r="E130" s="93"/>
      <c r="F130" s="93"/>
      <c r="G130" s="93"/>
      <c r="H130" s="93"/>
      <c r="I130" s="93"/>
      <c r="J130" s="95"/>
      <c r="K130" s="94" t="s">
        <v>422</v>
      </c>
      <c r="L130" s="93"/>
      <c r="M130" s="93"/>
      <c r="N130" s="93"/>
      <c r="O130" s="93"/>
      <c r="P130" s="93"/>
      <c r="Q130" s="93"/>
      <c r="R130" s="95"/>
      <c r="S130" s="96" t="s">
        <v>194</v>
      </c>
      <c r="T130" s="92"/>
    </row>
    <row r="131" spans="1:20" x14ac:dyDescent="0.25">
      <c r="A131" s="13" t="s">
        <v>140</v>
      </c>
      <c r="B131" s="92"/>
      <c r="C131" s="97" t="s">
        <v>384</v>
      </c>
      <c r="D131" s="97"/>
      <c r="E131" s="94" t="s">
        <v>385</v>
      </c>
      <c r="F131" s="95"/>
      <c r="G131" s="94" t="s">
        <v>386</v>
      </c>
      <c r="H131" s="95"/>
      <c r="I131" s="94" t="s">
        <v>420</v>
      </c>
      <c r="J131" s="95"/>
      <c r="K131" s="97" t="s">
        <v>384</v>
      </c>
      <c r="L131" s="97"/>
      <c r="M131" s="94" t="s">
        <v>385</v>
      </c>
      <c r="N131" s="95"/>
      <c r="O131" s="94" t="s">
        <v>386</v>
      </c>
      <c r="P131" s="95"/>
      <c r="Q131" s="94" t="s">
        <v>419</v>
      </c>
      <c r="R131" s="95"/>
      <c r="S131" s="94"/>
      <c r="T131" s="93"/>
    </row>
    <row r="132" spans="1:20" ht="25.5" x14ac:dyDescent="0.25">
      <c r="A132" s="13"/>
      <c r="B132" s="93"/>
      <c r="C132" s="32" t="s">
        <v>195</v>
      </c>
      <c r="D132" s="33" t="s">
        <v>196</v>
      </c>
      <c r="E132" s="32" t="s">
        <v>195</v>
      </c>
      <c r="F132" s="33" t="s">
        <v>196</v>
      </c>
      <c r="G132" s="32" t="s">
        <v>195</v>
      </c>
      <c r="H132" s="33" t="s">
        <v>196</v>
      </c>
      <c r="I132" s="32" t="s">
        <v>195</v>
      </c>
      <c r="J132" s="33" t="s">
        <v>196</v>
      </c>
      <c r="K132" s="32" t="s">
        <v>195</v>
      </c>
      <c r="L132" s="33" t="s">
        <v>196</v>
      </c>
      <c r="M132" s="32" t="s">
        <v>195</v>
      </c>
      <c r="N132" s="33" t="s">
        <v>196</v>
      </c>
      <c r="O132" s="32" t="s">
        <v>195</v>
      </c>
      <c r="P132" s="33" t="s">
        <v>196</v>
      </c>
      <c r="Q132" s="32" t="s">
        <v>195</v>
      </c>
      <c r="R132" s="33" t="s">
        <v>196</v>
      </c>
      <c r="S132" s="32" t="s">
        <v>195</v>
      </c>
      <c r="T132" s="33" t="s">
        <v>196</v>
      </c>
    </row>
    <row r="133" spans="1:20" x14ac:dyDescent="0.25">
      <c r="A133" s="13"/>
      <c r="B133" s="34" t="str">
        <f>LookupValues!$B$5</f>
        <v>Lowland beech/yew woodland</v>
      </c>
      <c r="C133" s="35">
        <f>Openspace!C122</f>
        <v>449.073175988</v>
      </c>
      <c r="D133" s="77">
        <f>Openspace!AW122</f>
        <v>45.944276448124164</v>
      </c>
      <c r="E133" s="35">
        <f>Openspace!D122</f>
        <v>419.24424045069998</v>
      </c>
      <c r="F133" s="77">
        <f>Openspace!AX122</f>
        <v>55.818660367057504</v>
      </c>
      <c r="G133" s="35">
        <f>Openspace!E122</f>
        <v>95.192304958800008</v>
      </c>
      <c r="H133" s="77">
        <f>Openspace!AY122</f>
        <v>72.53602351968452</v>
      </c>
      <c r="I133" s="35">
        <f>Openspace!F122</f>
        <v>139.51331309950001</v>
      </c>
      <c r="J133" s="77">
        <f>Openspace!AZ122</f>
        <v>48.148399473815722</v>
      </c>
      <c r="K133" s="35">
        <f>Openspace!G122</f>
        <v>0</v>
      </c>
      <c r="L133" s="77">
        <f>Openspace!BA122</f>
        <v>0</v>
      </c>
      <c r="M133" s="35">
        <f>Openspace!H122</f>
        <v>65.304079783000006</v>
      </c>
      <c r="N133" s="77">
        <f>Openspace!BB122</f>
        <v>91.170538437592597</v>
      </c>
      <c r="O133" s="35">
        <f>Openspace!I122</f>
        <v>35.068987270199997</v>
      </c>
      <c r="P133" s="77">
        <f>Openspace!BC122</f>
        <v>79.647507835026616</v>
      </c>
      <c r="Q133" s="35">
        <f>Openspace!J122</f>
        <v>205.66681731169999</v>
      </c>
      <c r="R133" s="77">
        <f>Openspace!BD122</f>
        <v>71.12269439195363</v>
      </c>
      <c r="S133" s="79">
        <f>SUM(C133,E133,G133,I133,K133,M133,O133,Q133)</f>
        <v>1409.0629188619</v>
      </c>
      <c r="T133" s="80">
        <f>IF(S133=0,0,SQRT(SUM((C133*D133)^2,(E133*F133)^2,(G133*H133)^2,(I133*J133)^2,(K133*L133)^2,(M133*N133)^2,(O133*P133)^2,(Q133*R133)^2))/S133)</f>
        <v>25.817036185861074</v>
      </c>
    </row>
    <row r="134" spans="1:20" x14ac:dyDescent="0.25">
      <c r="A134" s="13"/>
      <c r="B134" s="34" t="str">
        <f>LookupValues!$B$6</f>
        <v>Lowland Mixed Deciduous Woodland</v>
      </c>
      <c r="C134" s="35">
        <f>Openspace!C123</f>
        <v>2761.0593204917</v>
      </c>
      <c r="D134" s="77">
        <f>Openspace!AW123</f>
        <v>19.857565282654765</v>
      </c>
      <c r="E134" s="35">
        <f>Openspace!D123</f>
        <v>1676.1263814647</v>
      </c>
      <c r="F134" s="77">
        <f>Openspace!AX123</f>
        <v>28.491328247372302</v>
      </c>
      <c r="G134" s="35">
        <f>Openspace!E123</f>
        <v>2626.2374829063997</v>
      </c>
      <c r="H134" s="77">
        <f>Openspace!AY123</f>
        <v>22.345163639168156</v>
      </c>
      <c r="I134" s="35">
        <f>Openspace!F123</f>
        <v>4078.3615669588999</v>
      </c>
      <c r="J134" s="77">
        <f>Openspace!AZ123</f>
        <v>19.108783528239414</v>
      </c>
      <c r="K134" s="35">
        <f>Openspace!G123</f>
        <v>1303.3558373490002</v>
      </c>
      <c r="L134" s="77">
        <f>Openspace!BA123</f>
        <v>28.982933308014246</v>
      </c>
      <c r="M134" s="35">
        <f>Openspace!H123</f>
        <v>1411.2239113370001</v>
      </c>
      <c r="N134" s="77">
        <f>Openspace!BB123</f>
        <v>23.093639599015162</v>
      </c>
      <c r="O134" s="35">
        <f>Openspace!I123</f>
        <v>3495.6451913699998</v>
      </c>
      <c r="P134" s="77">
        <f>Openspace!BC123</f>
        <v>37.110406088514644</v>
      </c>
      <c r="Q134" s="35">
        <f>Openspace!J123</f>
        <v>6141.8828253400006</v>
      </c>
      <c r="R134" s="77">
        <f>Openspace!BD123</f>
        <v>17.309707559596891</v>
      </c>
      <c r="S134" s="79">
        <f t="shared" ref="S134:S144" si="10">SUM(C134,E134,G134,I134,K134,M134,O134,Q134)</f>
        <v>23493.892517217697</v>
      </c>
      <c r="T134" s="80">
        <f t="shared" ref="T134:T144" si="11">IF(S134=0,0,SQRT(SUM((C134*D134)^2,(E134*F134)^2,(G134*H134)^2,(I134*J134)^2,(K134*L134)^2,(M134*N134)^2,(O134*P134)^2,(Q134*R134)^2))/S134)</f>
        <v>9.0717019160048</v>
      </c>
    </row>
    <row r="135" spans="1:20" x14ac:dyDescent="0.25">
      <c r="A135" s="13"/>
      <c r="B135" s="34" t="str">
        <f>LookupValues!$B$7</f>
        <v>Native pine woodlands</v>
      </c>
      <c r="C135" s="35">
        <f>Openspace!C124</f>
        <v>0</v>
      </c>
      <c r="D135" s="77">
        <f>Openspace!AW124</f>
        <v>0</v>
      </c>
      <c r="E135" s="35">
        <f>Openspace!D124</f>
        <v>0</v>
      </c>
      <c r="F135" s="77">
        <f>Openspace!AX124</f>
        <v>0</v>
      </c>
      <c r="G135" s="35">
        <f>Openspace!E124</f>
        <v>0</v>
      </c>
      <c r="H135" s="77">
        <f>Openspace!AY124</f>
        <v>0</v>
      </c>
      <c r="I135" s="35">
        <f>Openspace!F124</f>
        <v>0</v>
      </c>
      <c r="J135" s="77">
        <f>Openspace!AZ124</f>
        <v>0</v>
      </c>
      <c r="K135" s="35">
        <f>Openspace!G124</f>
        <v>0</v>
      </c>
      <c r="L135" s="77">
        <f>Openspace!BA124</f>
        <v>0</v>
      </c>
      <c r="M135" s="35">
        <f>Openspace!H124</f>
        <v>0</v>
      </c>
      <c r="N135" s="77">
        <f>Openspace!BB124</f>
        <v>0</v>
      </c>
      <c r="O135" s="35">
        <f>Openspace!I124</f>
        <v>0</v>
      </c>
      <c r="P135" s="77">
        <f>Openspace!BC124</f>
        <v>0</v>
      </c>
      <c r="Q135" s="35">
        <f>Openspace!J124</f>
        <v>0</v>
      </c>
      <c r="R135" s="77">
        <f>Openspace!BD124</f>
        <v>0</v>
      </c>
      <c r="S135" s="79">
        <f t="shared" si="10"/>
        <v>0</v>
      </c>
      <c r="T135" s="80">
        <f t="shared" si="11"/>
        <v>0</v>
      </c>
    </row>
    <row r="136" spans="1:20" x14ac:dyDescent="0.25">
      <c r="A136" s="13"/>
      <c r="B136" s="34" t="str">
        <f>LookupValues!$B$8</f>
        <v>Non-HAP native pinewood</v>
      </c>
      <c r="C136" s="35">
        <f>Openspace!C125</f>
        <v>0</v>
      </c>
      <c r="D136" s="77">
        <f>Openspace!AW125</f>
        <v>0</v>
      </c>
      <c r="E136" s="35">
        <f>Openspace!D125</f>
        <v>0</v>
      </c>
      <c r="F136" s="77">
        <f>Openspace!AX125</f>
        <v>0</v>
      </c>
      <c r="G136" s="35">
        <f>Openspace!E125</f>
        <v>0</v>
      </c>
      <c r="H136" s="77">
        <f>Openspace!AY125</f>
        <v>0</v>
      </c>
      <c r="I136" s="35">
        <f>Openspace!F125</f>
        <v>0</v>
      </c>
      <c r="J136" s="77">
        <f>Openspace!AZ125</f>
        <v>0</v>
      </c>
      <c r="K136" s="35">
        <f>Openspace!G125</f>
        <v>0</v>
      </c>
      <c r="L136" s="77">
        <f>Openspace!BA125</f>
        <v>0</v>
      </c>
      <c r="M136" s="35">
        <f>Openspace!H125</f>
        <v>0</v>
      </c>
      <c r="N136" s="77">
        <f>Openspace!BB125</f>
        <v>0</v>
      </c>
      <c r="O136" s="35">
        <f>Openspace!I125</f>
        <v>0</v>
      </c>
      <c r="P136" s="77">
        <f>Openspace!BC125</f>
        <v>0</v>
      </c>
      <c r="Q136" s="35">
        <f>Openspace!J125</f>
        <v>0</v>
      </c>
      <c r="R136" s="77">
        <f>Openspace!BD125</f>
        <v>0</v>
      </c>
      <c r="S136" s="79">
        <f t="shared" si="10"/>
        <v>0</v>
      </c>
      <c r="T136" s="80">
        <f t="shared" si="11"/>
        <v>0</v>
      </c>
    </row>
    <row r="137" spans="1:20" ht="30" customHeight="1" x14ac:dyDescent="0.25">
      <c r="A137" s="13"/>
      <c r="B137" s="81" t="str">
        <f>LookupValues!$B$9</f>
        <v>Upland birchwoods (Scot); birch dominated upland oakwoods (Eng, Wal)</v>
      </c>
      <c r="C137" s="35">
        <f>Openspace!C126</f>
        <v>1182.379838589</v>
      </c>
      <c r="D137" s="77">
        <f>Openspace!AW126</f>
        <v>26.117378157084556</v>
      </c>
      <c r="E137" s="35">
        <f>Openspace!D126</f>
        <v>506.7902372968</v>
      </c>
      <c r="F137" s="77">
        <f>Openspace!AX126</f>
        <v>28.889644951617157</v>
      </c>
      <c r="G137" s="35">
        <f>Openspace!E126</f>
        <v>544.23696538069998</v>
      </c>
      <c r="H137" s="77">
        <f>Openspace!AY126</f>
        <v>69.548416282629205</v>
      </c>
      <c r="I137" s="35">
        <f>Openspace!F126</f>
        <v>800.99198762999993</v>
      </c>
      <c r="J137" s="77">
        <f>Openspace!AZ126</f>
        <v>46.018581141426552</v>
      </c>
      <c r="K137" s="35">
        <f>Openspace!G126</f>
        <v>17.729508560999999</v>
      </c>
      <c r="L137" s="77">
        <f>Openspace!BA126</f>
        <v>94.04253224141155</v>
      </c>
      <c r="M137" s="35">
        <f>Openspace!H126</f>
        <v>0</v>
      </c>
      <c r="N137" s="77">
        <f>Openspace!BB126</f>
        <v>0</v>
      </c>
      <c r="O137" s="35">
        <f>Openspace!I126</f>
        <v>336.84760917200003</v>
      </c>
      <c r="P137" s="77">
        <f>Openspace!BC126</f>
        <v>59.015331301545253</v>
      </c>
      <c r="Q137" s="35">
        <f>Openspace!J126</f>
        <v>238.63266045399999</v>
      </c>
      <c r="R137" s="77">
        <f>Openspace!BD126</f>
        <v>87.668717130167167</v>
      </c>
      <c r="S137" s="79">
        <f t="shared" si="10"/>
        <v>3627.6088070834999</v>
      </c>
      <c r="T137" s="80">
        <f t="shared" si="11"/>
        <v>19.088569870006371</v>
      </c>
    </row>
    <row r="138" spans="1:20" x14ac:dyDescent="0.25">
      <c r="A138" s="13"/>
      <c r="B138" s="34" t="str">
        <f>LookupValues!$B$10</f>
        <v>Upland mixed ashwoods</v>
      </c>
      <c r="C138" s="35">
        <f>Openspace!C127</f>
        <v>339.86380027260003</v>
      </c>
      <c r="D138" s="77">
        <f>Openspace!AW127</f>
        <v>54.811402214363682</v>
      </c>
      <c r="E138" s="35">
        <f>Openspace!D127</f>
        <v>396.32630068319997</v>
      </c>
      <c r="F138" s="77">
        <f>Openspace!AX127</f>
        <v>62.629677776422412</v>
      </c>
      <c r="G138" s="35">
        <f>Openspace!E127</f>
        <v>474.2545038911</v>
      </c>
      <c r="H138" s="77">
        <f>Openspace!AY127</f>
        <v>52.690707113430697</v>
      </c>
      <c r="I138" s="35">
        <f>Openspace!F127</f>
        <v>1033.9339859520001</v>
      </c>
      <c r="J138" s="77">
        <f>Openspace!AZ127</f>
        <v>37.217448178281444</v>
      </c>
      <c r="K138" s="35">
        <f>Openspace!G127</f>
        <v>63.140828450500003</v>
      </c>
      <c r="L138" s="77">
        <f>Openspace!BA127</f>
        <v>93.401539834421555</v>
      </c>
      <c r="M138" s="35">
        <f>Openspace!H127</f>
        <v>296.48934138750002</v>
      </c>
      <c r="N138" s="77">
        <f>Openspace!BB127</f>
        <v>61.444626308952387</v>
      </c>
      <c r="O138" s="35">
        <f>Openspace!I127</f>
        <v>971.86072518459991</v>
      </c>
      <c r="P138" s="77">
        <f>Openspace!BC127</f>
        <v>48.636156705565348</v>
      </c>
      <c r="Q138" s="35">
        <f>Openspace!J127</f>
        <v>1389.459949968</v>
      </c>
      <c r="R138" s="77">
        <f>Openspace!BD127</f>
        <v>37.6997603925074</v>
      </c>
      <c r="S138" s="79">
        <f t="shared" si="10"/>
        <v>4965.3294357895002</v>
      </c>
      <c r="T138" s="80">
        <f t="shared" si="11"/>
        <v>18.472695623951282</v>
      </c>
    </row>
    <row r="139" spans="1:20" x14ac:dyDescent="0.25">
      <c r="A139" s="13"/>
      <c r="B139" s="34" t="str">
        <f>LookupValues!$B$11</f>
        <v>Upland oakwood</v>
      </c>
      <c r="C139" s="35">
        <f>Openspace!C128</f>
        <v>329.72936533500001</v>
      </c>
      <c r="D139" s="77">
        <f>Openspace!AW128</f>
        <v>54.176635932033214</v>
      </c>
      <c r="E139" s="35">
        <f>Openspace!D128</f>
        <v>0</v>
      </c>
      <c r="F139" s="77">
        <f>Openspace!AX128</f>
        <v>0</v>
      </c>
      <c r="G139" s="35">
        <f>Openspace!E128</f>
        <v>275.22925571299999</v>
      </c>
      <c r="H139" s="77">
        <f>Openspace!AY128</f>
        <v>89.761329762576651</v>
      </c>
      <c r="I139" s="35">
        <f>Openspace!F128</f>
        <v>380.38554254019999</v>
      </c>
      <c r="J139" s="77">
        <f>Openspace!AZ128</f>
        <v>58.934833340300287</v>
      </c>
      <c r="K139" s="35">
        <f>Openspace!G128</f>
        <v>46.945890552000002</v>
      </c>
      <c r="L139" s="77">
        <f>Openspace!BA128</f>
        <v>67.763937474313451</v>
      </c>
      <c r="M139" s="35">
        <f>Openspace!H128</f>
        <v>0</v>
      </c>
      <c r="N139" s="77">
        <f>Openspace!BB128</f>
        <v>0</v>
      </c>
      <c r="O139" s="35">
        <f>Openspace!I128</f>
        <v>36.877420151000003</v>
      </c>
      <c r="P139" s="77">
        <f>Openspace!BC128</f>
        <v>67.763937475342772</v>
      </c>
      <c r="Q139" s="35">
        <f>Openspace!J128</f>
        <v>443.88282794999998</v>
      </c>
      <c r="R139" s="77">
        <f>Openspace!BD128</f>
        <v>58.757639443968039</v>
      </c>
      <c r="S139" s="79">
        <f t="shared" si="10"/>
        <v>1513.0503022411999</v>
      </c>
      <c r="T139" s="80">
        <f t="shared" si="11"/>
        <v>30.492676087672464</v>
      </c>
    </row>
    <row r="140" spans="1:20" x14ac:dyDescent="0.25">
      <c r="A140" s="13"/>
      <c r="B140" s="34" t="str">
        <f>LookupValues!$B$12</f>
        <v>Wet woodland</v>
      </c>
      <c r="C140" s="35">
        <f>Openspace!C129</f>
        <v>797.53114013840002</v>
      </c>
      <c r="D140" s="77">
        <f>Openspace!AW129</f>
        <v>38.733698223869673</v>
      </c>
      <c r="E140" s="35">
        <f>Openspace!D129</f>
        <v>409.98248521599999</v>
      </c>
      <c r="F140" s="77">
        <f>Openspace!AX129</f>
        <v>32.599839523316447</v>
      </c>
      <c r="G140" s="35">
        <f>Openspace!E129</f>
        <v>676.78448199980016</v>
      </c>
      <c r="H140" s="77">
        <f>Openspace!AY129</f>
        <v>29.758241203042409</v>
      </c>
      <c r="I140" s="35">
        <f>Openspace!F129</f>
        <v>664.05958398219991</v>
      </c>
      <c r="J140" s="77">
        <f>Openspace!AZ129</f>
        <v>23.386485881875707</v>
      </c>
      <c r="K140" s="35">
        <f>Openspace!G129</f>
        <v>274.975425642</v>
      </c>
      <c r="L140" s="77">
        <f>Openspace!BA129</f>
        <v>60.134388163343836</v>
      </c>
      <c r="M140" s="35">
        <f>Openspace!H129</f>
        <v>0</v>
      </c>
      <c r="N140" s="77">
        <f>Openspace!BB129</f>
        <v>0</v>
      </c>
      <c r="O140" s="35">
        <f>Openspace!I129</f>
        <v>1125.9654982974998</v>
      </c>
      <c r="P140" s="77">
        <f>Openspace!BC129</f>
        <v>33.071677674813905</v>
      </c>
      <c r="Q140" s="35">
        <f>Openspace!J129</f>
        <v>1058.8809054780002</v>
      </c>
      <c r="R140" s="77">
        <f>Openspace!BD129</f>
        <v>34.464743177348716</v>
      </c>
      <c r="S140" s="79">
        <f t="shared" si="10"/>
        <v>5008.1795207539008</v>
      </c>
      <c r="T140" s="80">
        <f t="shared" si="11"/>
        <v>13.792760914965713</v>
      </c>
    </row>
    <row r="141" spans="1:20" x14ac:dyDescent="0.25">
      <c r="A141" s="13"/>
      <c r="B141" s="34" t="str">
        <f>LookupValues!$B$13</f>
        <v>Wood Pasture &amp; Parkland</v>
      </c>
      <c r="C141" s="35">
        <f>Openspace!C130</f>
        <v>0</v>
      </c>
      <c r="D141" s="77">
        <f>Openspace!AW130</f>
        <v>0</v>
      </c>
      <c r="E141" s="35">
        <f>Openspace!D130</f>
        <v>0</v>
      </c>
      <c r="F141" s="77">
        <f>Openspace!AX130</f>
        <v>0</v>
      </c>
      <c r="G141" s="35">
        <f>Openspace!E130</f>
        <v>14.846849959</v>
      </c>
      <c r="H141" s="77">
        <f>Openspace!AY130</f>
        <v>108.89561972827224</v>
      </c>
      <c r="I141" s="35">
        <f>Openspace!F130</f>
        <v>0</v>
      </c>
      <c r="J141" s="77">
        <f>Openspace!AZ130</f>
        <v>0</v>
      </c>
      <c r="K141" s="35">
        <f>Openspace!G130</f>
        <v>0</v>
      </c>
      <c r="L141" s="77">
        <f>Openspace!BA130</f>
        <v>0</v>
      </c>
      <c r="M141" s="35">
        <f>Openspace!H130</f>
        <v>0</v>
      </c>
      <c r="N141" s="77">
        <f>Openspace!BB130</f>
        <v>0</v>
      </c>
      <c r="O141" s="35">
        <f>Openspace!I130</f>
        <v>0</v>
      </c>
      <c r="P141" s="77">
        <f>Openspace!BC130</f>
        <v>0</v>
      </c>
      <c r="Q141" s="35">
        <f>Openspace!J130</f>
        <v>0</v>
      </c>
      <c r="R141" s="77">
        <f>Openspace!BD130</f>
        <v>0</v>
      </c>
      <c r="S141" s="79">
        <f t="shared" si="10"/>
        <v>14.846849959</v>
      </c>
      <c r="T141" s="80">
        <f t="shared" si="11"/>
        <v>108.89561972827224</v>
      </c>
    </row>
    <row r="142" spans="1:20" x14ac:dyDescent="0.25">
      <c r="A142" s="13"/>
      <c r="B142" s="34" t="str">
        <f>LookupValues!$B$14</f>
        <v>Broadleaf habitat NOT classified as priority</v>
      </c>
      <c r="C142" s="35">
        <f>Openspace!C131</f>
        <v>158.59597644839999</v>
      </c>
      <c r="D142" s="77">
        <f>Openspace!AW131</f>
        <v>40.50369445957103</v>
      </c>
      <c r="E142" s="35">
        <f>Openspace!D131</f>
        <v>309.22830885680003</v>
      </c>
      <c r="F142" s="77">
        <f>Openspace!AX131</f>
        <v>37.868855044523819</v>
      </c>
      <c r="G142" s="35">
        <f>Openspace!E131</f>
        <v>333.15296838699999</v>
      </c>
      <c r="H142" s="77">
        <f>Openspace!AY131</f>
        <v>40.040557948556994</v>
      </c>
      <c r="I142" s="35">
        <f>Openspace!F131</f>
        <v>415.23507481300004</v>
      </c>
      <c r="J142" s="77">
        <f>Openspace!AZ131</f>
        <v>69.1747077921043</v>
      </c>
      <c r="K142" s="35">
        <f>Openspace!G131</f>
        <v>89.137443914399995</v>
      </c>
      <c r="L142" s="77">
        <f>Openspace!BA131</f>
        <v>67.756583692006672</v>
      </c>
      <c r="M142" s="35">
        <f>Openspace!H131</f>
        <v>0</v>
      </c>
      <c r="N142" s="77">
        <f>Openspace!BB131</f>
        <v>0</v>
      </c>
      <c r="O142" s="35">
        <f>Openspace!I131</f>
        <v>143.768817748</v>
      </c>
      <c r="P142" s="77">
        <f>Openspace!BC131</f>
        <v>83.315549218716669</v>
      </c>
      <c r="Q142" s="35">
        <f>Openspace!J131</f>
        <v>608.50121949070001</v>
      </c>
      <c r="R142" s="77">
        <f>Openspace!BD131</f>
        <v>49.474729675930313</v>
      </c>
      <c r="S142" s="79">
        <f t="shared" si="10"/>
        <v>2057.6198096582998</v>
      </c>
      <c r="T142" s="80">
        <f t="shared" si="11"/>
        <v>23.1433392872365</v>
      </c>
    </row>
    <row r="143" spans="1:20" x14ac:dyDescent="0.25">
      <c r="A143" s="13"/>
      <c r="B143" s="34" t="str">
        <f>LookupValues!$B$15</f>
        <v>Non-native coniferous woodland</v>
      </c>
      <c r="C143" s="35">
        <f>Openspace!C132</f>
        <v>34979.818515205297</v>
      </c>
      <c r="D143" s="77">
        <f>Openspace!AW132</f>
        <v>4.7541832661286501</v>
      </c>
      <c r="E143" s="35">
        <f>Openspace!D132</f>
        <v>12376.475551539399</v>
      </c>
      <c r="F143" s="77">
        <f>Openspace!AX132</f>
        <v>10.112546178207218</v>
      </c>
      <c r="G143" s="35">
        <f>Openspace!E132</f>
        <v>5398.6363095133001</v>
      </c>
      <c r="H143" s="77">
        <f>Openspace!AY132</f>
        <v>13.407850515722826</v>
      </c>
      <c r="I143" s="35">
        <f>Openspace!F132</f>
        <v>14187.41565696</v>
      </c>
      <c r="J143" s="77">
        <f>Openspace!AZ132</f>
        <v>7.5211786336744488</v>
      </c>
      <c r="K143" s="35">
        <f>Openspace!G132</f>
        <v>1359.6674575079999</v>
      </c>
      <c r="L143" s="77">
        <f>Openspace!BA132</f>
        <v>33.691185915417307</v>
      </c>
      <c r="M143" s="35">
        <f>Openspace!H132</f>
        <v>499.18885910699998</v>
      </c>
      <c r="N143" s="77">
        <f>Openspace!BB132</f>
        <v>55.862160974195262</v>
      </c>
      <c r="O143" s="35">
        <f>Openspace!I132</f>
        <v>793.73020766900015</v>
      </c>
      <c r="P143" s="77">
        <f>Openspace!BC132</f>
        <v>46.969009665723895</v>
      </c>
      <c r="Q143" s="35">
        <f>Openspace!J132</f>
        <v>4300.468642159999</v>
      </c>
      <c r="R143" s="77">
        <f>Openspace!BD132</f>
        <v>18.516475997046907</v>
      </c>
      <c r="S143" s="79">
        <f t="shared" si="10"/>
        <v>73895.401199661996</v>
      </c>
      <c r="T143" s="80">
        <f t="shared" si="11"/>
        <v>3.5945080046167828</v>
      </c>
    </row>
    <row r="144" spans="1:20" x14ac:dyDescent="0.25">
      <c r="A144" s="13"/>
      <c r="B144" s="36" t="str">
        <f>LookupValues!$B$16</f>
        <v>Transition or felled</v>
      </c>
      <c r="C144" s="35">
        <f>Openspace!C133</f>
        <v>239.01697837149999</v>
      </c>
      <c r="D144" s="77">
        <f>Openspace!AW133</f>
        <v>57.086895497356906</v>
      </c>
      <c r="E144" s="35">
        <f>Openspace!D133</f>
        <v>26.799839488300002</v>
      </c>
      <c r="F144" s="77">
        <f>Openspace!AX133</f>
        <v>52.520610496614282</v>
      </c>
      <c r="G144" s="35">
        <f>Openspace!E133</f>
        <v>157.10039576359998</v>
      </c>
      <c r="H144" s="77">
        <f>Openspace!AY133</f>
        <v>72.349260541715182</v>
      </c>
      <c r="I144" s="35">
        <f>Openspace!F133</f>
        <v>573.06090012679999</v>
      </c>
      <c r="J144" s="77">
        <f>Openspace!AZ133</f>
        <v>29.723720978008352</v>
      </c>
      <c r="K144" s="35">
        <f>Openspace!G133</f>
        <v>97.655806374999997</v>
      </c>
      <c r="L144" s="77">
        <f>Openspace!BA133</f>
        <v>67.76394495271721</v>
      </c>
      <c r="M144" s="35">
        <f>Openspace!H133</f>
        <v>0</v>
      </c>
      <c r="N144" s="77">
        <f>Openspace!BB133</f>
        <v>0</v>
      </c>
      <c r="O144" s="35">
        <f>Openspace!I133</f>
        <v>159.74361150039999</v>
      </c>
      <c r="P144" s="77">
        <f>Openspace!BC133</f>
        <v>88.342984726322683</v>
      </c>
      <c r="Q144" s="35">
        <f>Openspace!J133</f>
        <v>264.85003245590008</v>
      </c>
      <c r="R144" s="77">
        <f>Openspace!BD133</f>
        <v>80.797956265967983</v>
      </c>
      <c r="S144" s="79">
        <f t="shared" si="10"/>
        <v>1518.2275640815001</v>
      </c>
      <c r="T144" s="80">
        <f t="shared" si="11"/>
        <v>23.824726696931915</v>
      </c>
    </row>
    <row r="145" spans="1:20" x14ac:dyDescent="0.25">
      <c r="A145" s="13"/>
      <c r="B145" s="76" t="s">
        <v>194</v>
      </c>
      <c r="C145" s="75">
        <f>SUM(C133:C144)</f>
        <v>41237.0681108399</v>
      </c>
      <c r="D145" s="78">
        <f>IF(C145=0,0,SQRT(SUM((C133*D133)^2,(C134*D134)^2,(C135*D135)^2,(C136*D136)^2,(C137*D137)^2,(C138*D138)^2,(C139*D139)^2,(C140*D140)^2,(C141*D141)^2,(C142*D142)^2,(C143*D143)^2,(C144*D144)^2))/C145)</f>
        <v>4.4641854874435172</v>
      </c>
      <c r="E145" s="75">
        <f>SUM(E133:E144)</f>
        <v>16120.973344995899</v>
      </c>
      <c r="F145" s="78">
        <f>IF(E145=0,0,SQRT(SUM((E133*F133)^2,(E134*F134)^2,(E135*F135)^2,(E136*F136)^2,(E137*F137)^2,(E138*F138)^2,(E139*F139)^2,(E140*F140)^2,(E141*F141)^2,(E142*F142)^2,(E143*F143)^2,(E144*F144)^2))/E145)</f>
        <v>8.6933842258158602</v>
      </c>
      <c r="G145" s="75">
        <f>SUM(G133:G144)</f>
        <v>10595.6715184727</v>
      </c>
      <c r="H145" s="78">
        <f>IF(G145=0,0,SQRT(SUM((G133*H133)^2,(G134*H134)^2,(G135*H135)^2,(G136*H136)^2,(G137*H137)^2,(G138*H138)^2,(G139*H139)^2,(G140*H140)^2,(G141*H141)^2,(G142*H142)^2,(G143*H143)^2,(G144*H144)^2))/G145)</f>
        <v>10.387489170533007</v>
      </c>
      <c r="I145" s="75">
        <f>SUM(I133:I144)</f>
        <v>22272.957612062597</v>
      </c>
      <c r="J145" s="78">
        <f>IF(I145=0,0,SQRT(SUM((I133*J133)^2,(I134*J134)^2,(I135*J135)^2,(I136*J136)^2,(I137*J137)^2,(I138*J138)^2,(I139*J139)^2,(I140*J140)^2,(I141*J141)^2,(I142*J142)^2,(I143*J143)^2,(I144*J144)^2))/I145)</f>
        <v>6.6900536023463202</v>
      </c>
      <c r="K145" s="75">
        <f>SUM(K133:K144)</f>
        <v>3252.6081983519002</v>
      </c>
      <c r="L145" s="78">
        <f>IF(K145=0,0,SQRT(SUM((K133*L133)^2,(K134*L134)^2,(K135*L135)^2,(K136*L136)^2,(K137*L137)^2,(K138*L138)^2,(K139*L139)^2,(K140*L140)^2,(K141*L141)^2,(K142*L142)^2,(K143*L143)^2,(K144*L144)^2))/K145)</f>
        <v>19.265764367030961</v>
      </c>
      <c r="M145" s="75">
        <f>SUM(M133:M144)</f>
        <v>2272.2061916144999</v>
      </c>
      <c r="N145" s="78">
        <f>IF(M145=0,0,SQRT(SUM((M133*N133)^2,(M134*N134)^2,(M135*N135)^2,(M136*N136)^2,(M137*N137)^2,(M138*N138)^2,(M139*N139)^2,(M140*N140)^2,(M141*N141)^2,(M142*N142)^2,(M143*N143)^2,(M144*N144)^2))/M145)</f>
        <v>20.675728203087097</v>
      </c>
      <c r="O145" s="75">
        <f>SUM(O133:O144)</f>
        <v>7099.5080683627002</v>
      </c>
      <c r="P145" s="78">
        <f>IF(O145=0,0,SQRT(SUM((O133*P133)^2,(O134*P134)^2,(O135*P135)^2,(O136*P136)^2,(O137*P137)^2,(O138*P138)^2,(O139*P139)^2,(O140*P140)^2,(O141*P141)^2,(O142*P142)^2,(O143*P143)^2,(O144*P144)^2))/O145)</f>
        <v>21.170953547718305</v>
      </c>
      <c r="Q145" s="75">
        <f>SUM(Q133:Q144)</f>
        <v>14652.225880608299</v>
      </c>
      <c r="R145" s="78">
        <f>IF(Q145=0,0,SQRT(SUM((Q133*R133)^2,(Q134*R134)^2,(Q135*R135)^2,(Q136*R136)^2,(Q137*R137)^2,(Q138*R138)^2,(Q139*R139)^2,(Q140*R140)^2,(Q141*R141)^2,(Q142*R142)^2,(Q143*R143)^2,(Q144*R144)^2))/Q145)</f>
        <v>10.664210484625723</v>
      </c>
      <c r="S145" s="79">
        <f>SUM(S133:S144)</f>
        <v>117503.21892530851</v>
      </c>
      <c r="T145" s="80">
        <f>IF(S145=0,0,SQRT(SUM((S133*T133)^2,(S134*T134)^2,(S135*T135)^2,(S136*T136)^2,(S137*T137)^2,(S138*T138)^2,(S139*T139)^2,(S140*T140)^2,(S141*T141)^2,(S142*T142)^2,(S143*T143)^2,(S144*T144)^2))/S145)</f>
        <v>3.195509789194841</v>
      </c>
    </row>
    <row r="146" spans="1:20" x14ac:dyDescent="0.25">
      <c r="A146" s="13"/>
      <c r="B146" s="55"/>
      <c r="C146" s="56"/>
      <c r="D146" s="57"/>
      <c r="E146" s="56"/>
      <c r="F146" s="57"/>
      <c r="G146" s="56"/>
      <c r="H146" s="57"/>
      <c r="I146" s="56"/>
      <c r="J146" s="57"/>
      <c r="K146" s="56"/>
      <c r="L146" s="57"/>
      <c r="M146" s="56"/>
      <c r="N146" s="57"/>
      <c r="O146" s="56"/>
      <c r="P146" s="57"/>
      <c r="Q146" s="56"/>
      <c r="R146" s="57"/>
      <c r="S146" s="57"/>
      <c r="T146" s="57"/>
    </row>
    <row r="147" spans="1:20" x14ac:dyDescent="0.25">
      <c r="A147" s="13"/>
      <c r="B147" s="55"/>
      <c r="C147" s="56"/>
      <c r="D147" s="57"/>
      <c r="E147" s="56"/>
      <c r="F147" s="57"/>
      <c r="G147" s="56"/>
      <c r="H147" s="57"/>
      <c r="I147" s="56"/>
      <c r="J147" s="57"/>
      <c r="K147" s="56"/>
      <c r="L147" s="57"/>
      <c r="M147" s="56"/>
      <c r="N147" s="57"/>
      <c r="O147" s="56"/>
      <c r="P147" s="57"/>
      <c r="Q147" s="56"/>
      <c r="R147" s="57"/>
      <c r="S147" s="57"/>
      <c r="T147" s="57"/>
    </row>
    <row r="148" spans="1:20" x14ac:dyDescent="0.25">
      <c r="A148" s="19"/>
      <c r="B148" s="55"/>
      <c r="C148" s="56"/>
      <c r="D148" s="57"/>
      <c r="E148" s="56"/>
      <c r="F148" s="57"/>
      <c r="G148" s="56"/>
      <c r="H148" s="57"/>
      <c r="I148" s="56"/>
      <c r="J148" s="57"/>
      <c r="K148" s="56"/>
      <c r="L148" s="57"/>
      <c r="M148" s="56"/>
      <c r="N148" s="57"/>
      <c r="O148" s="56"/>
      <c r="P148" s="57"/>
      <c r="Q148" s="56"/>
      <c r="R148" s="57"/>
      <c r="S148" s="57"/>
      <c r="T148" s="57"/>
    </row>
    <row r="149" spans="1:20" x14ac:dyDescent="0.25">
      <c r="A149" s="13"/>
      <c r="B149" s="55"/>
      <c r="C149" s="56"/>
      <c r="D149" s="57"/>
      <c r="E149" s="56"/>
      <c r="F149" s="57"/>
      <c r="G149" s="56"/>
      <c r="H149" s="57"/>
      <c r="I149" s="56"/>
      <c r="J149" s="57"/>
      <c r="K149" s="56"/>
      <c r="L149" s="57"/>
      <c r="M149" s="56"/>
      <c r="N149" s="57"/>
      <c r="O149" s="56"/>
      <c r="P149" s="57"/>
      <c r="Q149" s="56"/>
      <c r="R149" s="57"/>
      <c r="S149" s="57"/>
      <c r="T149" s="57"/>
    </row>
    <row r="150" spans="1:20" x14ac:dyDescent="0.25">
      <c r="A150" s="13"/>
      <c r="B150" s="55"/>
      <c r="C150" s="56"/>
      <c r="D150" s="57"/>
      <c r="E150" s="56"/>
      <c r="F150" s="57"/>
      <c r="G150" s="56"/>
      <c r="H150" s="57"/>
      <c r="I150" s="56"/>
      <c r="J150" s="57"/>
      <c r="K150" s="56"/>
      <c r="L150" s="57"/>
      <c r="M150" s="56"/>
      <c r="N150" s="57"/>
      <c r="O150" s="56"/>
      <c r="P150" s="57"/>
      <c r="Q150" s="56"/>
      <c r="R150" s="57"/>
      <c r="S150" s="57"/>
      <c r="T150" s="57"/>
    </row>
    <row r="151" spans="1:20" x14ac:dyDescent="0.25">
      <c r="A151" s="29"/>
      <c r="B151" s="55"/>
      <c r="C151" s="56"/>
      <c r="D151" s="57"/>
      <c r="E151" s="56"/>
      <c r="F151" s="57"/>
      <c r="G151" s="56"/>
      <c r="H151" s="57"/>
      <c r="I151" s="56"/>
      <c r="J151" s="57"/>
      <c r="K151" s="56"/>
      <c r="L151" s="57"/>
      <c r="M151" s="56"/>
      <c r="N151" s="57"/>
      <c r="O151" s="56"/>
      <c r="P151" s="57"/>
      <c r="Q151" s="56"/>
      <c r="R151" s="57"/>
      <c r="S151" s="57"/>
      <c r="T151" s="57"/>
    </row>
    <row r="153" spans="1:20" x14ac:dyDescent="0.25">
      <c r="B153" s="13" t="s">
        <v>417</v>
      </c>
      <c r="C153" s="13" t="str">
        <f>Openspace!$B$2</f>
        <v>Open Space</v>
      </c>
    </row>
    <row r="154" spans="1:20" x14ac:dyDescent="0.25">
      <c r="A154" s="13"/>
      <c r="B154" s="13"/>
    </row>
    <row r="155" spans="1:20" x14ac:dyDescent="0.25">
      <c r="B155" s="92" t="str">
        <f>$B$2</f>
        <v>Habitat Type</v>
      </c>
      <c r="C155" s="94" t="s">
        <v>421</v>
      </c>
      <c r="D155" s="93"/>
      <c r="E155" s="93"/>
      <c r="F155" s="93"/>
      <c r="G155" s="93"/>
      <c r="H155" s="93"/>
      <c r="I155" s="93"/>
      <c r="J155" s="95"/>
      <c r="K155" s="94" t="s">
        <v>422</v>
      </c>
      <c r="L155" s="93"/>
      <c r="M155" s="93"/>
      <c r="N155" s="93"/>
      <c r="O155" s="93"/>
      <c r="P155" s="93"/>
      <c r="Q155" s="93"/>
      <c r="R155" s="95"/>
      <c r="S155" s="96" t="s">
        <v>194</v>
      </c>
      <c r="T155" s="92"/>
    </row>
    <row r="156" spans="1:20" x14ac:dyDescent="0.25">
      <c r="A156" s="13" t="s">
        <v>418</v>
      </c>
      <c r="B156" s="92"/>
      <c r="C156" s="97" t="s">
        <v>384</v>
      </c>
      <c r="D156" s="97"/>
      <c r="E156" s="94" t="s">
        <v>385</v>
      </c>
      <c r="F156" s="95"/>
      <c r="G156" s="94" t="s">
        <v>386</v>
      </c>
      <c r="H156" s="95"/>
      <c r="I156" s="94" t="s">
        <v>420</v>
      </c>
      <c r="J156" s="95"/>
      <c r="K156" s="97" t="s">
        <v>384</v>
      </c>
      <c r="L156" s="97"/>
      <c r="M156" s="94" t="s">
        <v>385</v>
      </c>
      <c r="N156" s="95"/>
      <c r="O156" s="94" t="s">
        <v>386</v>
      </c>
      <c r="P156" s="95"/>
      <c r="Q156" s="94" t="s">
        <v>419</v>
      </c>
      <c r="R156" s="95"/>
      <c r="S156" s="94"/>
      <c r="T156" s="93"/>
    </row>
    <row r="157" spans="1:20" ht="25.5" x14ac:dyDescent="0.25">
      <c r="A157" s="13"/>
      <c r="B157" s="93"/>
      <c r="C157" s="32" t="s">
        <v>195</v>
      </c>
      <c r="D157" s="33" t="s">
        <v>196</v>
      </c>
      <c r="E157" s="32" t="s">
        <v>195</v>
      </c>
      <c r="F157" s="33" t="s">
        <v>196</v>
      </c>
      <c r="G157" s="32" t="s">
        <v>195</v>
      </c>
      <c r="H157" s="33" t="s">
        <v>196</v>
      </c>
      <c r="I157" s="32" t="s">
        <v>195</v>
      </c>
      <c r="J157" s="33" t="s">
        <v>196</v>
      </c>
      <c r="K157" s="32" t="s">
        <v>195</v>
      </c>
      <c r="L157" s="33" t="s">
        <v>196</v>
      </c>
      <c r="M157" s="32" t="s">
        <v>195</v>
      </c>
      <c r="N157" s="33" t="s">
        <v>196</v>
      </c>
      <c r="O157" s="32" t="s">
        <v>195</v>
      </c>
      <c r="P157" s="33" t="s">
        <v>196</v>
      </c>
      <c r="Q157" s="32" t="s">
        <v>195</v>
      </c>
      <c r="R157" s="33" t="s">
        <v>196</v>
      </c>
      <c r="S157" s="32" t="s">
        <v>195</v>
      </c>
      <c r="T157" s="33" t="s">
        <v>196</v>
      </c>
    </row>
    <row r="158" spans="1:20" x14ac:dyDescent="0.25">
      <c r="A158" s="13"/>
      <c r="B158" s="34" t="str">
        <f>LookupValues!$B$5</f>
        <v>Lowland beech/yew woodland</v>
      </c>
      <c r="C158" s="35">
        <f>Openspace!C145</f>
        <v>1456.0946479972001</v>
      </c>
      <c r="D158" s="77">
        <f>Openspace!AW145</f>
        <v>20.777592358217838</v>
      </c>
      <c r="E158" s="35">
        <f>Openspace!D145</f>
        <v>392.00965502589992</v>
      </c>
      <c r="F158" s="77">
        <f>Openspace!AX145</f>
        <v>35.570722856071761</v>
      </c>
      <c r="G158" s="35">
        <f>Openspace!E145</f>
        <v>321.63819831310002</v>
      </c>
      <c r="H158" s="77">
        <f>Openspace!AY145</f>
        <v>45.61128272631565</v>
      </c>
      <c r="I158" s="35">
        <f>Openspace!F145</f>
        <v>292.054914306</v>
      </c>
      <c r="J158" s="77">
        <f>Openspace!AZ145</f>
        <v>55.569974212130454</v>
      </c>
      <c r="K158" s="35">
        <f>Openspace!G145</f>
        <v>162.97242148000001</v>
      </c>
      <c r="L158" s="77">
        <f>Openspace!BA145</f>
        <v>78.946170222980967</v>
      </c>
      <c r="M158" s="35">
        <f>Openspace!H145</f>
        <v>22.567829570300002</v>
      </c>
      <c r="N158" s="77">
        <f>Openspace!BB145</f>
        <v>58.33532983076659</v>
      </c>
      <c r="O158" s="35">
        <f>Openspace!I145</f>
        <v>144.38372575780002</v>
      </c>
      <c r="P158" s="77">
        <f>Openspace!BC145</f>
        <v>47.782322262884314</v>
      </c>
      <c r="Q158" s="35">
        <f>Openspace!J145</f>
        <v>888.37517073000004</v>
      </c>
      <c r="R158" s="77">
        <f>Openspace!BD145</f>
        <v>33.344405834860297</v>
      </c>
      <c r="S158" s="79">
        <f>SUM(C158,E158,G158,I158,K158,M158,O158,Q158)</f>
        <v>3680.0965631803001</v>
      </c>
      <c r="T158" s="80">
        <f>IF(S158=0,0,SQRT(SUM((C158*D158)^2,(E158*F158)^2,(G158*H158)^2,(I158*J158)^2,(K158*L158)^2,(M158*N158)^2,(O158*P158)^2,(Q158*R158)^2))/S158)</f>
        <v>14.069086433593158</v>
      </c>
    </row>
    <row r="159" spans="1:20" x14ac:dyDescent="0.25">
      <c r="A159" s="13"/>
      <c r="B159" s="34" t="str">
        <f>LookupValues!$B$6</f>
        <v>Lowland Mixed Deciduous Woodland</v>
      </c>
      <c r="C159" s="35">
        <f>Openspace!C146</f>
        <v>15221.592198530898</v>
      </c>
      <c r="D159" s="77">
        <f>Openspace!AW146</f>
        <v>6.8714732511012997</v>
      </c>
      <c r="E159" s="35">
        <f>Openspace!D146</f>
        <v>5663.8101392028993</v>
      </c>
      <c r="F159" s="77">
        <f>Openspace!AX146</f>
        <v>11.535777733635946</v>
      </c>
      <c r="G159" s="35">
        <f>Openspace!E146</f>
        <v>6140.1477914140987</v>
      </c>
      <c r="H159" s="77">
        <f>Openspace!AY146</f>
        <v>11.291899754975598</v>
      </c>
      <c r="I159" s="35">
        <f>Openspace!F146</f>
        <v>7501.7559448960001</v>
      </c>
      <c r="J159" s="77">
        <f>Openspace!AZ146</f>
        <v>11.130282792576477</v>
      </c>
      <c r="K159" s="35">
        <f>Openspace!G146</f>
        <v>2257.2127359269998</v>
      </c>
      <c r="L159" s="77">
        <f>Openspace!BA146</f>
        <v>18.915721203089795</v>
      </c>
      <c r="M159" s="35">
        <f>Openspace!H146</f>
        <v>2874.9091712746999</v>
      </c>
      <c r="N159" s="77">
        <f>Openspace!BB146</f>
        <v>17.744215164702617</v>
      </c>
      <c r="O159" s="35">
        <f>Openspace!I146</f>
        <v>6315.0542703599995</v>
      </c>
      <c r="P159" s="77">
        <f>Openspace!BC146</f>
        <v>12.369243682770476</v>
      </c>
      <c r="Q159" s="35">
        <f>Openspace!J146</f>
        <v>13898.490256233001</v>
      </c>
      <c r="R159" s="77">
        <f>Openspace!BD146</f>
        <v>8.7435328038721458</v>
      </c>
      <c r="S159" s="79">
        <f t="shared" ref="S159:S169" si="12">SUM(C159,E159,G159,I159,K159,M159,O159,Q159)</f>
        <v>59872.972507838604</v>
      </c>
      <c r="T159" s="80">
        <f t="shared" ref="T159:T169" si="13">IF(S159=0,0,SQRT(SUM((C159*D159)^2,(E159*F159)^2,(G159*H159)^2,(I159*J159)^2,(K159*L159)^2,(M159*N159)^2,(O159*P159)^2,(Q159*R159)^2))/S159)</f>
        <v>3.8189715501147887</v>
      </c>
    </row>
    <row r="160" spans="1:20" x14ac:dyDescent="0.25">
      <c r="A160" s="13"/>
      <c r="B160" s="34" t="str">
        <f>LookupValues!$B$7</f>
        <v>Native pine woodlands</v>
      </c>
      <c r="C160" s="35">
        <f>Openspace!C147</f>
        <v>0</v>
      </c>
      <c r="D160" s="77">
        <f>Openspace!AW147</f>
        <v>0</v>
      </c>
      <c r="E160" s="35">
        <f>Openspace!D147</f>
        <v>0</v>
      </c>
      <c r="F160" s="77">
        <f>Openspace!AX147</f>
        <v>0</v>
      </c>
      <c r="G160" s="35">
        <f>Openspace!E147</f>
        <v>0</v>
      </c>
      <c r="H160" s="77">
        <f>Openspace!AY147</f>
        <v>0</v>
      </c>
      <c r="I160" s="35">
        <f>Openspace!F147</f>
        <v>0</v>
      </c>
      <c r="J160" s="77">
        <f>Openspace!AZ147</f>
        <v>0</v>
      </c>
      <c r="K160" s="35">
        <f>Openspace!G147</f>
        <v>0</v>
      </c>
      <c r="L160" s="77">
        <f>Openspace!BA147</f>
        <v>0</v>
      </c>
      <c r="M160" s="35">
        <f>Openspace!H147</f>
        <v>0</v>
      </c>
      <c r="N160" s="77">
        <f>Openspace!BB147</f>
        <v>0</v>
      </c>
      <c r="O160" s="35">
        <f>Openspace!I147</f>
        <v>0</v>
      </c>
      <c r="P160" s="77">
        <f>Openspace!BC147</f>
        <v>0</v>
      </c>
      <c r="Q160" s="35">
        <f>Openspace!J147</f>
        <v>0</v>
      </c>
      <c r="R160" s="77">
        <f>Openspace!BD147</f>
        <v>0</v>
      </c>
      <c r="S160" s="79">
        <f t="shared" si="12"/>
        <v>0</v>
      </c>
      <c r="T160" s="80">
        <f t="shared" si="13"/>
        <v>0</v>
      </c>
    </row>
    <row r="161" spans="1:20" x14ac:dyDescent="0.25">
      <c r="A161" s="13"/>
      <c r="B161" s="34" t="str">
        <f>LookupValues!$B$8</f>
        <v>Non-HAP native pinewood</v>
      </c>
      <c r="C161" s="35">
        <f>Openspace!C148</f>
        <v>0</v>
      </c>
      <c r="D161" s="77">
        <f>Openspace!AW148</f>
        <v>0</v>
      </c>
      <c r="E161" s="35">
        <f>Openspace!D148</f>
        <v>0</v>
      </c>
      <c r="F161" s="77">
        <f>Openspace!AX148</f>
        <v>0</v>
      </c>
      <c r="G161" s="35">
        <f>Openspace!E148</f>
        <v>0</v>
      </c>
      <c r="H161" s="77">
        <f>Openspace!AY148</f>
        <v>0</v>
      </c>
      <c r="I161" s="35">
        <f>Openspace!F148</f>
        <v>0</v>
      </c>
      <c r="J161" s="77">
        <f>Openspace!AZ148</f>
        <v>0</v>
      </c>
      <c r="K161" s="35">
        <f>Openspace!G148</f>
        <v>0</v>
      </c>
      <c r="L161" s="77">
        <f>Openspace!BA148</f>
        <v>0</v>
      </c>
      <c r="M161" s="35">
        <f>Openspace!H148</f>
        <v>0</v>
      </c>
      <c r="N161" s="77">
        <f>Openspace!BB148</f>
        <v>0</v>
      </c>
      <c r="O161" s="35">
        <f>Openspace!I148</f>
        <v>0</v>
      </c>
      <c r="P161" s="77">
        <f>Openspace!BC148</f>
        <v>0</v>
      </c>
      <c r="Q161" s="35">
        <f>Openspace!J148</f>
        <v>0</v>
      </c>
      <c r="R161" s="77">
        <f>Openspace!BD148</f>
        <v>0</v>
      </c>
      <c r="S161" s="79">
        <f t="shared" si="12"/>
        <v>0</v>
      </c>
      <c r="T161" s="80">
        <f t="shared" si="13"/>
        <v>0</v>
      </c>
    </row>
    <row r="162" spans="1:20" ht="30" customHeight="1" x14ac:dyDescent="0.25">
      <c r="A162" s="13"/>
      <c r="B162" s="81" t="str">
        <f>LookupValues!$B$9</f>
        <v>Upland birchwoods (Scot); birch dominated upland oakwoods (Eng, Wal)</v>
      </c>
      <c r="C162" s="35">
        <f>Openspace!C149</f>
        <v>448.38885484929995</v>
      </c>
      <c r="D162" s="77">
        <f>Openspace!AW149</f>
        <v>39.729089587190032</v>
      </c>
      <c r="E162" s="35">
        <f>Openspace!D149</f>
        <v>113.78244352600001</v>
      </c>
      <c r="F162" s="77">
        <f>Openspace!AX149</f>
        <v>74.742070266167786</v>
      </c>
      <c r="G162" s="35">
        <f>Openspace!E149</f>
        <v>500.35118190299994</v>
      </c>
      <c r="H162" s="77">
        <f>Openspace!AY149</f>
        <v>45.716684965952652</v>
      </c>
      <c r="I162" s="35">
        <f>Openspace!F149</f>
        <v>49.939220248699996</v>
      </c>
      <c r="J162" s="77">
        <f>Openspace!AZ149</f>
        <v>65.834001714186684</v>
      </c>
      <c r="K162" s="35">
        <f>Openspace!G149</f>
        <v>0</v>
      </c>
      <c r="L162" s="77">
        <f>Openspace!BA149</f>
        <v>0</v>
      </c>
      <c r="M162" s="35">
        <f>Openspace!H149</f>
        <v>70.567507423999999</v>
      </c>
      <c r="N162" s="77">
        <f>Openspace!BB149</f>
        <v>96.106163679628054</v>
      </c>
      <c r="O162" s="35">
        <f>Openspace!I149</f>
        <v>89.264155902999988</v>
      </c>
      <c r="P162" s="77">
        <f>Openspace!BC149</f>
        <v>89.908822722102343</v>
      </c>
      <c r="Q162" s="35">
        <f>Openspace!J149</f>
        <v>148.71462911699999</v>
      </c>
      <c r="R162" s="77">
        <f>Openspace!BD149</f>
        <v>84.427443275722709</v>
      </c>
      <c r="S162" s="79">
        <f t="shared" si="12"/>
        <v>1421.007992971</v>
      </c>
      <c r="T162" s="80">
        <f t="shared" si="13"/>
        <v>24.293947919782489</v>
      </c>
    </row>
    <row r="163" spans="1:20" x14ac:dyDescent="0.25">
      <c r="A163" s="13"/>
      <c r="B163" s="34" t="str">
        <f>LookupValues!$B$10</f>
        <v>Upland mixed ashwoods</v>
      </c>
      <c r="C163" s="35">
        <f>Openspace!C150</f>
        <v>907.09234111500018</v>
      </c>
      <c r="D163" s="77">
        <f>Openspace!AW150</f>
        <v>29.246113693216454</v>
      </c>
      <c r="E163" s="35">
        <f>Openspace!D150</f>
        <v>153.06528323649999</v>
      </c>
      <c r="F163" s="77">
        <f>Openspace!AX150</f>
        <v>42.614925671980444</v>
      </c>
      <c r="G163" s="35">
        <f>Openspace!E150</f>
        <v>409.15267831069997</v>
      </c>
      <c r="H163" s="77">
        <f>Openspace!AY150</f>
        <v>44.770724050394143</v>
      </c>
      <c r="I163" s="35">
        <f>Openspace!F150</f>
        <v>665.96235904599996</v>
      </c>
      <c r="J163" s="77">
        <f>Openspace!AZ150</f>
        <v>31.08221069596356</v>
      </c>
      <c r="K163" s="35">
        <f>Openspace!G150</f>
        <v>14.211646786999999</v>
      </c>
      <c r="L163" s="77">
        <f>Openspace!BA150</f>
        <v>96.415293897459009</v>
      </c>
      <c r="M163" s="35">
        <f>Openspace!H150</f>
        <v>80.272312655999997</v>
      </c>
      <c r="N163" s="77">
        <f>Openspace!BB150</f>
        <v>77.720728934381484</v>
      </c>
      <c r="O163" s="35">
        <f>Openspace!I150</f>
        <v>128.50151840960001</v>
      </c>
      <c r="P163" s="77">
        <f>Openspace!BC150</f>
        <v>96.087050143052991</v>
      </c>
      <c r="Q163" s="35">
        <f>Openspace!J150</f>
        <v>882.643771969</v>
      </c>
      <c r="R163" s="77">
        <f>Openspace!BD150</f>
        <v>34.134868517265545</v>
      </c>
      <c r="S163" s="79">
        <f t="shared" si="12"/>
        <v>3240.9019115297997</v>
      </c>
      <c r="T163" s="80">
        <f t="shared" si="13"/>
        <v>15.767684277873826</v>
      </c>
    </row>
    <row r="164" spans="1:20" x14ac:dyDescent="0.25">
      <c r="A164" s="13"/>
      <c r="B164" s="34" t="str">
        <f>LookupValues!$B$11</f>
        <v>Upland oakwood</v>
      </c>
      <c r="C164" s="35">
        <f>Openspace!C151</f>
        <v>1448.3936805815001</v>
      </c>
      <c r="D164" s="77">
        <f>Openspace!AW151</f>
        <v>25.118332185113076</v>
      </c>
      <c r="E164" s="35">
        <f>Openspace!D151</f>
        <v>470.09821806400009</v>
      </c>
      <c r="F164" s="77">
        <f>Openspace!AX151</f>
        <v>40.967587500107129</v>
      </c>
      <c r="G164" s="35">
        <f>Openspace!E151</f>
        <v>623.35915434299989</v>
      </c>
      <c r="H164" s="77">
        <f>Openspace!AY151</f>
        <v>36.690741141181739</v>
      </c>
      <c r="I164" s="35">
        <f>Openspace!F151</f>
        <v>683.25911701999996</v>
      </c>
      <c r="J164" s="77">
        <f>Openspace!AZ151</f>
        <v>33.63644612548746</v>
      </c>
      <c r="K164" s="35">
        <f>Openspace!G151</f>
        <v>92.348382032999993</v>
      </c>
      <c r="L164" s="77">
        <f>Openspace!BA151</f>
        <v>70.620721335997672</v>
      </c>
      <c r="M164" s="35">
        <f>Openspace!H151</f>
        <v>362.31444684249999</v>
      </c>
      <c r="N164" s="77">
        <f>Openspace!BB151</f>
        <v>56.939110663716349</v>
      </c>
      <c r="O164" s="35">
        <f>Openspace!I151</f>
        <v>844.55196166600001</v>
      </c>
      <c r="P164" s="77">
        <f>Openspace!BC151</f>
        <v>61.811753555272148</v>
      </c>
      <c r="Q164" s="35">
        <f>Openspace!J151</f>
        <v>667.82556241230009</v>
      </c>
      <c r="R164" s="77">
        <f>Openspace!BD151</f>
        <v>38.735403813217481</v>
      </c>
      <c r="S164" s="79">
        <f t="shared" si="12"/>
        <v>5192.1505229622999</v>
      </c>
      <c r="T164" s="80">
        <f t="shared" si="13"/>
        <v>15.656573293278694</v>
      </c>
    </row>
    <row r="165" spans="1:20" x14ac:dyDescent="0.25">
      <c r="A165" s="13"/>
      <c r="B165" s="34" t="str">
        <f>LookupValues!$B$12</f>
        <v>Wet woodland</v>
      </c>
      <c r="C165" s="35">
        <f>Openspace!C152</f>
        <v>538.85326309970003</v>
      </c>
      <c r="D165" s="77">
        <f>Openspace!AW152</f>
        <v>34.147456381597642</v>
      </c>
      <c r="E165" s="35">
        <f>Openspace!D152</f>
        <v>823.82817272450006</v>
      </c>
      <c r="F165" s="77">
        <f>Openspace!AX152</f>
        <v>30.101392941553446</v>
      </c>
      <c r="G165" s="35">
        <f>Openspace!E152</f>
        <v>845.96237657340009</v>
      </c>
      <c r="H165" s="77">
        <f>Openspace!AY152</f>
        <v>27.357070746643252</v>
      </c>
      <c r="I165" s="35">
        <f>Openspace!F152</f>
        <v>1300.1997040205001</v>
      </c>
      <c r="J165" s="77">
        <f>Openspace!AZ152</f>
        <v>31.728188783873559</v>
      </c>
      <c r="K165" s="35">
        <f>Openspace!G152</f>
        <v>125.96110308</v>
      </c>
      <c r="L165" s="77">
        <f>Openspace!BA152</f>
        <v>63.121814702621393</v>
      </c>
      <c r="M165" s="35">
        <f>Openspace!H152</f>
        <v>222.41240956029998</v>
      </c>
      <c r="N165" s="77">
        <f>Openspace!BB152</f>
        <v>60.20185491001417</v>
      </c>
      <c r="O165" s="35">
        <f>Openspace!I152</f>
        <v>431.29740735600001</v>
      </c>
      <c r="P165" s="77">
        <f>Openspace!BC152</f>
        <v>36.752341872460775</v>
      </c>
      <c r="Q165" s="35">
        <f>Openspace!J152</f>
        <v>1415.7449351700002</v>
      </c>
      <c r="R165" s="77">
        <f>Openspace!BD152</f>
        <v>27.179428568477189</v>
      </c>
      <c r="S165" s="79">
        <f t="shared" si="12"/>
        <v>5704.2593715844014</v>
      </c>
      <c r="T165" s="80">
        <f t="shared" si="13"/>
        <v>12.599421110710505</v>
      </c>
    </row>
    <row r="166" spans="1:20" x14ac:dyDescent="0.25">
      <c r="A166" s="13"/>
      <c r="B166" s="34" t="str">
        <f>LookupValues!$B$13</f>
        <v>Wood Pasture &amp; Parkland</v>
      </c>
      <c r="C166" s="35">
        <f>Openspace!C153</f>
        <v>24.866887459099999</v>
      </c>
      <c r="D166" s="77">
        <f>Openspace!AW153</f>
        <v>101.84062383175393</v>
      </c>
      <c r="E166" s="35">
        <f>Openspace!D153</f>
        <v>0</v>
      </c>
      <c r="F166" s="77">
        <f>Openspace!AX153</f>
        <v>0</v>
      </c>
      <c r="G166" s="35">
        <f>Openspace!E153</f>
        <v>0</v>
      </c>
      <c r="H166" s="77">
        <f>Openspace!AY153</f>
        <v>0</v>
      </c>
      <c r="I166" s="35">
        <f>Openspace!F153</f>
        <v>103.27991517</v>
      </c>
      <c r="J166" s="77">
        <f>Openspace!AZ153</f>
        <v>115.03440621345756</v>
      </c>
      <c r="K166" s="35">
        <f>Openspace!G153</f>
        <v>0</v>
      </c>
      <c r="L166" s="77">
        <f>Openspace!BA153</f>
        <v>0</v>
      </c>
      <c r="M166" s="35">
        <f>Openspace!H153</f>
        <v>0</v>
      </c>
      <c r="N166" s="77">
        <f>Openspace!BB153</f>
        <v>0</v>
      </c>
      <c r="O166" s="35">
        <f>Openspace!I153</f>
        <v>0</v>
      </c>
      <c r="P166" s="77">
        <f>Openspace!BC153</f>
        <v>0</v>
      </c>
      <c r="Q166" s="35">
        <f>Openspace!J153</f>
        <v>151.50679503339998</v>
      </c>
      <c r="R166" s="77">
        <f>Openspace!BD153</f>
        <v>83.359989984738704</v>
      </c>
      <c r="S166" s="79">
        <f t="shared" si="12"/>
        <v>279.65359766249998</v>
      </c>
      <c r="T166" s="80">
        <f t="shared" si="13"/>
        <v>62.661377777408191</v>
      </c>
    </row>
    <row r="167" spans="1:20" x14ac:dyDescent="0.25">
      <c r="A167" s="13"/>
      <c r="B167" s="34" t="str">
        <f>LookupValues!$B$14</f>
        <v>Broadleaf habitat NOT classified as priority</v>
      </c>
      <c r="C167" s="35">
        <f>Openspace!C154</f>
        <v>798.46137299140003</v>
      </c>
      <c r="D167" s="77">
        <f>Openspace!AW154</f>
        <v>28.833969412917298</v>
      </c>
      <c r="E167" s="35">
        <f>Openspace!D154</f>
        <v>808.84726555359998</v>
      </c>
      <c r="F167" s="77">
        <f>Openspace!AX154</f>
        <v>23.988276371867045</v>
      </c>
      <c r="G167" s="35">
        <f>Openspace!E154</f>
        <v>464.17698069579995</v>
      </c>
      <c r="H167" s="77">
        <f>Openspace!AY154</f>
        <v>26.056976886449732</v>
      </c>
      <c r="I167" s="35">
        <f>Openspace!F154</f>
        <v>581.41439430949993</v>
      </c>
      <c r="J167" s="77">
        <f>Openspace!AZ154</f>
        <v>33.911907762708829</v>
      </c>
      <c r="K167" s="35">
        <f>Openspace!G154</f>
        <v>125.94176868229999</v>
      </c>
      <c r="L167" s="77">
        <f>Openspace!BA154</f>
        <v>58.549854552765048</v>
      </c>
      <c r="M167" s="35">
        <f>Openspace!H154</f>
        <v>221.58558821700001</v>
      </c>
      <c r="N167" s="77">
        <f>Openspace!BB154</f>
        <v>61.045967120474216</v>
      </c>
      <c r="O167" s="35">
        <f>Openspace!I154</f>
        <v>255.85903767100001</v>
      </c>
      <c r="P167" s="77">
        <f>Openspace!BC154</f>
        <v>55.178180095213719</v>
      </c>
      <c r="Q167" s="35">
        <f>Openspace!J154</f>
        <v>590.95807453140003</v>
      </c>
      <c r="R167" s="77">
        <f>Openspace!BD154</f>
        <v>40.965358047900544</v>
      </c>
      <c r="S167" s="79">
        <f t="shared" si="12"/>
        <v>3847.244482652</v>
      </c>
      <c r="T167" s="80">
        <f t="shared" si="13"/>
        <v>12.903178498965548</v>
      </c>
    </row>
    <row r="168" spans="1:20" x14ac:dyDescent="0.25">
      <c r="A168" s="13"/>
      <c r="B168" s="34" t="str">
        <f>LookupValues!$B$15</f>
        <v>Non-native coniferous woodland</v>
      </c>
      <c r="C168" s="35">
        <f>Openspace!C155</f>
        <v>18337.932746685699</v>
      </c>
      <c r="D168" s="77">
        <f>Openspace!AW155</f>
        <v>4.6790223862635481</v>
      </c>
      <c r="E168" s="35">
        <f>Openspace!D155</f>
        <v>5381.7533284663996</v>
      </c>
      <c r="F168" s="77">
        <f>Openspace!AX155</f>
        <v>10.083468626232923</v>
      </c>
      <c r="G168" s="35">
        <f>Openspace!E155</f>
        <v>3845.6576574553001</v>
      </c>
      <c r="H168" s="77">
        <f>Openspace!AY155</f>
        <v>11.777214190645907</v>
      </c>
      <c r="I168" s="35">
        <f>Openspace!F155</f>
        <v>4019.2540059888006</v>
      </c>
      <c r="J168" s="77">
        <f>Openspace!AZ155</f>
        <v>11.523262159926249</v>
      </c>
      <c r="K168" s="35">
        <f>Openspace!G155</f>
        <v>443.94637213499999</v>
      </c>
      <c r="L168" s="77">
        <f>Openspace!BA155</f>
        <v>42.187455743176315</v>
      </c>
      <c r="M168" s="35">
        <f>Openspace!H155</f>
        <v>667.71913450339991</v>
      </c>
      <c r="N168" s="77">
        <f>Openspace!BB155</f>
        <v>33.144327669278248</v>
      </c>
      <c r="O168" s="35">
        <f>Openspace!I155</f>
        <v>718.35260981099998</v>
      </c>
      <c r="P168" s="77">
        <f>Openspace!BC155</f>
        <v>35.141947241313943</v>
      </c>
      <c r="Q168" s="35">
        <f>Openspace!J155</f>
        <v>2096.356454575</v>
      </c>
      <c r="R168" s="77">
        <f>Openspace!BD155</f>
        <v>21.265252151551778</v>
      </c>
      <c r="S168" s="79">
        <f t="shared" si="12"/>
        <v>35510.9723096206</v>
      </c>
      <c r="T168" s="80">
        <f t="shared" si="13"/>
        <v>3.7748122582780792</v>
      </c>
    </row>
    <row r="169" spans="1:20" x14ac:dyDescent="0.25">
      <c r="A169" s="13"/>
      <c r="B169" s="36" t="str">
        <f>LookupValues!$B$16</f>
        <v>Transition or felled</v>
      </c>
      <c r="C169" s="35">
        <f>Openspace!C156</f>
        <v>413.57494311660002</v>
      </c>
      <c r="D169" s="77">
        <f>Openspace!AW156</f>
        <v>34.465962497594752</v>
      </c>
      <c r="E169" s="35">
        <f>Openspace!D156</f>
        <v>158.34627361109997</v>
      </c>
      <c r="F169" s="77">
        <f>Openspace!AX156</f>
        <v>31.006829949032529</v>
      </c>
      <c r="G169" s="35">
        <f>Openspace!E156</f>
        <v>63.392927650099992</v>
      </c>
      <c r="H169" s="77">
        <f>Openspace!AY156</f>
        <v>69.89968810064866</v>
      </c>
      <c r="I169" s="35">
        <f>Openspace!F156</f>
        <v>399.67633753630003</v>
      </c>
      <c r="J169" s="77">
        <f>Openspace!AZ156</f>
        <v>23.850382685483563</v>
      </c>
      <c r="K169" s="35">
        <f>Openspace!G156</f>
        <v>0</v>
      </c>
      <c r="L169" s="77">
        <f>Openspace!BA156</f>
        <v>0</v>
      </c>
      <c r="M169" s="35">
        <f>Openspace!H156</f>
        <v>27.060012523800001</v>
      </c>
      <c r="N169" s="77">
        <f>Openspace!BB156</f>
        <v>73.603234621444912</v>
      </c>
      <c r="O169" s="35">
        <f>Openspace!I156</f>
        <v>137.38779925900002</v>
      </c>
      <c r="P169" s="77">
        <f>Openspace!BC156</f>
        <v>65.43806880360161</v>
      </c>
      <c r="Q169" s="35">
        <f>Openspace!J156</f>
        <v>35.645678940899998</v>
      </c>
      <c r="R169" s="77">
        <f>Openspace!BD156</f>
        <v>37.568752887835153</v>
      </c>
      <c r="S169" s="79">
        <f t="shared" si="12"/>
        <v>1235.0839726378001</v>
      </c>
      <c r="T169" s="80">
        <f t="shared" si="13"/>
        <v>16.679419348678252</v>
      </c>
    </row>
    <row r="170" spans="1:20" x14ac:dyDescent="0.25">
      <c r="A170" s="13"/>
      <c r="B170" s="76" t="s">
        <v>194</v>
      </c>
      <c r="C170" s="75">
        <f>SUM(C158:C169)</f>
        <v>39595.25093642639</v>
      </c>
      <c r="D170" s="78">
        <f>IF(C170=0,0,SQRT(SUM((C158*D158)^2,(C159*D159)^2,(C160*D160)^2,(C161*D161)^2,(C162*D162)^2,(C163*D163)^2,(C164*D164)^2,(C165*D165)^2,(C166*D166)^2,(C167*D167)^2,(C168*D168)^2,(C169*D169)^2))/C170)</f>
        <v>3.8001493353301945</v>
      </c>
      <c r="E170" s="75">
        <f>SUM(E158:E169)</f>
        <v>13965.540779410898</v>
      </c>
      <c r="F170" s="78">
        <f>IF(E170=0,0,SQRT(SUM((E158*F158)^2,(E159*F159)^2,(E160*F160)^2,(E161*F161)^2,(E162*F162)^2,(E163*F163)^2,(E164*F164)^2,(E165*F165)^2,(E166*F166)^2,(E167*F167)^2,(E168*F168)^2,(E169*F169)^2))/E170)</f>
        <v>6.7587807275892153</v>
      </c>
      <c r="G170" s="75">
        <f>SUM(G158:G169)</f>
        <v>13213.838946658499</v>
      </c>
      <c r="H170" s="78">
        <f>IF(G170=0,0,SQRT(SUM((G158*H158)^2,(G159*H159)^2,(G160*H160)^2,(G161*H161)^2,(G162*H162)^2,(G163*H163)^2,(G164*H164)^2,(G165*H165)^2,(G166*H166)^2,(G167*H167)^2,(G168*H168)^2,(G169*H169)^2))/G170)</f>
        <v>7.2418658106322429</v>
      </c>
      <c r="I170" s="75">
        <f>SUM(I158:I169)</f>
        <v>15596.795912541802</v>
      </c>
      <c r="J170" s="78">
        <f>IF(I170=0,0,SQRT(SUM((I158*J158)^2,(I159*J159)^2,(I160*J160)^2,(I161*J161)^2,(I162*J162)^2,(I163*J163)^2,(I164*J164)^2,(I165*J165)^2,(I166*J166)^2,(I167*J167)^2,(I168*J168)^2,(I169*J169)^2))/I170)</f>
        <v>7.2169987176122667</v>
      </c>
      <c r="K170" s="75">
        <f>SUM(K158:K169)</f>
        <v>3222.5944301242994</v>
      </c>
      <c r="L170" s="78">
        <f>IF(K170=0,0,SQRT(SUM((K158*L158)^2,(K159*L159)^2,(K160*L160)^2,(K161*L161)^2,(K162*L162)^2,(K163*L163)^2,(K164*L164)^2,(K165*L165)^2,(K166*L166)^2,(K167*L167)^2,(K168*L168)^2,(K169*L169)^2))/K170)</f>
        <v>15.519568416127388</v>
      </c>
      <c r="M170" s="75">
        <f>SUM(M158:M169)</f>
        <v>4549.4084125719992</v>
      </c>
      <c r="N170" s="78">
        <f>IF(M170=0,0,SQRT(SUM((M158*N158)^2,(M159*N159)^2,(M160*N160)^2,(M161*N161)^2,(M162*N162)^2,(M163*N163)^2,(M164*N164)^2,(M165*N165)^2,(M166*N166)^2,(M167*N167)^2,(M168*N168)^2,(M169*N169)^2))/M170)</f>
        <v>13.850713079111912</v>
      </c>
      <c r="O170" s="75">
        <f>SUM(O158:O169)</f>
        <v>9064.6524861933995</v>
      </c>
      <c r="P170" s="78">
        <f>IF(O170=0,0,SQRT(SUM((O158*P158)^2,(O159*P159)^2,(O160*P160)^2,(O161*P161)^2,(O162*P162)^2,(O163*P163)^2,(O164*P164)^2,(O165*P165)^2,(O166*P166)^2,(O167*P167)^2,(O168*P168)^2,(O169*P169)^2))/O170)</f>
        <v>11.174286446104521</v>
      </c>
      <c r="Q170" s="75">
        <f>SUM(Q158:Q169)</f>
        <v>20776.261328712004</v>
      </c>
      <c r="R170" s="78">
        <f>IF(Q170=0,0,SQRT(SUM((Q158*R158)^2,(Q159*R159)^2,(Q160*R160)^2,(Q161*R161)^2,(Q162*R162)^2,(Q163*R163)^2,(Q164*R164)^2,(Q165*R165)^2,(Q166*R166)^2,(Q167*R167)^2,(Q168*R168)^2,(Q169*R169)^2))/Q170)</f>
        <v>7.0730867189834985</v>
      </c>
      <c r="S170" s="79">
        <f>SUM(S158:S169)</f>
        <v>119984.34323263929</v>
      </c>
      <c r="T170" s="80">
        <f>IF(S170=0,0,SQRT(SUM((S158*T158)^2,(S159*T159)^2,(S160*T160)^2,(S161*T161)^2,(S162*T162)^2,(S163*T163)^2,(S164*T164)^2,(S165*T165)^2,(S166*T166)^2,(S167*T167)^2,(S168*T168)^2,(S169*T169)^2))/S170)</f>
        <v>2.5238870895778671</v>
      </c>
    </row>
    <row r="171" spans="1:20" x14ac:dyDescent="0.25">
      <c r="A171" s="13"/>
      <c r="B171" s="55"/>
      <c r="C171" s="56"/>
      <c r="D171" s="57"/>
      <c r="E171" s="56"/>
      <c r="F171" s="57"/>
      <c r="G171" s="56"/>
      <c r="H171" s="57"/>
      <c r="I171" s="56"/>
      <c r="J171" s="57"/>
      <c r="K171" s="56"/>
      <c r="L171" s="57"/>
      <c r="M171" s="56"/>
      <c r="N171" s="57"/>
      <c r="O171" s="56"/>
      <c r="P171" s="57"/>
      <c r="Q171" s="56"/>
      <c r="R171" s="57"/>
      <c r="S171" s="57"/>
      <c r="T171" s="57"/>
    </row>
    <row r="172" spans="1:20" x14ac:dyDescent="0.25">
      <c r="A172" s="13"/>
      <c r="B172" s="55"/>
      <c r="C172" s="56"/>
      <c r="D172" s="57"/>
      <c r="E172" s="56"/>
      <c r="F172" s="57"/>
      <c r="G172" s="56"/>
      <c r="H172" s="57"/>
      <c r="I172" s="56"/>
      <c r="J172" s="57"/>
      <c r="K172" s="56"/>
      <c r="L172" s="57"/>
      <c r="M172" s="56"/>
      <c r="N172" s="57"/>
      <c r="O172" s="56"/>
      <c r="P172" s="57"/>
      <c r="Q172" s="56"/>
      <c r="R172" s="57"/>
      <c r="S172" s="57"/>
      <c r="T172" s="57"/>
    </row>
    <row r="173" spans="1:20" x14ac:dyDescent="0.25">
      <c r="A173" s="19"/>
      <c r="B173" s="55"/>
      <c r="C173" s="56"/>
      <c r="D173" s="57"/>
      <c r="E173" s="56"/>
      <c r="F173" s="57"/>
      <c r="G173" s="56"/>
      <c r="H173" s="57"/>
      <c r="I173" s="56"/>
      <c r="J173" s="57"/>
      <c r="K173" s="56"/>
      <c r="L173" s="57"/>
      <c r="M173" s="56"/>
      <c r="N173" s="57"/>
      <c r="O173" s="56"/>
      <c r="P173" s="57"/>
      <c r="Q173" s="56"/>
      <c r="R173" s="57"/>
      <c r="S173" s="57"/>
      <c r="T173" s="57"/>
    </row>
    <row r="174" spans="1:20" x14ac:dyDescent="0.25">
      <c r="A174" s="13"/>
      <c r="B174" s="55"/>
      <c r="C174" s="56"/>
      <c r="D174" s="57"/>
      <c r="E174" s="56"/>
      <c r="F174" s="57"/>
      <c r="G174" s="56"/>
      <c r="H174" s="57"/>
      <c r="I174" s="56"/>
      <c r="J174" s="57"/>
      <c r="K174" s="56"/>
      <c r="L174" s="57"/>
      <c r="M174" s="56"/>
      <c r="N174" s="57"/>
      <c r="O174" s="56"/>
      <c r="P174" s="57"/>
      <c r="Q174" s="56"/>
      <c r="R174" s="57"/>
      <c r="S174" s="57"/>
      <c r="T174" s="57"/>
    </row>
    <row r="175" spans="1:20" x14ac:dyDescent="0.25">
      <c r="A175" s="13"/>
      <c r="B175" s="55"/>
      <c r="C175" s="56"/>
      <c r="D175" s="57"/>
      <c r="E175" s="56"/>
      <c r="F175" s="57"/>
      <c r="G175" s="56"/>
      <c r="H175" s="57"/>
      <c r="I175" s="56"/>
      <c r="J175" s="57"/>
      <c r="K175" s="56"/>
      <c r="L175" s="57"/>
      <c r="M175" s="56"/>
      <c r="N175" s="57"/>
      <c r="O175" s="56"/>
      <c r="P175" s="57"/>
      <c r="Q175" s="56"/>
      <c r="R175" s="57"/>
      <c r="S175" s="57"/>
      <c r="T175" s="57"/>
    </row>
    <row r="176" spans="1:20" x14ac:dyDescent="0.25">
      <c r="A176" s="29"/>
      <c r="B176" s="55"/>
      <c r="C176" s="56"/>
      <c r="D176" s="57"/>
      <c r="E176" s="56"/>
      <c r="F176" s="57"/>
      <c r="G176" s="56"/>
      <c r="H176" s="57"/>
      <c r="I176" s="56"/>
      <c r="J176" s="57"/>
      <c r="K176" s="56"/>
      <c r="L176" s="57"/>
      <c r="M176" s="56"/>
      <c r="N176" s="57"/>
      <c r="O176" s="56"/>
      <c r="P176" s="57"/>
      <c r="Q176" s="56"/>
      <c r="R176" s="57"/>
      <c r="S176" s="57"/>
      <c r="T176" s="57"/>
    </row>
    <row r="178" spans="1:20" x14ac:dyDescent="0.25">
      <c r="B178" s="13" t="s">
        <v>417</v>
      </c>
      <c r="C178" s="13" t="str">
        <f>Openspace!$B$2</f>
        <v>Open Space</v>
      </c>
    </row>
    <row r="179" spans="1:20" x14ac:dyDescent="0.25">
      <c r="A179" s="13"/>
      <c r="B179" s="13"/>
    </row>
    <row r="180" spans="1:20" x14ac:dyDescent="0.25">
      <c r="B180" s="92" t="str">
        <f>$B$2</f>
        <v>Habitat Type</v>
      </c>
      <c r="C180" s="94" t="s">
        <v>421</v>
      </c>
      <c r="D180" s="93"/>
      <c r="E180" s="93"/>
      <c r="F180" s="93"/>
      <c r="G180" s="93"/>
      <c r="H180" s="93"/>
      <c r="I180" s="93"/>
      <c r="J180" s="95"/>
      <c r="K180" s="94" t="s">
        <v>422</v>
      </c>
      <c r="L180" s="93"/>
      <c r="M180" s="93"/>
      <c r="N180" s="93"/>
      <c r="O180" s="93"/>
      <c r="P180" s="93"/>
      <c r="Q180" s="93"/>
      <c r="R180" s="95"/>
      <c r="S180" s="96" t="s">
        <v>194</v>
      </c>
      <c r="T180" s="92"/>
    </row>
    <row r="181" spans="1:20" x14ac:dyDescent="0.25">
      <c r="A181" s="13" t="s">
        <v>136</v>
      </c>
      <c r="B181" s="92"/>
      <c r="C181" s="97" t="s">
        <v>384</v>
      </c>
      <c r="D181" s="97"/>
      <c r="E181" s="94" t="s">
        <v>385</v>
      </c>
      <c r="F181" s="95"/>
      <c r="G181" s="94" t="s">
        <v>386</v>
      </c>
      <c r="H181" s="95"/>
      <c r="I181" s="94" t="s">
        <v>420</v>
      </c>
      <c r="J181" s="95"/>
      <c r="K181" s="97" t="s">
        <v>384</v>
      </c>
      <c r="L181" s="97"/>
      <c r="M181" s="94" t="s">
        <v>385</v>
      </c>
      <c r="N181" s="95"/>
      <c r="O181" s="94" t="s">
        <v>386</v>
      </c>
      <c r="P181" s="95"/>
      <c r="Q181" s="94" t="s">
        <v>419</v>
      </c>
      <c r="R181" s="95"/>
      <c r="S181" s="94"/>
      <c r="T181" s="93"/>
    </row>
    <row r="182" spans="1:20" ht="25.5" x14ac:dyDescent="0.25">
      <c r="A182" s="13"/>
      <c r="B182" s="93"/>
      <c r="C182" s="32" t="s">
        <v>195</v>
      </c>
      <c r="D182" s="33" t="s">
        <v>196</v>
      </c>
      <c r="E182" s="32" t="s">
        <v>195</v>
      </c>
      <c r="F182" s="33" t="s">
        <v>196</v>
      </c>
      <c r="G182" s="32" t="s">
        <v>195</v>
      </c>
      <c r="H182" s="33" t="s">
        <v>196</v>
      </c>
      <c r="I182" s="32" t="s">
        <v>195</v>
      </c>
      <c r="J182" s="33" t="s">
        <v>196</v>
      </c>
      <c r="K182" s="32" t="s">
        <v>195</v>
      </c>
      <c r="L182" s="33" t="s">
        <v>196</v>
      </c>
      <c r="M182" s="32" t="s">
        <v>195</v>
      </c>
      <c r="N182" s="33" t="s">
        <v>196</v>
      </c>
      <c r="O182" s="32" t="s">
        <v>195</v>
      </c>
      <c r="P182" s="33" t="s">
        <v>196</v>
      </c>
      <c r="Q182" s="32" t="s">
        <v>195</v>
      </c>
      <c r="R182" s="33" t="s">
        <v>196</v>
      </c>
      <c r="S182" s="32" t="s">
        <v>195</v>
      </c>
      <c r="T182" s="33" t="s">
        <v>196</v>
      </c>
    </row>
    <row r="183" spans="1:20" x14ac:dyDescent="0.25">
      <c r="A183" s="13"/>
      <c r="B183" s="34" t="str">
        <f>LookupValues!$B$5</f>
        <v>Lowland beech/yew woodland</v>
      </c>
      <c r="C183" s="35">
        <f>Openspace!C168</f>
        <v>78.348016802999993</v>
      </c>
      <c r="D183" s="77">
        <f>Openspace!AW168</f>
        <v>72.426135352360774</v>
      </c>
      <c r="E183" s="35">
        <f>Openspace!D168</f>
        <v>0</v>
      </c>
      <c r="F183" s="77">
        <f>Openspace!AX168</f>
        <v>0</v>
      </c>
      <c r="G183" s="35">
        <f>Openspace!E168</f>
        <v>215.34376420000001</v>
      </c>
      <c r="H183" s="77">
        <f>Openspace!AY168</f>
        <v>96.094897562444871</v>
      </c>
      <c r="I183" s="35">
        <f>Openspace!F168</f>
        <v>0</v>
      </c>
      <c r="J183" s="77">
        <f>Openspace!AZ168</f>
        <v>0</v>
      </c>
      <c r="K183" s="35">
        <f>Openspace!G168</f>
        <v>0</v>
      </c>
      <c r="L183" s="77">
        <f>Openspace!BA168</f>
        <v>0</v>
      </c>
      <c r="M183" s="35">
        <f>Openspace!H168</f>
        <v>0</v>
      </c>
      <c r="N183" s="77">
        <f>Openspace!BB168</f>
        <v>0</v>
      </c>
      <c r="O183" s="35">
        <f>Openspace!I168</f>
        <v>0</v>
      </c>
      <c r="P183" s="77">
        <f>Openspace!BC168</f>
        <v>0</v>
      </c>
      <c r="Q183" s="35">
        <f>Openspace!J168</f>
        <v>430.68713631999998</v>
      </c>
      <c r="R183" s="77">
        <f>Openspace!BD168</f>
        <v>67.824222710453668</v>
      </c>
      <c r="S183" s="79">
        <f>SUM(C183,E183,G183,I183,K183,M183,O183,Q183)</f>
        <v>724.378917323</v>
      </c>
      <c r="T183" s="80">
        <f>IF(S183=0,0,SQRT(SUM((C183*D183)^2,(E183*F183)^2,(G183*H183)^2,(I183*J183)^2,(K183*L183)^2,(M183*N183)^2,(O183*P183)^2,(Q183*R183)^2))/S183)</f>
        <v>50.035992838028548</v>
      </c>
    </row>
    <row r="184" spans="1:20" x14ac:dyDescent="0.25">
      <c r="A184" s="13"/>
      <c r="B184" s="34" t="str">
        <f>LookupValues!$B$6</f>
        <v>Lowland Mixed Deciduous Woodland</v>
      </c>
      <c r="C184" s="35">
        <f>Openspace!C169</f>
        <v>23625.987368672904</v>
      </c>
      <c r="D184" s="77">
        <f>Openspace!AW169</f>
        <v>6.788535297812925</v>
      </c>
      <c r="E184" s="35">
        <f>Openspace!D169</f>
        <v>7326.1673101166998</v>
      </c>
      <c r="F184" s="77">
        <f>Openspace!AX169</f>
        <v>12.089354983710876</v>
      </c>
      <c r="G184" s="35">
        <f>Openspace!E169</f>
        <v>7254.9907528878002</v>
      </c>
      <c r="H184" s="77">
        <f>Openspace!AY169</f>
        <v>14.268899284777163</v>
      </c>
      <c r="I184" s="35">
        <f>Openspace!F169</f>
        <v>6293.1711814879</v>
      </c>
      <c r="J184" s="77">
        <f>Openspace!AZ169</f>
        <v>15.404569021038599</v>
      </c>
      <c r="K184" s="35">
        <f>Openspace!G169</f>
        <v>2647.2887970324996</v>
      </c>
      <c r="L184" s="77">
        <f>Openspace!BA169</f>
        <v>23.37296456198548</v>
      </c>
      <c r="M184" s="35">
        <f>Openspace!H169</f>
        <v>2581.9167388070005</v>
      </c>
      <c r="N184" s="77">
        <f>Openspace!BB169</f>
        <v>25.577997766871992</v>
      </c>
      <c r="O184" s="35">
        <f>Openspace!I169</f>
        <v>6662.60503763</v>
      </c>
      <c r="P184" s="77">
        <f>Openspace!BC169</f>
        <v>15.238858002750963</v>
      </c>
      <c r="Q184" s="35">
        <f>Openspace!J169</f>
        <v>13755.659583700002</v>
      </c>
      <c r="R184" s="77">
        <f>Openspace!BD169</f>
        <v>10.789290591257867</v>
      </c>
      <c r="S184" s="79">
        <f t="shared" ref="S184:S194" si="14">SUM(C184,E184,G184,I184,K184,M184,O184,Q184)</f>
        <v>70147.786770334802</v>
      </c>
      <c r="T184" s="80">
        <f t="shared" ref="T184:T194" si="15">IF(S184=0,0,SQRT(SUM((C184*D184)^2,(E184*F184)^2,(G184*H184)^2,(I184*J184)^2,(K184*L184)^2,(M184*N184)^2,(O184*P184)^2,(Q184*R184)^2))/S184)</f>
        <v>4.3755121446730483</v>
      </c>
    </row>
    <row r="185" spans="1:20" x14ac:dyDescent="0.25">
      <c r="A185" s="13"/>
      <c r="B185" s="34" t="str">
        <f>LookupValues!$B$7</f>
        <v>Native pine woodlands</v>
      </c>
      <c r="C185" s="35">
        <f>Openspace!C170</f>
        <v>0</v>
      </c>
      <c r="D185" s="77">
        <f>Openspace!AW170</f>
        <v>0</v>
      </c>
      <c r="E185" s="35">
        <f>Openspace!D170</f>
        <v>0</v>
      </c>
      <c r="F185" s="77">
        <f>Openspace!AX170</f>
        <v>0</v>
      </c>
      <c r="G185" s="35">
        <f>Openspace!E170</f>
        <v>0</v>
      </c>
      <c r="H185" s="77">
        <f>Openspace!AY170</f>
        <v>0</v>
      </c>
      <c r="I185" s="35">
        <f>Openspace!F170</f>
        <v>0</v>
      </c>
      <c r="J185" s="77">
        <f>Openspace!AZ170</f>
        <v>0</v>
      </c>
      <c r="K185" s="35">
        <f>Openspace!G170</f>
        <v>0</v>
      </c>
      <c r="L185" s="77">
        <f>Openspace!BA170</f>
        <v>0</v>
      </c>
      <c r="M185" s="35">
        <f>Openspace!H170</f>
        <v>0</v>
      </c>
      <c r="N185" s="77">
        <f>Openspace!BB170</f>
        <v>0</v>
      </c>
      <c r="O185" s="35">
        <f>Openspace!I170</f>
        <v>0</v>
      </c>
      <c r="P185" s="77">
        <f>Openspace!BC170</f>
        <v>0</v>
      </c>
      <c r="Q185" s="35">
        <f>Openspace!J170</f>
        <v>0</v>
      </c>
      <c r="R185" s="77">
        <f>Openspace!BD170</f>
        <v>0</v>
      </c>
      <c r="S185" s="79">
        <f t="shared" si="14"/>
        <v>0</v>
      </c>
      <c r="T185" s="80">
        <f t="shared" si="15"/>
        <v>0</v>
      </c>
    </row>
    <row r="186" spans="1:20" x14ac:dyDescent="0.25">
      <c r="A186" s="13"/>
      <c r="B186" s="34" t="str">
        <f>LookupValues!$B$8</f>
        <v>Non-HAP native pinewood</v>
      </c>
      <c r="C186" s="35">
        <f>Openspace!C171</f>
        <v>0</v>
      </c>
      <c r="D186" s="77">
        <f>Openspace!AW171</f>
        <v>0</v>
      </c>
      <c r="E186" s="35">
        <f>Openspace!D171</f>
        <v>0</v>
      </c>
      <c r="F186" s="77">
        <f>Openspace!AX171</f>
        <v>0</v>
      </c>
      <c r="G186" s="35">
        <f>Openspace!E171</f>
        <v>0</v>
      </c>
      <c r="H186" s="77">
        <f>Openspace!AY171</f>
        <v>0</v>
      </c>
      <c r="I186" s="35">
        <f>Openspace!F171</f>
        <v>0</v>
      </c>
      <c r="J186" s="77">
        <f>Openspace!AZ171</f>
        <v>0</v>
      </c>
      <c r="K186" s="35">
        <f>Openspace!G171</f>
        <v>0</v>
      </c>
      <c r="L186" s="77">
        <f>Openspace!BA171</f>
        <v>0</v>
      </c>
      <c r="M186" s="35">
        <f>Openspace!H171</f>
        <v>0</v>
      </c>
      <c r="N186" s="77">
        <f>Openspace!BB171</f>
        <v>0</v>
      </c>
      <c r="O186" s="35">
        <f>Openspace!I171</f>
        <v>0</v>
      </c>
      <c r="P186" s="77">
        <f>Openspace!BC171</f>
        <v>0</v>
      </c>
      <c r="Q186" s="35">
        <f>Openspace!J171</f>
        <v>0</v>
      </c>
      <c r="R186" s="77">
        <f>Openspace!BD171</f>
        <v>0</v>
      </c>
      <c r="S186" s="79">
        <f t="shared" si="14"/>
        <v>0</v>
      </c>
      <c r="T186" s="80">
        <f t="shared" si="15"/>
        <v>0</v>
      </c>
    </row>
    <row r="187" spans="1:20" ht="30" customHeight="1" x14ac:dyDescent="0.25">
      <c r="A187" s="13"/>
      <c r="B187" s="81" t="str">
        <f>LookupValues!$B$9</f>
        <v>Upland birchwoods (Scot); birch dominated upland oakwoods (Eng, Wal)</v>
      </c>
      <c r="C187" s="35">
        <f>Openspace!C172</f>
        <v>215.34357707000001</v>
      </c>
      <c r="D187" s="77">
        <f>Openspace!AW172</f>
        <v>96.09489786856939</v>
      </c>
      <c r="E187" s="35">
        <f>Openspace!D172</f>
        <v>0</v>
      </c>
      <c r="F187" s="77">
        <f>Openspace!AX172</f>
        <v>0</v>
      </c>
      <c r="G187" s="35">
        <f>Openspace!E172</f>
        <v>0</v>
      </c>
      <c r="H187" s="77">
        <f>Openspace!AY172</f>
        <v>0</v>
      </c>
      <c r="I187" s="35">
        <f>Openspace!F172</f>
        <v>0</v>
      </c>
      <c r="J187" s="77">
        <f>Openspace!AZ172</f>
        <v>0</v>
      </c>
      <c r="K187" s="35">
        <f>Openspace!G172</f>
        <v>0</v>
      </c>
      <c r="L187" s="77">
        <f>Openspace!BA172</f>
        <v>0</v>
      </c>
      <c r="M187" s="35">
        <f>Openspace!H172</f>
        <v>0</v>
      </c>
      <c r="N187" s="77">
        <f>Openspace!BB172</f>
        <v>0</v>
      </c>
      <c r="O187" s="35">
        <f>Openspace!I172</f>
        <v>0</v>
      </c>
      <c r="P187" s="77">
        <f>Openspace!BC172</f>
        <v>0</v>
      </c>
      <c r="Q187" s="35">
        <f>Openspace!J172</f>
        <v>215.34356265</v>
      </c>
      <c r="R187" s="77">
        <f>Openspace!BD172</f>
        <v>96.09489786287628</v>
      </c>
      <c r="S187" s="79">
        <f t="shared" si="14"/>
        <v>430.68713972</v>
      </c>
      <c r="T187" s="80">
        <f t="shared" si="15"/>
        <v>67.949353918281346</v>
      </c>
    </row>
    <row r="188" spans="1:20" x14ac:dyDescent="0.25">
      <c r="A188" s="13"/>
      <c r="B188" s="34" t="str">
        <f>LookupValues!$B$10</f>
        <v>Upland mixed ashwoods</v>
      </c>
      <c r="C188" s="35">
        <f>Openspace!C173</f>
        <v>700.65565919250002</v>
      </c>
      <c r="D188" s="77">
        <f>Openspace!AW173</f>
        <v>51.167683172153147</v>
      </c>
      <c r="E188" s="35">
        <f>Openspace!D173</f>
        <v>314.50648378609998</v>
      </c>
      <c r="F188" s="77">
        <f>Openspace!AX173</f>
        <v>71.523781101234988</v>
      </c>
      <c r="G188" s="35">
        <f>Openspace!E173</f>
        <v>74.126435138099993</v>
      </c>
      <c r="H188" s="77">
        <f>Openspace!AY173</f>
        <v>94.974751359325865</v>
      </c>
      <c r="I188" s="35">
        <f>Openspace!F173</f>
        <v>170.60878062149999</v>
      </c>
      <c r="J188" s="77">
        <f>Openspace!AZ173</f>
        <v>64.40552063966004</v>
      </c>
      <c r="K188" s="35">
        <f>Openspace!G173</f>
        <v>194.66187412880001</v>
      </c>
      <c r="L188" s="77">
        <f>Openspace!BA173</f>
        <v>62.568595193683535</v>
      </c>
      <c r="M188" s="35">
        <f>Openspace!H173</f>
        <v>215.34356210999999</v>
      </c>
      <c r="N188" s="77">
        <f>Openspace!BB173</f>
        <v>96.094897891781486</v>
      </c>
      <c r="O188" s="35">
        <f>Openspace!I173</f>
        <v>216.71250254910001</v>
      </c>
      <c r="P188" s="77">
        <f>Openspace!BC173</f>
        <v>95.034744338920476</v>
      </c>
      <c r="Q188" s="35">
        <f>Openspace!J173</f>
        <v>503.81504053000003</v>
      </c>
      <c r="R188" s="77">
        <f>Openspace!BD173</f>
        <v>54.901345959622354</v>
      </c>
      <c r="S188" s="79">
        <f t="shared" si="14"/>
        <v>2390.4303380561005</v>
      </c>
      <c r="T188" s="80">
        <f t="shared" si="15"/>
        <v>25.540393664735056</v>
      </c>
    </row>
    <row r="189" spans="1:20" x14ac:dyDescent="0.25">
      <c r="A189" s="13"/>
      <c r="B189" s="34" t="str">
        <f>LookupValues!$B$11</f>
        <v>Upland oakwood</v>
      </c>
      <c r="C189" s="35">
        <f>Openspace!C174</f>
        <v>2460.3183717685001</v>
      </c>
      <c r="D189" s="77">
        <f>Openspace!AW174</f>
        <v>24.807320057147756</v>
      </c>
      <c r="E189" s="35">
        <f>Openspace!D174</f>
        <v>601.34965154650001</v>
      </c>
      <c r="F189" s="77">
        <f>Openspace!AX174</f>
        <v>51.972680973000024</v>
      </c>
      <c r="G189" s="35">
        <f>Openspace!E174</f>
        <v>538.33144768500006</v>
      </c>
      <c r="H189" s="77">
        <f>Openspace!AY174</f>
        <v>48.875310271244736</v>
      </c>
      <c r="I189" s="35">
        <f>Openspace!F174</f>
        <v>550.04211547590012</v>
      </c>
      <c r="J189" s="77">
        <f>Openspace!AZ174</f>
        <v>53.737606377318073</v>
      </c>
      <c r="K189" s="35">
        <f>Openspace!G174</f>
        <v>0</v>
      </c>
      <c r="L189" s="77">
        <f>Openspace!BA174</f>
        <v>0</v>
      </c>
      <c r="M189" s="35">
        <f>Openspace!H174</f>
        <v>340.81266584600002</v>
      </c>
      <c r="N189" s="77">
        <f>Openspace!BB174</f>
        <v>66.40211576191534</v>
      </c>
      <c r="O189" s="35">
        <f>Openspace!I174</f>
        <v>727.74725867390009</v>
      </c>
      <c r="P189" s="77">
        <f>Openspace!BC174</f>
        <v>49.880899318255217</v>
      </c>
      <c r="Q189" s="35">
        <f>Openspace!J174</f>
        <v>0</v>
      </c>
      <c r="R189" s="77">
        <f>Openspace!BD174</f>
        <v>0</v>
      </c>
      <c r="S189" s="79">
        <f t="shared" si="14"/>
        <v>5218.6015109957998</v>
      </c>
      <c r="T189" s="80">
        <f t="shared" si="15"/>
        <v>17.243624975412541</v>
      </c>
    </row>
    <row r="190" spans="1:20" x14ac:dyDescent="0.25">
      <c r="A190" s="13"/>
      <c r="B190" s="34" t="str">
        <f>LookupValues!$B$12</f>
        <v>Wet woodland</v>
      </c>
      <c r="C190" s="35">
        <f>Openspace!C175</f>
        <v>845.75305299039996</v>
      </c>
      <c r="D190" s="77">
        <f>Openspace!AW175</f>
        <v>40.681333189895874</v>
      </c>
      <c r="E190" s="35">
        <f>Openspace!D175</f>
        <v>112.83016661549999</v>
      </c>
      <c r="F190" s="77">
        <f>Openspace!AX175</f>
        <v>49.242397898974637</v>
      </c>
      <c r="G190" s="35">
        <f>Openspace!E175</f>
        <v>150.22286811399999</v>
      </c>
      <c r="H190" s="77">
        <f>Openspace!AY175</f>
        <v>70.006876306096444</v>
      </c>
      <c r="I190" s="35">
        <f>Openspace!F175</f>
        <v>1037.9954988300001</v>
      </c>
      <c r="J190" s="77">
        <f>Openspace!AZ175</f>
        <v>46.705962740130289</v>
      </c>
      <c r="K190" s="35">
        <f>Openspace!G175</f>
        <v>1346.2034950099999</v>
      </c>
      <c r="L190" s="77">
        <f>Openspace!BA175</f>
        <v>53.551465154251105</v>
      </c>
      <c r="M190" s="35">
        <f>Openspace!H175</f>
        <v>187.68444764109998</v>
      </c>
      <c r="N190" s="77">
        <f>Openspace!BB175</f>
        <v>94.632163345388861</v>
      </c>
      <c r="O190" s="35">
        <f>Openspace!I175</f>
        <v>428.3211670563</v>
      </c>
      <c r="P190" s="77">
        <f>Openspace!BC175</f>
        <v>67.664600584765211</v>
      </c>
      <c r="Q190" s="35">
        <f>Openspace!J175</f>
        <v>1509.7772619549999</v>
      </c>
      <c r="R190" s="77">
        <f>Openspace!BD175</f>
        <v>31.139117407665619</v>
      </c>
      <c r="S190" s="79">
        <f t="shared" si="14"/>
        <v>5618.7879582122996</v>
      </c>
      <c r="T190" s="80">
        <f t="shared" si="15"/>
        <v>19.688838829575882</v>
      </c>
    </row>
    <row r="191" spans="1:20" x14ac:dyDescent="0.25">
      <c r="A191" s="13"/>
      <c r="B191" s="34" t="str">
        <f>LookupValues!$B$13</f>
        <v>Wood Pasture &amp; Parkland</v>
      </c>
      <c r="C191" s="35">
        <f>Openspace!C176</f>
        <v>0</v>
      </c>
      <c r="D191" s="77">
        <f>Openspace!AW176</f>
        <v>0</v>
      </c>
      <c r="E191" s="35">
        <f>Openspace!D176</f>
        <v>0</v>
      </c>
      <c r="F191" s="77">
        <f>Openspace!AX176</f>
        <v>0</v>
      </c>
      <c r="G191" s="35">
        <f>Openspace!E176</f>
        <v>215.34364539000001</v>
      </c>
      <c r="H191" s="77">
        <f>Openspace!AY176</f>
        <v>96.094897756023414</v>
      </c>
      <c r="I191" s="35">
        <f>Openspace!F176</f>
        <v>0</v>
      </c>
      <c r="J191" s="77">
        <f>Openspace!AZ176</f>
        <v>0</v>
      </c>
      <c r="K191" s="35">
        <f>Openspace!G176</f>
        <v>0</v>
      </c>
      <c r="L191" s="77">
        <f>Openspace!BA176</f>
        <v>0</v>
      </c>
      <c r="M191" s="35">
        <f>Openspace!H176</f>
        <v>0</v>
      </c>
      <c r="N191" s="77">
        <f>Openspace!BB176</f>
        <v>0</v>
      </c>
      <c r="O191" s="35">
        <f>Openspace!I176</f>
        <v>0</v>
      </c>
      <c r="P191" s="77">
        <f>Openspace!BC176</f>
        <v>0</v>
      </c>
      <c r="Q191" s="35">
        <f>Openspace!J176</f>
        <v>582.66543974000001</v>
      </c>
      <c r="R191" s="77">
        <f>Openspace!BD176</f>
        <v>50.070745813251307</v>
      </c>
      <c r="S191" s="79">
        <f t="shared" si="14"/>
        <v>798.00908513000002</v>
      </c>
      <c r="T191" s="80">
        <f t="shared" si="15"/>
        <v>44.821879214683662</v>
      </c>
    </row>
    <row r="192" spans="1:20" x14ac:dyDescent="0.25">
      <c r="A192" s="13"/>
      <c r="B192" s="34" t="str">
        <f>LookupValues!$B$14</f>
        <v>Broadleaf habitat NOT classified as priority</v>
      </c>
      <c r="C192" s="35">
        <f>Openspace!C177</f>
        <v>547.82480943550001</v>
      </c>
      <c r="D192" s="77">
        <f>Openspace!AW177</f>
        <v>54.14448256794774</v>
      </c>
      <c r="E192" s="35">
        <f>Openspace!D177</f>
        <v>78.528226871000001</v>
      </c>
      <c r="F192" s="77">
        <f>Openspace!AX177</f>
        <v>102.1295404082408</v>
      </c>
      <c r="G192" s="35">
        <f>Openspace!E177</f>
        <v>159.92122210810001</v>
      </c>
      <c r="H192" s="77">
        <f>Openspace!AY177</f>
        <v>61.867333225213713</v>
      </c>
      <c r="I192" s="35">
        <f>Openspace!F177</f>
        <v>0</v>
      </c>
      <c r="J192" s="77">
        <f>Openspace!AZ177</f>
        <v>0</v>
      </c>
      <c r="K192" s="35">
        <f>Openspace!G177</f>
        <v>0</v>
      </c>
      <c r="L192" s="77">
        <f>Openspace!BA177</f>
        <v>0</v>
      </c>
      <c r="M192" s="35">
        <f>Openspace!H177</f>
        <v>0</v>
      </c>
      <c r="N192" s="77">
        <f>Openspace!BB177</f>
        <v>0</v>
      </c>
      <c r="O192" s="35">
        <f>Openspace!I177</f>
        <v>0</v>
      </c>
      <c r="P192" s="77">
        <f>Openspace!BC177</f>
        <v>0</v>
      </c>
      <c r="Q192" s="35">
        <f>Openspace!J177</f>
        <v>230.24010294000001</v>
      </c>
      <c r="R192" s="77">
        <f>Openspace!BD177</f>
        <v>89.983200992722757</v>
      </c>
      <c r="S192" s="79">
        <f t="shared" si="14"/>
        <v>1016.5143613546001</v>
      </c>
      <c r="T192" s="80">
        <f t="shared" si="15"/>
        <v>37.733743695468874</v>
      </c>
    </row>
    <row r="193" spans="1:20" x14ac:dyDescent="0.25">
      <c r="A193" s="13"/>
      <c r="B193" s="34" t="str">
        <f>LookupValues!$B$15</f>
        <v>Non-native coniferous woodland</v>
      </c>
      <c r="C193" s="35">
        <f>Openspace!C178</f>
        <v>9558.4929406383999</v>
      </c>
      <c r="D193" s="77">
        <f>Openspace!AW178</f>
        <v>9.7527371657701103</v>
      </c>
      <c r="E193" s="35">
        <f>Openspace!D178</f>
        <v>1700.7042594897998</v>
      </c>
      <c r="F193" s="77">
        <f>Openspace!AX178</f>
        <v>25.884330468122496</v>
      </c>
      <c r="G193" s="35">
        <f>Openspace!E178</f>
        <v>862.91565113730007</v>
      </c>
      <c r="H193" s="77">
        <f>Openspace!AY178</f>
        <v>35.378332987647326</v>
      </c>
      <c r="I193" s="35">
        <f>Openspace!F178</f>
        <v>526.6140938469</v>
      </c>
      <c r="J193" s="77">
        <f>Openspace!AZ178</f>
        <v>40.035666000781951</v>
      </c>
      <c r="K193" s="35">
        <f>Openspace!G178</f>
        <v>281.18936513099999</v>
      </c>
      <c r="L193" s="77">
        <f>Openspace!BA178</f>
        <v>62.877117860797625</v>
      </c>
      <c r="M193" s="35">
        <f>Openspace!H178</f>
        <v>201.07983711899999</v>
      </c>
      <c r="N193" s="77">
        <f>Openspace!BB178</f>
        <v>63.626234880446951</v>
      </c>
      <c r="O193" s="35">
        <f>Openspace!I178</f>
        <v>657.15207867100003</v>
      </c>
      <c r="P193" s="77">
        <f>Openspace!BC178</f>
        <v>42.488503545361588</v>
      </c>
      <c r="Q193" s="35">
        <f>Openspace!J178</f>
        <v>969.63895431000003</v>
      </c>
      <c r="R193" s="77">
        <f>Openspace!BD178</f>
        <v>34.658030682673605</v>
      </c>
      <c r="S193" s="79">
        <f t="shared" si="14"/>
        <v>14757.787180343399</v>
      </c>
      <c r="T193" s="80">
        <f t="shared" si="15"/>
        <v>8.1284411546508419</v>
      </c>
    </row>
    <row r="194" spans="1:20" x14ac:dyDescent="0.25">
      <c r="A194" s="13"/>
      <c r="B194" s="36" t="str">
        <f>LookupValues!$B$16</f>
        <v>Transition or felled</v>
      </c>
      <c r="C194" s="35">
        <f>Openspace!C179</f>
        <v>12.4692541178</v>
      </c>
      <c r="D194" s="77">
        <f>Openspace!AW179</f>
        <v>45.252802417163991</v>
      </c>
      <c r="E194" s="35">
        <f>Openspace!D179</f>
        <v>86.237512109700006</v>
      </c>
      <c r="F194" s="77">
        <f>Openspace!AX179</f>
        <v>90.682079643031713</v>
      </c>
      <c r="G194" s="35">
        <f>Openspace!E179</f>
        <v>17.688677159000001</v>
      </c>
      <c r="H194" s="77">
        <f>Openspace!AY179</f>
        <v>71.801422188521457</v>
      </c>
      <c r="I194" s="35">
        <f>Openspace!F179</f>
        <v>256.41685979299996</v>
      </c>
      <c r="J194" s="77">
        <f>Openspace!AZ179</f>
        <v>75.190717058812311</v>
      </c>
      <c r="K194" s="35">
        <f>Openspace!G179</f>
        <v>0</v>
      </c>
      <c r="L194" s="77">
        <f>Openspace!BA179</f>
        <v>0</v>
      </c>
      <c r="M194" s="35">
        <f>Openspace!H179</f>
        <v>824.72621943000001</v>
      </c>
      <c r="N194" s="77">
        <f>Openspace!BB179</f>
        <v>60.758566384891616</v>
      </c>
      <c r="O194" s="35">
        <f>Openspace!I179</f>
        <v>21.534368227000002</v>
      </c>
      <c r="P194" s="77">
        <f>Openspace!BC179</f>
        <v>96.094897672524198</v>
      </c>
      <c r="Q194" s="35">
        <f>Openspace!J179</f>
        <v>255.24124143980001</v>
      </c>
      <c r="R194" s="77">
        <f>Openspace!BD179</f>
        <v>80.107067470657654</v>
      </c>
      <c r="S194" s="79">
        <f t="shared" si="14"/>
        <v>1474.3141322762999</v>
      </c>
      <c r="T194" s="80">
        <f t="shared" si="15"/>
        <v>39.364227772586176</v>
      </c>
    </row>
    <row r="195" spans="1:20" x14ac:dyDescent="0.25">
      <c r="A195" s="13"/>
      <c r="B195" s="76" t="s">
        <v>194</v>
      </c>
      <c r="C195" s="75">
        <f>SUM(C183:C194)</f>
        <v>38045.193050689006</v>
      </c>
      <c r="D195" s="78">
        <f>IF(C195=0,0,SQRT(SUM((C183*D183)^2,(C184*D184)^2,(C185*D185)^2,(C186*D186)^2,(C187*D187)^2,(C188*D188)^2,(C189*D189)^2,(C190*D190)^2,(C191*D191)^2,(C192*D192)^2,(C193*D193)^2,(C194*D194)^2))/C195)</f>
        <v>5.383430894308372</v>
      </c>
      <c r="E195" s="75">
        <f>SUM(E183:E194)</f>
        <v>10220.323610535299</v>
      </c>
      <c r="F195" s="78">
        <f>IF(E195=0,0,SQRT(SUM((E183*F183)^2,(E184*F184)^2,(E185*F185)^2,(E186*F186)^2,(E187*F187)^2,(E188*F188)^2,(E189*F189)^2,(E190*F190)^2,(E191*F191)^2,(E192*F192)^2,(E193*F193)^2,(E194*F194)^2))/E195)</f>
        <v>10.456735798478412</v>
      </c>
      <c r="G195" s="75">
        <f>SUM(G183:G194)</f>
        <v>9488.8844638192986</v>
      </c>
      <c r="H195" s="78">
        <f>IF(G195=0,0,SQRT(SUM((G183*H183)^2,(G184*H184)^2,(G185*H185)^2,(G186*H186)^2,(G187*H187)^2,(G188*H188)^2,(G189*H189)^2,(G190*H190)^2,(G191*H191)^2,(G192*H192)^2,(G193*H193)^2,(G194*H194)^2))/G195)</f>
        <v>12.22524293236326</v>
      </c>
      <c r="I195" s="75">
        <f>SUM(I183:I194)</f>
        <v>8834.8485300552002</v>
      </c>
      <c r="J195" s="78">
        <f>IF(I195=0,0,SQRT(SUM((I183*J183)^2,(I184*J184)^2,(I185*J185)^2,(I186*J186)^2,(I187*J187)^2,(I188*J188)^2,(I189*J189)^2,(I190*J190)^2,(I191*J191)^2,(I192*J192)^2,(I193*J193)^2,(I194*J194)^2))/I195)</f>
        <v>13.18001318637428</v>
      </c>
      <c r="K195" s="75">
        <f>SUM(K183:K194)</f>
        <v>4469.3435313022992</v>
      </c>
      <c r="L195" s="78">
        <f>IF(K195=0,0,SQRT(SUM((K183*L183)^2,(K184*L184)^2,(K185*L185)^2,(K186*L186)^2,(K187*L187)^2,(K188*L188)^2,(K189*L189)^2,(K190*L190)^2,(K191*L191)^2,(K192*L192)^2,(K193*L193)^2,(K194*L194)^2))/K195)</f>
        <v>21.792716825884064</v>
      </c>
      <c r="M195" s="75">
        <f>SUM(M183:M194)</f>
        <v>4351.5634709531005</v>
      </c>
      <c r="N195" s="78">
        <f>IF(M195=0,0,SQRT(SUM((M183*N183)^2,(M184*N184)^2,(M185*N185)^2,(M186*N186)^2,(M187*N187)^2,(M188*N188)^2,(M189*N189)^2,(M190*N190)^2,(M191*N191)^2,(M192*N192)^2,(M193*N193)^2,(M194*N194)^2))/M195)</f>
        <v>20.925592332588781</v>
      </c>
      <c r="O195" s="75">
        <f>SUM(O183:O194)</f>
        <v>8714.0724128072998</v>
      </c>
      <c r="P195" s="78">
        <f>IF(O195=0,0,SQRT(SUM((O183*P183)^2,(O184*P184)^2,(O185*P185)^2,(O186*P186)^2,(O187*P187)^2,(O188*P188)^2,(O189*P189)^2,(O190*P190)^2,(O191*P191)^2,(O192*P192)^2,(O193*P193)^2,(O194*P194)^2))/O195)</f>
        <v>13.419296960090575</v>
      </c>
      <c r="Q195" s="75">
        <f>SUM(Q183:Q194)</f>
        <v>18453.068323584805</v>
      </c>
      <c r="R195" s="78">
        <f>IF(Q195=0,0,SQRT(SUM((Q183*R183)^2,(Q184*R184)^2,(Q185*R185)^2,(Q186*R186)^2,(Q187*R187)^2,(Q188*R188)^2,(Q189*R189)^2,(Q190*R190)^2,(Q191*R191)^2,(Q192*R192)^2,(Q193*R193)^2,(Q194*R194)^2))/Q195)</f>
        <v>9.246171664349685</v>
      </c>
      <c r="S195" s="79">
        <f>SUM(S183:S194)</f>
        <v>102577.2973937463</v>
      </c>
      <c r="T195" s="80">
        <f>IF(S195=0,0,SQRT(SUM((S183*T183)^2,(S184*T184)^2,(S185*T185)^2,(S186*T186)^2,(S187*T187)^2,(S188*T188)^2,(S189*T189)^2,(S190*T190)^2,(S191*T191)^2,(S192*T192)^2,(S193*T193)^2,(S194*T194)^2))/S195)</f>
        <v>3.6600001532246424</v>
      </c>
    </row>
    <row r="196" spans="1:20" x14ac:dyDescent="0.25">
      <c r="A196" s="13"/>
      <c r="B196" s="55"/>
      <c r="C196" s="56"/>
      <c r="D196" s="57"/>
      <c r="E196" s="56"/>
      <c r="F196" s="57"/>
      <c r="G196" s="56"/>
      <c r="H196" s="57"/>
      <c r="I196" s="56"/>
      <c r="J196" s="57"/>
      <c r="K196" s="56"/>
      <c r="L196" s="57"/>
      <c r="M196" s="56"/>
      <c r="N196" s="57"/>
      <c r="O196" s="56"/>
      <c r="P196" s="57"/>
      <c r="Q196" s="56"/>
      <c r="R196" s="57"/>
      <c r="S196" s="57"/>
      <c r="T196" s="57"/>
    </row>
    <row r="197" spans="1:20" x14ac:dyDescent="0.25">
      <c r="A197" s="13"/>
      <c r="B197" s="55"/>
      <c r="C197" s="56"/>
      <c r="D197" s="57"/>
      <c r="E197" s="56"/>
      <c r="F197" s="57"/>
      <c r="G197" s="56"/>
      <c r="H197" s="57"/>
      <c r="I197" s="56"/>
      <c r="J197" s="57"/>
      <c r="K197" s="56"/>
      <c r="L197" s="57"/>
      <c r="M197" s="56"/>
      <c r="N197" s="57"/>
      <c r="O197" s="56"/>
      <c r="P197" s="57"/>
      <c r="Q197" s="56"/>
      <c r="R197" s="57"/>
      <c r="S197" s="57"/>
      <c r="T197" s="57"/>
    </row>
    <row r="198" spans="1:20" x14ac:dyDescent="0.25">
      <c r="A198" s="19"/>
      <c r="B198" s="55"/>
      <c r="C198" s="56"/>
      <c r="D198" s="57"/>
      <c r="E198" s="56"/>
      <c r="F198" s="57"/>
      <c r="G198" s="56"/>
      <c r="H198" s="57"/>
      <c r="I198" s="56"/>
      <c r="J198" s="57"/>
      <c r="K198" s="56"/>
      <c r="L198" s="57"/>
      <c r="M198" s="56"/>
      <c r="N198" s="57"/>
      <c r="O198" s="56"/>
      <c r="P198" s="57"/>
      <c r="Q198" s="56"/>
      <c r="R198" s="57"/>
      <c r="S198" s="57"/>
      <c r="T198" s="57"/>
    </row>
    <row r="199" spans="1:20" x14ac:dyDescent="0.25">
      <c r="A199" s="13"/>
      <c r="B199" s="55"/>
      <c r="C199" s="56"/>
      <c r="D199" s="57"/>
      <c r="E199" s="56"/>
      <c r="F199" s="57"/>
      <c r="G199" s="56"/>
      <c r="H199" s="57"/>
      <c r="I199" s="56"/>
      <c r="J199" s="57"/>
      <c r="K199" s="56"/>
      <c r="L199" s="57"/>
      <c r="M199" s="56"/>
      <c r="N199" s="57"/>
      <c r="O199" s="56"/>
      <c r="P199" s="57"/>
      <c r="Q199" s="56"/>
      <c r="R199" s="57"/>
      <c r="S199" s="57"/>
      <c r="T199" s="57"/>
    </row>
    <row r="200" spans="1:20" x14ac:dyDescent="0.25">
      <c r="A200" s="13"/>
      <c r="B200" s="55"/>
      <c r="C200" s="56"/>
      <c r="D200" s="57"/>
      <c r="E200" s="56"/>
      <c r="F200" s="57"/>
      <c r="G200" s="56"/>
      <c r="H200" s="57"/>
      <c r="I200" s="56"/>
      <c r="J200" s="57"/>
      <c r="K200" s="56"/>
      <c r="L200" s="57"/>
      <c r="M200" s="56"/>
      <c r="N200" s="57"/>
      <c r="O200" s="56"/>
      <c r="P200" s="57"/>
      <c r="Q200" s="56"/>
      <c r="R200" s="57"/>
      <c r="S200" s="57"/>
      <c r="T200" s="57"/>
    </row>
    <row r="201" spans="1:20" x14ac:dyDescent="0.25">
      <c r="A201" s="29"/>
      <c r="B201" s="55"/>
      <c r="C201" s="56"/>
      <c r="D201" s="57"/>
      <c r="E201" s="56"/>
      <c r="F201" s="57"/>
      <c r="G201" s="56"/>
      <c r="H201" s="57"/>
      <c r="I201" s="56"/>
      <c r="J201" s="57"/>
      <c r="K201" s="56"/>
      <c r="L201" s="57"/>
      <c r="M201" s="56"/>
      <c r="N201" s="57"/>
      <c r="O201" s="56"/>
      <c r="P201" s="57"/>
      <c r="Q201" s="56"/>
      <c r="R201" s="57"/>
      <c r="S201" s="57"/>
      <c r="T201" s="57"/>
    </row>
    <row r="203" spans="1:20" x14ac:dyDescent="0.25">
      <c r="B203" s="13" t="s">
        <v>417</v>
      </c>
      <c r="C203" s="13" t="str">
        <f>Openspace!$B$2</f>
        <v>Open Space</v>
      </c>
    </row>
    <row r="204" spans="1:20" x14ac:dyDescent="0.25">
      <c r="A204" s="13"/>
      <c r="B204" s="13"/>
    </row>
    <row r="205" spans="1:20" x14ac:dyDescent="0.25">
      <c r="B205" s="92" t="str">
        <f>$B$2</f>
        <v>Habitat Type</v>
      </c>
      <c r="C205" s="94" t="s">
        <v>421</v>
      </c>
      <c r="D205" s="93"/>
      <c r="E205" s="93"/>
      <c r="F205" s="93"/>
      <c r="G205" s="93"/>
      <c r="H205" s="93"/>
      <c r="I205" s="93"/>
      <c r="J205" s="95"/>
      <c r="K205" s="94" t="s">
        <v>422</v>
      </c>
      <c r="L205" s="93"/>
      <c r="M205" s="93"/>
      <c r="N205" s="93"/>
      <c r="O205" s="93"/>
      <c r="P205" s="93"/>
      <c r="Q205" s="93"/>
      <c r="R205" s="95"/>
      <c r="S205" s="96" t="s">
        <v>194</v>
      </c>
      <c r="T205" s="92"/>
    </row>
    <row r="206" spans="1:20" x14ac:dyDescent="0.25">
      <c r="A206" s="13" t="s">
        <v>134</v>
      </c>
      <c r="B206" s="92"/>
      <c r="C206" s="97" t="s">
        <v>384</v>
      </c>
      <c r="D206" s="97"/>
      <c r="E206" s="94" t="s">
        <v>385</v>
      </c>
      <c r="F206" s="95"/>
      <c r="G206" s="94" t="s">
        <v>386</v>
      </c>
      <c r="H206" s="95"/>
      <c r="I206" s="94" t="s">
        <v>420</v>
      </c>
      <c r="J206" s="95"/>
      <c r="K206" s="97" t="s">
        <v>384</v>
      </c>
      <c r="L206" s="97"/>
      <c r="M206" s="94" t="s">
        <v>385</v>
      </c>
      <c r="N206" s="95"/>
      <c r="O206" s="94" t="s">
        <v>386</v>
      </c>
      <c r="P206" s="95"/>
      <c r="Q206" s="94" t="s">
        <v>419</v>
      </c>
      <c r="R206" s="95"/>
      <c r="S206" s="94"/>
      <c r="T206" s="93"/>
    </row>
    <row r="207" spans="1:20" ht="25.5" x14ac:dyDescent="0.25">
      <c r="A207" s="13"/>
      <c r="B207" s="93"/>
      <c r="C207" s="32" t="s">
        <v>195</v>
      </c>
      <c r="D207" s="33" t="s">
        <v>196</v>
      </c>
      <c r="E207" s="32" t="s">
        <v>195</v>
      </c>
      <c r="F207" s="33" t="s">
        <v>196</v>
      </c>
      <c r="G207" s="32" t="s">
        <v>195</v>
      </c>
      <c r="H207" s="33" t="s">
        <v>196</v>
      </c>
      <c r="I207" s="32" t="s">
        <v>195</v>
      </c>
      <c r="J207" s="33" t="s">
        <v>196</v>
      </c>
      <c r="K207" s="32" t="s">
        <v>195</v>
      </c>
      <c r="L207" s="33" t="s">
        <v>196</v>
      </c>
      <c r="M207" s="32" t="s">
        <v>195</v>
      </c>
      <c r="N207" s="33" t="s">
        <v>196</v>
      </c>
      <c r="O207" s="32" t="s">
        <v>195</v>
      </c>
      <c r="P207" s="33" t="s">
        <v>196</v>
      </c>
      <c r="Q207" s="32" t="s">
        <v>195</v>
      </c>
      <c r="R207" s="33" t="s">
        <v>196</v>
      </c>
      <c r="S207" s="32" t="s">
        <v>195</v>
      </c>
      <c r="T207" s="33" t="s">
        <v>196</v>
      </c>
    </row>
    <row r="208" spans="1:20" x14ac:dyDescent="0.25">
      <c r="A208" s="13"/>
      <c r="B208" s="34" t="str">
        <f>LookupValues!$B$5</f>
        <v>Lowland beech/yew woodland</v>
      </c>
      <c r="C208" s="35">
        <f>Openspace!C191</f>
        <v>1482.8656197286002</v>
      </c>
      <c r="D208" s="77">
        <f>Openspace!AW191</f>
        <v>29.752150058779922</v>
      </c>
      <c r="E208" s="35">
        <f>Openspace!D191</f>
        <v>264.84009727910001</v>
      </c>
      <c r="F208" s="77">
        <f>Openspace!AX191</f>
        <v>41.294445510474119</v>
      </c>
      <c r="G208" s="35">
        <f>Openspace!E191</f>
        <v>488.58892954759995</v>
      </c>
      <c r="H208" s="77">
        <f>Openspace!AY191</f>
        <v>55.484343263945597</v>
      </c>
      <c r="I208" s="35">
        <f>Openspace!F191</f>
        <v>711.5174273130001</v>
      </c>
      <c r="J208" s="77">
        <f>Openspace!AZ191</f>
        <v>51.943858644045001</v>
      </c>
      <c r="K208" s="35">
        <f>Openspace!G191</f>
        <v>52.614248302999997</v>
      </c>
      <c r="L208" s="77">
        <f>Openspace!BA191</f>
        <v>97.694257531370667</v>
      </c>
      <c r="M208" s="35">
        <f>Openspace!H191</f>
        <v>0</v>
      </c>
      <c r="N208" s="77">
        <f>Openspace!BB191</f>
        <v>0</v>
      </c>
      <c r="O208" s="35">
        <f>Openspace!I191</f>
        <v>0</v>
      </c>
      <c r="P208" s="77">
        <f>Openspace!BC191</f>
        <v>0</v>
      </c>
      <c r="Q208" s="35">
        <f>Openspace!J191</f>
        <v>738.45274763500004</v>
      </c>
      <c r="R208" s="77">
        <f>Openspace!BD191</f>
        <v>50.243132536464387</v>
      </c>
      <c r="S208" s="79">
        <f>SUM(C208,E208,G208,I208,K208,M208,O208,Q208)</f>
        <v>3738.8790698063003</v>
      </c>
      <c r="T208" s="80">
        <f>IF(S208=0,0,SQRT(SUM((C208*D208)^2,(E208*F208)^2,(G208*H208)^2,(I208*J208)^2,(K208*L208)^2,(M208*N208)^2,(O208*P208)^2,(Q208*R208)^2))/S208)</f>
        <v>19.960997940128795</v>
      </c>
    </row>
    <row r="209" spans="1:20" x14ac:dyDescent="0.25">
      <c r="A209" s="13"/>
      <c r="B209" s="34" t="str">
        <f>LookupValues!$B$6</f>
        <v>Lowland Mixed Deciduous Woodland</v>
      </c>
      <c r="C209" s="35">
        <f>Openspace!C192</f>
        <v>26738.565324799998</v>
      </c>
      <c r="D209" s="77">
        <f>Openspace!AW192</f>
        <v>7.61168870648567</v>
      </c>
      <c r="E209" s="35">
        <f>Openspace!D192</f>
        <v>8226.8010421097006</v>
      </c>
      <c r="F209" s="77">
        <f>Openspace!AX192</f>
        <v>13.911371766085823</v>
      </c>
      <c r="G209" s="35">
        <f>Openspace!E192</f>
        <v>8210.635605239002</v>
      </c>
      <c r="H209" s="77">
        <f>Openspace!AY192</f>
        <v>13.935119179512952</v>
      </c>
      <c r="I209" s="35">
        <f>Openspace!F192</f>
        <v>10918.499622945999</v>
      </c>
      <c r="J209" s="77">
        <f>Openspace!AZ192</f>
        <v>13.443493457228371</v>
      </c>
      <c r="K209" s="35">
        <f>Openspace!G192</f>
        <v>5378.6027835100003</v>
      </c>
      <c r="L209" s="77">
        <f>Openspace!BA192</f>
        <v>17.456564705281636</v>
      </c>
      <c r="M209" s="35">
        <f>Openspace!H192</f>
        <v>4575.6167986800001</v>
      </c>
      <c r="N209" s="77">
        <f>Openspace!BB192</f>
        <v>19.272170441131575</v>
      </c>
      <c r="O209" s="35">
        <f>Openspace!I192</f>
        <v>10237.527243279999</v>
      </c>
      <c r="P209" s="77">
        <f>Openspace!BC192</f>
        <v>13.301935580143448</v>
      </c>
      <c r="Q209" s="35">
        <f>Openspace!J192</f>
        <v>20520.640218150002</v>
      </c>
      <c r="R209" s="77">
        <f>Openspace!BD192</f>
        <v>8.5496684903209754</v>
      </c>
      <c r="S209" s="79">
        <f t="shared" ref="S209:S219" si="16">SUM(C209,E209,G209,I209,K209,M209,O209,Q209)</f>
        <v>94806.888638714707</v>
      </c>
      <c r="T209" s="80">
        <f t="shared" ref="T209:T219" si="17">IF(S209=0,0,SQRT(SUM((C209*D209)^2,(E209*F209)^2,(G209*H209)^2,(I209*J209)^2,(K209*L209)^2,(M209*N209)^2,(O209*P209)^2,(Q209*R209)^2))/S209)</f>
        <v>4.1536490615213113</v>
      </c>
    </row>
    <row r="210" spans="1:20" x14ac:dyDescent="0.25">
      <c r="A210" s="13"/>
      <c r="B210" s="34" t="str">
        <f>LookupValues!$B$7</f>
        <v>Native pine woodlands</v>
      </c>
      <c r="C210" s="35">
        <f>Openspace!C193</f>
        <v>0</v>
      </c>
      <c r="D210" s="77">
        <f>Openspace!AW193</f>
        <v>0</v>
      </c>
      <c r="E210" s="35">
        <f>Openspace!D193</f>
        <v>0</v>
      </c>
      <c r="F210" s="77">
        <f>Openspace!AX193</f>
        <v>0</v>
      </c>
      <c r="G210" s="35">
        <f>Openspace!E193</f>
        <v>0</v>
      </c>
      <c r="H210" s="77">
        <f>Openspace!AY193</f>
        <v>0</v>
      </c>
      <c r="I210" s="35">
        <f>Openspace!F193</f>
        <v>0</v>
      </c>
      <c r="J210" s="77">
        <f>Openspace!AZ193</f>
        <v>0</v>
      </c>
      <c r="K210" s="35">
        <f>Openspace!G193</f>
        <v>0</v>
      </c>
      <c r="L210" s="77">
        <f>Openspace!BA193</f>
        <v>0</v>
      </c>
      <c r="M210" s="35">
        <f>Openspace!H193</f>
        <v>0</v>
      </c>
      <c r="N210" s="77">
        <f>Openspace!BB193</f>
        <v>0</v>
      </c>
      <c r="O210" s="35">
        <f>Openspace!I193</f>
        <v>0</v>
      </c>
      <c r="P210" s="77">
        <f>Openspace!BC193</f>
        <v>0</v>
      </c>
      <c r="Q210" s="35">
        <f>Openspace!J193</f>
        <v>0</v>
      </c>
      <c r="R210" s="77">
        <f>Openspace!BD193</f>
        <v>0</v>
      </c>
      <c r="S210" s="79">
        <f t="shared" si="16"/>
        <v>0</v>
      </c>
      <c r="T210" s="80">
        <f t="shared" si="17"/>
        <v>0</v>
      </c>
    </row>
    <row r="211" spans="1:20" x14ac:dyDescent="0.25">
      <c r="A211" s="13"/>
      <c r="B211" s="34" t="str">
        <f>LookupValues!$B$8</f>
        <v>Non-HAP native pinewood</v>
      </c>
      <c r="C211" s="35">
        <f>Openspace!C194</f>
        <v>0</v>
      </c>
      <c r="D211" s="77">
        <f>Openspace!AW194</f>
        <v>0</v>
      </c>
      <c r="E211" s="35">
        <f>Openspace!D194</f>
        <v>0</v>
      </c>
      <c r="F211" s="77">
        <f>Openspace!AX194</f>
        <v>0</v>
      </c>
      <c r="G211" s="35">
        <f>Openspace!E194</f>
        <v>0</v>
      </c>
      <c r="H211" s="77">
        <f>Openspace!AY194</f>
        <v>0</v>
      </c>
      <c r="I211" s="35">
        <f>Openspace!F194</f>
        <v>0</v>
      </c>
      <c r="J211" s="77">
        <f>Openspace!AZ194</f>
        <v>0</v>
      </c>
      <c r="K211" s="35">
        <f>Openspace!G194</f>
        <v>0</v>
      </c>
      <c r="L211" s="77">
        <f>Openspace!BA194</f>
        <v>0</v>
      </c>
      <c r="M211" s="35">
        <f>Openspace!H194</f>
        <v>0</v>
      </c>
      <c r="N211" s="77">
        <f>Openspace!BB194</f>
        <v>0</v>
      </c>
      <c r="O211" s="35">
        <f>Openspace!I194</f>
        <v>0</v>
      </c>
      <c r="P211" s="77">
        <f>Openspace!BC194</f>
        <v>0</v>
      </c>
      <c r="Q211" s="35">
        <f>Openspace!J194</f>
        <v>0</v>
      </c>
      <c r="R211" s="77">
        <f>Openspace!BD194</f>
        <v>0</v>
      </c>
      <c r="S211" s="79">
        <f t="shared" si="16"/>
        <v>0</v>
      </c>
      <c r="T211" s="80">
        <f t="shared" si="17"/>
        <v>0</v>
      </c>
    </row>
    <row r="212" spans="1:20" ht="30" customHeight="1" x14ac:dyDescent="0.25">
      <c r="A212" s="13"/>
      <c r="B212" s="81" t="str">
        <f>LookupValues!$B$9</f>
        <v>Upland birchwoods (Scot); birch dominated upland oakwoods (Eng, Wal)</v>
      </c>
      <c r="C212" s="35">
        <f>Openspace!C195</f>
        <v>0</v>
      </c>
      <c r="D212" s="77">
        <f>Openspace!AW195</f>
        <v>0</v>
      </c>
      <c r="E212" s="35">
        <f>Openspace!D195</f>
        <v>0</v>
      </c>
      <c r="F212" s="77">
        <f>Openspace!AX195</f>
        <v>0</v>
      </c>
      <c r="G212" s="35">
        <f>Openspace!E195</f>
        <v>0</v>
      </c>
      <c r="H212" s="77">
        <f>Openspace!AY195</f>
        <v>0</v>
      </c>
      <c r="I212" s="35">
        <f>Openspace!F195</f>
        <v>0</v>
      </c>
      <c r="J212" s="77">
        <f>Openspace!AZ195</f>
        <v>0</v>
      </c>
      <c r="K212" s="35">
        <f>Openspace!G195</f>
        <v>0</v>
      </c>
      <c r="L212" s="77">
        <f>Openspace!BA195</f>
        <v>0</v>
      </c>
      <c r="M212" s="35">
        <f>Openspace!H195</f>
        <v>0</v>
      </c>
      <c r="N212" s="77">
        <f>Openspace!BB195</f>
        <v>0</v>
      </c>
      <c r="O212" s="35">
        <f>Openspace!I195</f>
        <v>0</v>
      </c>
      <c r="P212" s="77">
        <f>Openspace!BC195</f>
        <v>0</v>
      </c>
      <c r="Q212" s="35">
        <f>Openspace!J195</f>
        <v>0</v>
      </c>
      <c r="R212" s="77">
        <f>Openspace!BD195</f>
        <v>0</v>
      </c>
      <c r="S212" s="79">
        <f t="shared" si="16"/>
        <v>0</v>
      </c>
      <c r="T212" s="80">
        <f t="shared" si="17"/>
        <v>0</v>
      </c>
    </row>
    <row r="213" spans="1:20" x14ac:dyDescent="0.25">
      <c r="A213" s="13"/>
      <c r="B213" s="34" t="str">
        <f>LookupValues!$B$10</f>
        <v>Upland mixed ashwoods</v>
      </c>
      <c r="C213" s="35">
        <f>Openspace!C196</f>
        <v>77.476739964000004</v>
      </c>
      <c r="D213" s="77">
        <f>Openspace!AW196</f>
        <v>97.694257358251889</v>
      </c>
      <c r="E213" s="35">
        <f>Openspace!D196</f>
        <v>0</v>
      </c>
      <c r="F213" s="77">
        <f>Openspace!AX196</f>
        <v>0</v>
      </c>
      <c r="G213" s="35">
        <f>Openspace!E196</f>
        <v>0</v>
      </c>
      <c r="H213" s="77">
        <f>Openspace!AY196</f>
        <v>0</v>
      </c>
      <c r="I213" s="35">
        <f>Openspace!F196</f>
        <v>0</v>
      </c>
      <c r="J213" s="77">
        <f>Openspace!AZ196</f>
        <v>0</v>
      </c>
      <c r="K213" s="35">
        <f>Openspace!G196</f>
        <v>124.70044110750001</v>
      </c>
      <c r="L213" s="77">
        <f>Openspace!BA196</f>
        <v>96.845135149693576</v>
      </c>
      <c r="M213" s="35">
        <f>Openspace!H196</f>
        <v>106.7813880794</v>
      </c>
      <c r="N213" s="77">
        <f>Openspace!BB196</f>
        <v>65.960902165568257</v>
      </c>
      <c r="O213" s="35">
        <f>Openspace!I196</f>
        <v>0</v>
      </c>
      <c r="P213" s="77">
        <f>Openspace!BC196</f>
        <v>0</v>
      </c>
      <c r="Q213" s="35">
        <f>Openspace!J196</f>
        <v>0</v>
      </c>
      <c r="R213" s="77">
        <f>Openspace!BD196</f>
        <v>0</v>
      </c>
      <c r="S213" s="79">
        <f t="shared" si="16"/>
        <v>308.95856915090002</v>
      </c>
      <c r="T213" s="80">
        <f t="shared" si="17"/>
        <v>51.456564997219864</v>
      </c>
    </row>
    <row r="214" spans="1:20" x14ac:dyDescent="0.25">
      <c r="A214" s="13"/>
      <c r="B214" s="34" t="str">
        <f>LookupValues!$B$11</f>
        <v>Upland oakwood</v>
      </c>
      <c r="C214" s="35">
        <f>Openspace!C197</f>
        <v>0</v>
      </c>
      <c r="D214" s="77">
        <f>Openspace!AW197</f>
        <v>0</v>
      </c>
      <c r="E214" s="35">
        <f>Openspace!D197</f>
        <v>166.74899299</v>
      </c>
      <c r="F214" s="77">
        <f>Openspace!AX197</f>
        <v>97.694257354802446</v>
      </c>
      <c r="G214" s="35">
        <f>Openspace!E197</f>
        <v>0</v>
      </c>
      <c r="H214" s="77">
        <f>Openspace!AY197</f>
        <v>0</v>
      </c>
      <c r="I214" s="35">
        <f>Openspace!F197</f>
        <v>254.03224053</v>
      </c>
      <c r="J214" s="77">
        <f>Openspace!AZ197</f>
        <v>97.694259605388382</v>
      </c>
      <c r="K214" s="35">
        <f>Openspace!G197</f>
        <v>189.58728719000001</v>
      </c>
      <c r="L214" s="77">
        <f>Openspace!BA197</f>
        <v>97.69425756064166</v>
      </c>
      <c r="M214" s="35">
        <f>Openspace!H197</f>
        <v>0</v>
      </c>
      <c r="N214" s="77">
        <f>Openspace!BB197</f>
        <v>0</v>
      </c>
      <c r="O214" s="35">
        <f>Openspace!I197</f>
        <v>0</v>
      </c>
      <c r="P214" s="77">
        <f>Openspace!BC197</f>
        <v>0</v>
      </c>
      <c r="Q214" s="35">
        <f>Openspace!J197</f>
        <v>229.2797980604</v>
      </c>
      <c r="R214" s="77">
        <f>Openspace!BD197</f>
        <v>97.67817683602054</v>
      </c>
      <c r="S214" s="79">
        <f t="shared" si="16"/>
        <v>839.64831877040001</v>
      </c>
      <c r="T214" s="80">
        <f t="shared" si="17"/>
        <v>49.477790855935631</v>
      </c>
    </row>
    <row r="215" spans="1:20" x14ac:dyDescent="0.25">
      <c r="A215" s="13"/>
      <c r="B215" s="34" t="str">
        <f>LookupValues!$B$12</f>
        <v>Wet woodland</v>
      </c>
      <c r="C215" s="35">
        <f>Openspace!C198</f>
        <v>3066.5376504270002</v>
      </c>
      <c r="D215" s="77">
        <f>Openspace!AW198</f>
        <v>25.235680598479977</v>
      </c>
      <c r="E215" s="35">
        <f>Openspace!D198</f>
        <v>1806.5042835454999</v>
      </c>
      <c r="F215" s="77">
        <f>Openspace!AX198</f>
        <v>30.314652950415308</v>
      </c>
      <c r="G215" s="35">
        <f>Openspace!E198</f>
        <v>1483.2667917480001</v>
      </c>
      <c r="H215" s="77">
        <f>Openspace!AY198</f>
        <v>35.652654288676565</v>
      </c>
      <c r="I215" s="35">
        <f>Openspace!F198</f>
        <v>802.16327141399995</v>
      </c>
      <c r="J215" s="77">
        <f>Openspace!AZ198</f>
        <v>44.827625862124606</v>
      </c>
      <c r="K215" s="35">
        <f>Openspace!G198</f>
        <v>518.34340016040005</v>
      </c>
      <c r="L215" s="77">
        <f>Openspace!BA198</f>
        <v>51.14541747129185</v>
      </c>
      <c r="M215" s="35">
        <f>Openspace!H198</f>
        <v>25.142367509</v>
      </c>
      <c r="N215" s="77">
        <f>Openspace!BB198</f>
        <v>97.694257085033684</v>
      </c>
      <c r="O215" s="35">
        <f>Openspace!I198</f>
        <v>2518.4057758649997</v>
      </c>
      <c r="P215" s="77">
        <f>Openspace!BC198</f>
        <v>27.910759350201463</v>
      </c>
      <c r="Q215" s="35">
        <f>Openspace!J198</f>
        <v>3276.5246104800003</v>
      </c>
      <c r="R215" s="77">
        <f>Openspace!BD198</f>
        <v>23.53575279110531</v>
      </c>
      <c r="S215" s="79">
        <f t="shared" si="16"/>
        <v>13496.8881511489</v>
      </c>
      <c r="T215" s="80">
        <f t="shared" si="17"/>
        <v>11.638136674362235</v>
      </c>
    </row>
    <row r="216" spans="1:20" x14ac:dyDescent="0.25">
      <c r="A216" s="13"/>
      <c r="B216" s="34" t="str">
        <f>LookupValues!$B$13</f>
        <v>Wood Pasture &amp; Parkland</v>
      </c>
      <c r="C216" s="35">
        <f>Openspace!C199</f>
        <v>428.93630151079998</v>
      </c>
      <c r="D216" s="77">
        <f>Openspace!AW199</f>
        <v>69.846937038020428</v>
      </c>
      <c r="E216" s="35">
        <f>Openspace!D199</f>
        <v>0</v>
      </c>
      <c r="F216" s="77">
        <f>Openspace!AX199</f>
        <v>0</v>
      </c>
      <c r="G216" s="35">
        <f>Openspace!E199</f>
        <v>0</v>
      </c>
      <c r="H216" s="77">
        <f>Openspace!AY199</f>
        <v>0</v>
      </c>
      <c r="I216" s="35">
        <f>Openspace!F199</f>
        <v>254.03314682999999</v>
      </c>
      <c r="J216" s="77">
        <f>Openspace!AZ199</f>
        <v>97.69425872391129</v>
      </c>
      <c r="K216" s="35">
        <f>Openspace!G199</f>
        <v>0</v>
      </c>
      <c r="L216" s="77">
        <f>Openspace!BA199</f>
        <v>0</v>
      </c>
      <c r="M216" s="35">
        <f>Openspace!H199</f>
        <v>0</v>
      </c>
      <c r="N216" s="77">
        <f>Openspace!BB199</f>
        <v>0</v>
      </c>
      <c r="O216" s="35">
        <f>Openspace!I199</f>
        <v>254.03469254999999</v>
      </c>
      <c r="P216" s="77">
        <f>Openspace!BC199</f>
        <v>97.694257200608106</v>
      </c>
      <c r="Q216" s="35">
        <f>Openspace!J199</f>
        <v>241.05988189890002</v>
      </c>
      <c r="R216" s="77">
        <f>Openspace!BD199</f>
        <v>97.659962623529623</v>
      </c>
      <c r="S216" s="79">
        <f t="shared" si="16"/>
        <v>1178.0640227897002</v>
      </c>
      <c r="T216" s="80">
        <f t="shared" si="17"/>
        <v>43.973787251138013</v>
      </c>
    </row>
    <row r="217" spans="1:20" x14ac:dyDescent="0.25">
      <c r="A217" s="13"/>
      <c r="B217" s="34" t="str">
        <f>LookupValues!$B$14</f>
        <v>Broadleaf habitat NOT classified as priority</v>
      </c>
      <c r="C217" s="35">
        <f>Openspace!C200</f>
        <v>9.8015105616000007</v>
      </c>
      <c r="D217" s="77">
        <f>Openspace!AW200</f>
        <v>100.89496503161088</v>
      </c>
      <c r="E217" s="35">
        <f>Openspace!D200</f>
        <v>1.8772660895</v>
      </c>
      <c r="F217" s="77">
        <f>Openspace!AX200</f>
        <v>106.46156989253402</v>
      </c>
      <c r="G217" s="35">
        <f>Openspace!E200</f>
        <v>74.729357211999996</v>
      </c>
      <c r="H217" s="77">
        <f>Openspace!AY200</f>
        <v>60.887243470626352</v>
      </c>
      <c r="I217" s="35">
        <f>Openspace!F200</f>
        <v>365.602537138</v>
      </c>
      <c r="J217" s="77">
        <f>Openspace!AZ200</f>
        <v>44.234998633928782</v>
      </c>
      <c r="K217" s="35">
        <f>Openspace!G200</f>
        <v>7.8994702114999997</v>
      </c>
      <c r="L217" s="77">
        <f>Openspace!BA200</f>
        <v>97.694257560317979</v>
      </c>
      <c r="M217" s="35">
        <f>Openspace!H200</f>
        <v>0</v>
      </c>
      <c r="N217" s="77">
        <f>Openspace!BB200</f>
        <v>0</v>
      </c>
      <c r="O217" s="35">
        <f>Openspace!I200</f>
        <v>59.733891526000001</v>
      </c>
      <c r="P217" s="77">
        <f>Openspace!BC200</f>
        <v>63.816131064949296</v>
      </c>
      <c r="Q217" s="35">
        <f>Openspace!J200</f>
        <v>580.85658003099991</v>
      </c>
      <c r="R217" s="77">
        <f>Openspace!BD200</f>
        <v>54.035684977733929</v>
      </c>
      <c r="S217" s="79">
        <f t="shared" si="16"/>
        <v>1100.5006127695999</v>
      </c>
      <c r="T217" s="80">
        <f t="shared" si="17"/>
        <v>32.554727637690334</v>
      </c>
    </row>
    <row r="218" spans="1:20" x14ac:dyDescent="0.25">
      <c r="A218" s="13"/>
      <c r="B218" s="34" t="str">
        <f>LookupValues!$B$15</f>
        <v>Non-native coniferous woodland</v>
      </c>
      <c r="C218" s="35">
        <f>Openspace!C201</f>
        <v>16874.634348249598</v>
      </c>
      <c r="D218" s="77">
        <f>Openspace!AW201</f>
        <v>6.2289420749206252</v>
      </c>
      <c r="E218" s="35">
        <f>Openspace!D201</f>
        <v>4774.9837449159995</v>
      </c>
      <c r="F218" s="77">
        <f>Openspace!AX201</f>
        <v>14.051507747467859</v>
      </c>
      <c r="G218" s="35">
        <f>Openspace!E201</f>
        <v>2636.2345862812999</v>
      </c>
      <c r="H218" s="77">
        <f>Openspace!AY201</f>
        <v>18.689546106715692</v>
      </c>
      <c r="I218" s="35">
        <f>Openspace!F201</f>
        <v>3523.4132329903005</v>
      </c>
      <c r="J218" s="77">
        <f>Openspace!AZ201</f>
        <v>18.017140246212847</v>
      </c>
      <c r="K218" s="35">
        <f>Openspace!G201</f>
        <v>757.97936060150005</v>
      </c>
      <c r="L218" s="77">
        <f>Openspace!BA201</f>
        <v>43.752704882146574</v>
      </c>
      <c r="M218" s="35">
        <f>Openspace!H201</f>
        <v>332.44314840000004</v>
      </c>
      <c r="N218" s="77">
        <f>Openspace!BB201</f>
        <v>55.514685859982606</v>
      </c>
      <c r="O218" s="35">
        <f>Openspace!I201</f>
        <v>1044.0210560945</v>
      </c>
      <c r="P218" s="77">
        <f>Openspace!BC201</f>
        <v>40.709503291489114</v>
      </c>
      <c r="Q218" s="35">
        <f>Openspace!J201</f>
        <v>4423.9668148299997</v>
      </c>
      <c r="R218" s="77">
        <f>Openspace!BD201</f>
        <v>17.921227286372588</v>
      </c>
      <c r="S218" s="79">
        <f t="shared" si="16"/>
        <v>34367.676292363205</v>
      </c>
      <c r="T218" s="80">
        <f t="shared" si="17"/>
        <v>5.1675234492973106</v>
      </c>
    </row>
    <row r="219" spans="1:20" x14ac:dyDescent="0.25">
      <c r="A219" s="13"/>
      <c r="B219" s="36" t="str">
        <f>LookupValues!$B$16</f>
        <v>Transition or felled</v>
      </c>
      <c r="C219" s="35">
        <f>Openspace!C202</f>
        <v>131.25188555599999</v>
      </c>
      <c r="D219" s="77">
        <f>Openspace!AW202</f>
        <v>60.585934669575821</v>
      </c>
      <c r="E219" s="35">
        <f>Openspace!D202</f>
        <v>47.056850916999998</v>
      </c>
      <c r="F219" s="77">
        <f>Openspace!AX202</f>
        <v>50.09689184065661</v>
      </c>
      <c r="G219" s="35">
        <f>Openspace!E202</f>
        <v>50.262238156000002</v>
      </c>
      <c r="H219" s="77">
        <f>Openspace!AY202</f>
        <v>97.694256555961516</v>
      </c>
      <c r="I219" s="35">
        <f>Openspace!F202</f>
        <v>602.76623920320003</v>
      </c>
      <c r="J219" s="77">
        <f>Openspace!AZ202</f>
        <v>43.992995258792909</v>
      </c>
      <c r="K219" s="35">
        <f>Openspace!G202</f>
        <v>0</v>
      </c>
      <c r="L219" s="77">
        <f>Openspace!BA202</f>
        <v>0</v>
      </c>
      <c r="M219" s="35">
        <f>Openspace!H202</f>
        <v>409.14191950999998</v>
      </c>
      <c r="N219" s="77">
        <f>Openspace!BB202</f>
        <v>51.025852201560141</v>
      </c>
      <c r="O219" s="35">
        <f>Openspace!I202</f>
        <v>802.01868387980005</v>
      </c>
      <c r="P219" s="77">
        <f>Openspace!BC202</f>
        <v>46.724755170112779</v>
      </c>
      <c r="Q219" s="35">
        <f>Openspace!J202</f>
        <v>2425.4967477299997</v>
      </c>
      <c r="R219" s="77">
        <f>Openspace!BD202</f>
        <v>33.635382498953</v>
      </c>
      <c r="S219" s="79">
        <f t="shared" si="16"/>
        <v>4467.9945649519996</v>
      </c>
      <c r="T219" s="80">
        <f t="shared" si="17"/>
        <v>21.574489279668967</v>
      </c>
    </row>
    <row r="220" spans="1:20" x14ac:dyDescent="0.25">
      <c r="A220" s="13"/>
      <c r="B220" s="76" t="s">
        <v>194</v>
      </c>
      <c r="C220" s="75">
        <f>SUM(C208:C219)</f>
        <v>48810.069380797591</v>
      </c>
      <c r="D220" s="78">
        <f>IF(C220=0,0,SQRT(SUM((C208*D208)^2,(C209*D209)^2,(C210*D210)^2,(C211*D211)^2,(C212*D212)^2,(C213*D213)^2,(C214*D214)^2,(C215*D215)^2,(C216*D216)^2,(C217*D217)^2,(C218*D218)^2,(C219*D219)^2))/C220)</f>
        <v>5.0776622659816919</v>
      </c>
      <c r="E220" s="75">
        <f>SUM(E208:E219)</f>
        <v>15288.812277846802</v>
      </c>
      <c r="F220" s="78">
        <f>IF(E220=0,0,SQRT(SUM((E208*F208)^2,(E209*F209)^2,(E210*F210)^2,(E211*F211)^2,(E212*F212)^2,(E213*F213)^2,(E214*F214)^2,(E215*F215)^2,(E216*F216)^2,(E217*F217)^2,(E218*F218)^2,(E219*F219)^2))/E220)</f>
        <v>9.4760195930743372</v>
      </c>
      <c r="G220" s="75">
        <f>SUM(G208:G219)</f>
        <v>12943.7175081839</v>
      </c>
      <c r="H220" s="78">
        <f>IF(G220=0,0,SQRT(SUM((G208*H208)^2,(G209*H209)^2,(G210*H210)^2,(G211*H211)^2,(G212*H212)^2,(G213*H213)^2,(G214*H214)^2,(G215*H215)^2,(G216*H216)^2,(G217*H217)^2,(G218*H218)^2,(G219*H219)^2))/G220)</f>
        <v>10.675770530269906</v>
      </c>
      <c r="I220" s="75">
        <f>SUM(I208:I219)</f>
        <v>17432.027718364498</v>
      </c>
      <c r="J220" s="78">
        <f>IF(I220=0,0,SQRT(SUM((I208*J208)^2,(I209*J209)^2,(I210*J210)^2,(I211*J211)^2,(I212*J212)^2,(I213*J213)^2,(I214*J214)^2,(I215*J215)^2,(I216*J216)^2,(I217*J217)^2,(I218*J218)^2,(I219*J219)^2))/I220)</f>
        <v>10.007094560750801</v>
      </c>
      <c r="K220" s="75">
        <f>SUM(K208:K219)</f>
        <v>7029.7269910839004</v>
      </c>
      <c r="L220" s="78">
        <f>IF(K220=0,0,SQRT(SUM((K208*L208)^2,(K209*L209)^2,(K210*L210)^2,(K211*L211)^2,(K212*L212)^2,(K213*L213)^2,(K214*L214)^2,(K215*L215)^2,(K216*L216)^2,(K217*L217)^2,(K218*L218)^2,(K219*L219)^2))/K220)</f>
        <v>15.010398036574671</v>
      </c>
      <c r="M220" s="75">
        <f>SUM(M208:M219)</f>
        <v>5449.1256221783997</v>
      </c>
      <c r="N220" s="78">
        <f>IF(M220=0,0,SQRT(SUM((M208*N208)^2,(M209*N209)^2,(M210*N210)^2,(M211*N211)^2,(M212*N212)^2,(M213*N213)^2,(M214*N214)^2,(M215*N215)^2,(M216*N216)^2,(M217*N217)^2,(M218*N218)^2,(M219*N219)^2))/M220)</f>
        <v>17.026621704401155</v>
      </c>
      <c r="O220" s="75">
        <f>SUM(O208:O219)</f>
        <v>14915.741343195299</v>
      </c>
      <c r="P220" s="78">
        <f>IF(O220=0,0,SQRT(SUM((O208*P208)^2,(O209*P209)^2,(O210*P210)^2,(O211*P211)^2,(O212*P212)^2,(O213*P213)^2,(O214*P214)^2,(O215*P215)^2,(O216*P216)^2,(O217*P217)^2,(O218*P218)^2,(O219*P219)^2))/O220)</f>
        <v>11.0827640856306</v>
      </c>
      <c r="Q220" s="75">
        <f>SUM(Q208:Q219)</f>
        <v>32436.277398815299</v>
      </c>
      <c r="R220" s="78">
        <f>IF(Q220=0,0,SQRT(SUM((Q208*R208)^2,(Q209*R209)^2,(Q210*R210)^2,(Q211*R211)^2,(Q212*R212)^2,(Q213*R213)^2,(Q214*R214)^2,(Q215*R215)^2,(Q216*R216)^2,(Q217*R217)^2,(Q218*R218)^2,(Q219*R219)^2))/Q220)</f>
        <v>7.1033221657006305</v>
      </c>
      <c r="S220" s="79">
        <f>SUM(S208:S219)</f>
        <v>154305.49824046571</v>
      </c>
      <c r="T220" s="80">
        <f>IF(S220=0,0,SQRT(SUM((S208*T208)^2,(S209*T209)^2,(S210*T210)^2,(S211*T211)^2,(S212*T212)^2,(S213*T213)^2,(S214*T214)^2,(S215*T215)^2,(S216*T216)^2,(S217*T217)^2,(S218*T218)^2,(S219*T219)^2))/S220)</f>
        <v>3.1221387997670504</v>
      </c>
    </row>
    <row r="221" spans="1:20" x14ac:dyDescent="0.25">
      <c r="A221" s="13"/>
      <c r="B221" s="55"/>
      <c r="C221" s="56"/>
      <c r="D221" s="57"/>
      <c r="E221" s="56"/>
      <c r="F221" s="57"/>
      <c r="G221" s="56"/>
      <c r="H221" s="57"/>
      <c r="I221" s="56"/>
      <c r="J221" s="57"/>
      <c r="K221" s="56"/>
      <c r="L221" s="57"/>
      <c r="M221" s="56"/>
      <c r="N221" s="57"/>
      <c r="O221" s="56"/>
      <c r="P221" s="57"/>
      <c r="Q221" s="56"/>
      <c r="R221" s="57"/>
      <c r="S221" s="57"/>
      <c r="T221" s="57"/>
    </row>
    <row r="222" spans="1:20" x14ac:dyDescent="0.25">
      <c r="A222" s="13"/>
      <c r="B222" s="55"/>
      <c r="C222" s="56"/>
      <c r="D222" s="57"/>
      <c r="E222" s="56"/>
      <c r="F222" s="57"/>
      <c r="G222" s="56"/>
      <c r="H222" s="57"/>
      <c r="I222" s="56"/>
      <c r="J222" s="57"/>
      <c r="K222" s="56"/>
      <c r="L222" s="57"/>
      <c r="M222" s="56"/>
      <c r="N222" s="57"/>
      <c r="O222" s="56"/>
      <c r="P222" s="57"/>
      <c r="Q222" s="56"/>
      <c r="R222" s="57"/>
      <c r="S222" s="57"/>
      <c r="T222" s="57"/>
    </row>
    <row r="223" spans="1:20" x14ac:dyDescent="0.25">
      <c r="A223" s="19"/>
      <c r="B223" s="55"/>
      <c r="C223" s="56"/>
      <c r="D223" s="57"/>
      <c r="E223" s="56"/>
      <c r="F223" s="57"/>
      <c r="G223" s="56"/>
      <c r="H223" s="57"/>
      <c r="I223" s="56"/>
      <c r="J223" s="57"/>
      <c r="K223" s="56"/>
      <c r="L223" s="57"/>
      <c r="M223" s="56"/>
      <c r="N223" s="57"/>
      <c r="O223" s="56"/>
      <c r="P223" s="57"/>
      <c r="Q223" s="56"/>
      <c r="R223" s="57"/>
      <c r="S223" s="57"/>
      <c r="T223" s="57"/>
    </row>
    <row r="224" spans="1:20" x14ac:dyDescent="0.25">
      <c r="A224" s="13"/>
      <c r="B224" s="55"/>
      <c r="C224" s="56"/>
      <c r="D224" s="57"/>
      <c r="E224" s="56"/>
      <c r="F224" s="57"/>
      <c r="G224" s="56"/>
      <c r="H224" s="57"/>
      <c r="I224" s="56"/>
      <c r="J224" s="57"/>
      <c r="K224" s="56"/>
      <c r="L224" s="57"/>
      <c r="M224" s="56"/>
      <c r="N224" s="57"/>
      <c r="O224" s="56"/>
      <c r="P224" s="57"/>
      <c r="Q224" s="56"/>
      <c r="R224" s="57"/>
      <c r="S224" s="57"/>
      <c r="T224" s="57"/>
    </row>
    <row r="225" spans="1:20" x14ac:dyDescent="0.25">
      <c r="A225" s="13"/>
      <c r="B225" s="55"/>
      <c r="C225" s="56"/>
      <c r="D225" s="57"/>
      <c r="E225" s="56"/>
      <c r="F225" s="57"/>
      <c r="G225" s="56"/>
      <c r="H225" s="57"/>
      <c r="I225" s="56"/>
      <c r="J225" s="57"/>
      <c r="K225" s="56"/>
      <c r="L225" s="57"/>
      <c r="M225" s="56"/>
      <c r="N225" s="57"/>
      <c r="O225" s="56"/>
      <c r="P225" s="57"/>
      <c r="Q225" s="56"/>
      <c r="R225" s="57"/>
      <c r="S225" s="57"/>
      <c r="T225" s="57"/>
    </row>
    <row r="226" spans="1:20" x14ac:dyDescent="0.25">
      <c r="A226" s="29"/>
      <c r="B226" s="55"/>
      <c r="C226" s="56"/>
      <c r="D226" s="57"/>
      <c r="E226" s="56"/>
      <c r="F226" s="57"/>
      <c r="G226" s="56"/>
      <c r="H226" s="57"/>
      <c r="I226" s="56"/>
      <c r="J226" s="57"/>
      <c r="K226" s="56"/>
      <c r="L226" s="57"/>
      <c r="M226" s="56"/>
      <c r="N226" s="57"/>
      <c r="O226" s="56"/>
      <c r="P226" s="57"/>
      <c r="Q226" s="56"/>
      <c r="R226" s="57"/>
      <c r="S226" s="57"/>
      <c r="T226" s="57"/>
    </row>
    <row r="228" spans="1:20" x14ac:dyDescent="0.25">
      <c r="B228" s="13" t="s">
        <v>417</v>
      </c>
      <c r="C228" s="13" t="str">
        <f>Openspace!$B$2</f>
        <v>Open Space</v>
      </c>
    </row>
    <row r="229" spans="1:20" x14ac:dyDescent="0.25">
      <c r="A229" s="13"/>
      <c r="B229" s="13"/>
    </row>
    <row r="230" spans="1:20" x14ac:dyDescent="0.25">
      <c r="B230" s="92" t="str">
        <f>$B$2</f>
        <v>Habitat Type</v>
      </c>
      <c r="C230" s="94" t="s">
        <v>421</v>
      </c>
      <c r="D230" s="93"/>
      <c r="E230" s="93"/>
      <c r="F230" s="93"/>
      <c r="G230" s="93"/>
      <c r="H230" s="93"/>
      <c r="I230" s="93"/>
      <c r="J230" s="95"/>
      <c r="K230" s="94" t="s">
        <v>422</v>
      </c>
      <c r="L230" s="93"/>
      <c r="M230" s="93"/>
      <c r="N230" s="93"/>
      <c r="O230" s="93"/>
      <c r="P230" s="93"/>
      <c r="Q230" s="93"/>
      <c r="R230" s="95"/>
      <c r="S230" s="96" t="s">
        <v>194</v>
      </c>
      <c r="T230" s="92"/>
    </row>
    <row r="231" spans="1:20" x14ac:dyDescent="0.25">
      <c r="A231" s="13" t="s">
        <v>132</v>
      </c>
      <c r="B231" s="92"/>
      <c r="C231" s="97" t="s">
        <v>384</v>
      </c>
      <c r="D231" s="97"/>
      <c r="E231" s="94" t="s">
        <v>385</v>
      </c>
      <c r="F231" s="95"/>
      <c r="G231" s="94" t="s">
        <v>386</v>
      </c>
      <c r="H231" s="95"/>
      <c r="I231" s="94" t="s">
        <v>420</v>
      </c>
      <c r="J231" s="95"/>
      <c r="K231" s="97" t="s">
        <v>384</v>
      </c>
      <c r="L231" s="97"/>
      <c r="M231" s="94" t="s">
        <v>385</v>
      </c>
      <c r="N231" s="95"/>
      <c r="O231" s="94" t="s">
        <v>386</v>
      </c>
      <c r="P231" s="95"/>
      <c r="Q231" s="94" t="s">
        <v>419</v>
      </c>
      <c r="R231" s="95"/>
      <c r="S231" s="94"/>
      <c r="T231" s="93"/>
    </row>
    <row r="232" spans="1:20" ht="25.5" x14ac:dyDescent="0.25">
      <c r="A232" s="13"/>
      <c r="B232" s="93"/>
      <c r="C232" s="32" t="s">
        <v>195</v>
      </c>
      <c r="D232" s="33" t="s">
        <v>196</v>
      </c>
      <c r="E232" s="32" t="s">
        <v>195</v>
      </c>
      <c r="F232" s="33" t="s">
        <v>196</v>
      </c>
      <c r="G232" s="32" t="s">
        <v>195</v>
      </c>
      <c r="H232" s="33" t="s">
        <v>196</v>
      </c>
      <c r="I232" s="32" t="s">
        <v>195</v>
      </c>
      <c r="J232" s="33" t="s">
        <v>196</v>
      </c>
      <c r="K232" s="32" t="s">
        <v>195</v>
      </c>
      <c r="L232" s="33" t="s">
        <v>196</v>
      </c>
      <c r="M232" s="32" t="s">
        <v>195</v>
      </c>
      <c r="N232" s="33" t="s">
        <v>196</v>
      </c>
      <c r="O232" s="32" t="s">
        <v>195</v>
      </c>
      <c r="P232" s="33" t="s">
        <v>196</v>
      </c>
      <c r="Q232" s="32" t="s">
        <v>195</v>
      </c>
      <c r="R232" s="33" t="s">
        <v>196</v>
      </c>
      <c r="S232" s="32" t="s">
        <v>195</v>
      </c>
      <c r="T232" s="33" t="s">
        <v>196</v>
      </c>
    </row>
    <row r="233" spans="1:20" x14ac:dyDescent="0.25">
      <c r="A233" s="13"/>
      <c r="B233" s="34" t="str">
        <f>LookupValues!$B$5</f>
        <v>Lowland beech/yew woodland</v>
      </c>
      <c r="C233" s="35">
        <f>Openspace!C214</f>
        <v>13752.796687072398</v>
      </c>
      <c r="D233" s="77">
        <f>Openspace!AW214</f>
        <v>9.4238405969807424</v>
      </c>
      <c r="E233" s="35">
        <f>Openspace!D214</f>
        <v>2615.4553542020003</v>
      </c>
      <c r="F233" s="77">
        <f>Openspace!AX214</f>
        <v>22.292327220368485</v>
      </c>
      <c r="G233" s="35">
        <f>Openspace!E214</f>
        <v>2112.8020809918999</v>
      </c>
      <c r="H233" s="77">
        <f>Openspace!AY214</f>
        <v>21.973109177975292</v>
      </c>
      <c r="I233" s="35">
        <f>Openspace!F214</f>
        <v>2777.7238266909999</v>
      </c>
      <c r="J233" s="77">
        <f>Openspace!AZ214</f>
        <v>28.717032142448371</v>
      </c>
      <c r="K233" s="35">
        <f>Openspace!G214</f>
        <v>1002.7650714869</v>
      </c>
      <c r="L233" s="77">
        <f>Openspace!BA214</f>
        <v>36.3543910285698</v>
      </c>
      <c r="M233" s="35">
        <f>Openspace!H214</f>
        <v>284.442743441</v>
      </c>
      <c r="N233" s="77">
        <f>Openspace!BB214</f>
        <v>52.258075315364216</v>
      </c>
      <c r="O233" s="35">
        <f>Openspace!I214</f>
        <v>473.40951686199998</v>
      </c>
      <c r="P233" s="77">
        <f>Openspace!BC214</f>
        <v>55.774573163147771</v>
      </c>
      <c r="Q233" s="35">
        <f>Openspace!J214</f>
        <v>1680.845426119</v>
      </c>
      <c r="R233" s="77">
        <f>Openspace!BD214</f>
        <v>29.881842518255134</v>
      </c>
      <c r="S233" s="79">
        <f>SUM(C233,E233,G233,I233,K233,M233,O233,Q233)</f>
        <v>24700.2407068662</v>
      </c>
      <c r="T233" s="80">
        <f>IF(S233=0,0,SQRT(SUM((C233*D233)^2,(E233*F233)^2,(G233*H233)^2,(I233*J233)^2,(K233*L233)^2,(M233*N233)^2,(O233*P233)^2,(Q233*R233)^2))/S233)</f>
        <v>7.4083570368652305</v>
      </c>
    </row>
    <row r="234" spans="1:20" x14ac:dyDescent="0.25">
      <c r="A234" s="13"/>
      <c r="B234" s="34" t="str">
        <f>LookupValues!$B$6</f>
        <v>Lowland Mixed Deciduous Woodland</v>
      </c>
      <c r="C234" s="35">
        <f>Openspace!C215</f>
        <v>83192.130500458021</v>
      </c>
      <c r="D234" s="77">
        <f>Openspace!AW215</f>
        <v>3.6461361503267709</v>
      </c>
      <c r="E234" s="35">
        <f>Openspace!D215</f>
        <v>32476.937454788695</v>
      </c>
      <c r="F234" s="77">
        <f>Openspace!AX215</f>
        <v>6.0305282749016191</v>
      </c>
      <c r="G234" s="35">
        <f>Openspace!E215</f>
        <v>29795.3444797429</v>
      </c>
      <c r="H234" s="77">
        <f>Openspace!AY215</f>
        <v>6.480939122752627</v>
      </c>
      <c r="I234" s="35">
        <f>Openspace!F215</f>
        <v>32659.206754118</v>
      </c>
      <c r="J234" s="77">
        <f>Openspace!AZ215</f>
        <v>6.8645572294357011</v>
      </c>
      <c r="K234" s="35">
        <f>Openspace!G215</f>
        <v>9184.0398954800003</v>
      </c>
      <c r="L234" s="77">
        <f>Openspace!BA215</f>
        <v>12.502717197596491</v>
      </c>
      <c r="M234" s="35">
        <f>Openspace!H215</f>
        <v>7322.4068986789998</v>
      </c>
      <c r="N234" s="77">
        <f>Openspace!BB215</f>
        <v>14.02133354029209</v>
      </c>
      <c r="O234" s="35">
        <f>Openspace!I215</f>
        <v>19559.60549645</v>
      </c>
      <c r="P234" s="77">
        <f>Openspace!BC215</f>
        <v>9.8787223718397481</v>
      </c>
      <c r="Q234" s="35">
        <f>Openspace!J215</f>
        <v>31220.24552335</v>
      </c>
      <c r="R234" s="77">
        <f>Openspace!BD215</f>
        <v>6.7787259126702955</v>
      </c>
      <c r="S234" s="79">
        <f t="shared" ref="S234:S244" si="18">SUM(C234,E234,G234,I234,K234,M234,O234,Q234)</f>
        <v>245409.91700306663</v>
      </c>
      <c r="T234" s="80">
        <f t="shared" ref="T234:T244" si="19">IF(S234=0,0,SQRT(SUM((C234*D234)^2,(E234*F234)^2,(G234*H234)^2,(I234*J234)^2,(K234*L234)^2,(M234*N234)^2,(O234*P234)^2,(Q234*R234)^2))/S234)</f>
        <v>2.3185931332774796</v>
      </c>
    </row>
    <row r="235" spans="1:20" x14ac:dyDescent="0.25">
      <c r="A235" s="13"/>
      <c r="B235" s="34" t="str">
        <f>LookupValues!$B$7</f>
        <v>Native pine woodlands</v>
      </c>
      <c r="C235" s="35">
        <f>Openspace!C216</f>
        <v>0</v>
      </c>
      <c r="D235" s="77">
        <f>Openspace!AW216</f>
        <v>0</v>
      </c>
      <c r="E235" s="35">
        <f>Openspace!D216</f>
        <v>0</v>
      </c>
      <c r="F235" s="77">
        <f>Openspace!AX216</f>
        <v>0</v>
      </c>
      <c r="G235" s="35">
        <f>Openspace!E216</f>
        <v>0</v>
      </c>
      <c r="H235" s="77">
        <f>Openspace!AY216</f>
        <v>0</v>
      </c>
      <c r="I235" s="35">
        <f>Openspace!F216</f>
        <v>0</v>
      </c>
      <c r="J235" s="77">
        <f>Openspace!AZ216</f>
        <v>0</v>
      </c>
      <c r="K235" s="35">
        <f>Openspace!G216</f>
        <v>0</v>
      </c>
      <c r="L235" s="77">
        <f>Openspace!BA216</f>
        <v>0</v>
      </c>
      <c r="M235" s="35">
        <f>Openspace!H216</f>
        <v>0</v>
      </c>
      <c r="N235" s="77">
        <f>Openspace!BB216</f>
        <v>0</v>
      </c>
      <c r="O235" s="35">
        <f>Openspace!I216</f>
        <v>0</v>
      </c>
      <c r="P235" s="77">
        <f>Openspace!BC216</f>
        <v>0</v>
      </c>
      <c r="Q235" s="35">
        <f>Openspace!J216</f>
        <v>0</v>
      </c>
      <c r="R235" s="77">
        <f>Openspace!BD216</f>
        <v>0</v>
      </c>
      <c r="S235" s="79">
        <f t="shared" si="18"/>
        <v>0</v>
      </c>
      <c r="T235" s="80">
        <f t="shared" si="19"/>
        <v>0</v>
      </c>
    </row>
    <row r="236" spans="1:20" x14ac:dyDescent="0.25">
      <c r="A236" s="13"/>
      <c r="B236" s="34" t="str">
        <f>LookupValues!$B$8</f>
        <v>Non-HAP native pinewood</v>
      </c>
      <c r="C236" s="35">
        <f>Openspace!C217</f>
        <v>0</v>
      </c>
      <c r="D236" s="77">
        <f>Openspace!AW217</f>
        <v>0</v>
      </c>
      <c r="E236" s="35">
        <f>Openspace!D217</f>
        <v>0</v>
      </c>
      <c r="F236" s="77">
        <f>Openspace!AX217</f>
        <v>0</v>
      </c>
      <c r="G236" s="35">
        <f>Openspace!E217</f>
        <v>0</v>
      </c>
      <c r="H236" s="77">
        <f>Openspace!AY217</f>
        <v>0</v>
      </c>
      <c r="I236" s="35">
        <f>Openspace!F217</f>
        <v>0</v>
      </c>
      <c r="J236" s="77">
        <f>Openspace!AZ217</f>
        <v>0</v>
      </c>
      <c r="K236" s="35">
        <f>Openspace!G217</f>
        <v>0</v>
      </c>
      <c r="L236" s="77">
        <f>Openspace!BA217</f>
        <v>0</v>
      </c>
      <c r="M236" s="35">
        <f>Openspace!H217</f>
        <v>0</v>
      </c>
      <c r="N236" s="77">
        <f>Openspace!BB217</f>
        <v>0</v>
      </c>
      <c r="O236" s="35">
        <f>Openspace!I217</f>
        <v>0</v>
      </c>
      <c r="P236" s="77">
        <f>Openspace!BC217</f>
        <v>0</v>
      </c>
      <c r="Q236" s="35">
        <f>Openspace!J217</f>
        <v>0</v>
      </c>
      <c r="R236" s="77">
        <f>Openspace!BD217</f>
        <v>0</v>
      </c>
      <c r="S236" s="79">
        <f t="shared" si="18"/>
        <v>0</v>
      </c>
      <c r="T236" s="80">
        <f t="shared" si="19"/>
        <v>0</v>
      </c>
    </row>
    <row r="237" spans="1:20" ht="30" customHeight="1" x14ac:dyDescent="0.25">
      <c r="A237" s="13"/>
      <c r="B237" s="81" t="str">
        <f>LookupValues!$B$9</f>
        <v>Upland birchwoods (Scot); birch dominated upland oakwoods (Eng, Wal)</v>
      </c>
      <c r="C237" s="35">
        <f>Openspace!C218</f>
        <v>0</v>
      </c>
      <c r="D237" s="77">
        <f>Openspace!AW218</f>
        <v>0</v>
      </c>
      <c r="E237" s="35">
        <f>Openspace!D218</f>
        <v>0</v>
      </c>
      <c r="F237" s="77">
        <f>Openspace!AX218</f>
        <v>0</v>
      </c>
      <c r="G237" s="35">
        <f>Openspace!E218</f>
        <v>0</v>
      </c>
      <c r="H237" s="77">
        <f>Openspace!AY218</f>
        <v>0</v>
      </c>
      <c r="I237" s="35">
        <f>Openspace!F218</f>
        <v>0</v>
      </c>
      <c r="J237" s="77">
        <f>Openspace!AZ218</f>
        <v>0</v>
      </c>
      <c r="K237" s="35">
        <f>Openspace!G218</f>
        <v>0</v>
      </c>
      <c r="L237" s="77">
        <f>Openspace!BA218</f>
        <v>0</v>
      </c>
      <c r="M237" s="35">
        <f>Openspace!H218</f>
        <v>0</v>
      </c>
      <c r="N237" s="77">
        <f>Openspace!BB218</f>
        <v>0</v>
      </c>
      <c r="O237" s="35">
        <f>Openspace!I218</f>
        <v>0</v>
      </c>
      <c r="P237" s="77">
        <f>Openspace!BC218</f>
        <v>0</v>
      </c>
      <c r="Q237" s="35">
        <f>Openspace!J218</f>
        <v>0</v>
      </c>
      <c r="R237" s="77">
        <f>Openspace!BD218</f>
        <v>0</v>
      </c>
      <c r="S237" s="79">
        <f t="shared" si="18"/>
        <v>0</v>
      </c>
      <c r="T237" s="80">
        <f t="shared" si="19"/>
        <v>0</v>
      </c>
    </row>
    <row r="238" spans="1:20" x14ac:dyDescent="0.25">
      <c r="A238" s="13"/>
      <c r="B238" s="34" t="str">
        <f>LookupValues!$B$10</f>
        <v>Upland mixed ashwoods</v>
      </c>
      <c r="C238" s="35">
        <f>Openspace!C219</f>
        <v>555.22139282000001</v>
      </c>
      <c r="D238" s="77">
        <f>Openspace!AW219</f>
        <v>51.60871142218123</v>
      </c>
      <c r="E238" s="35">
        <f>Openspace!D219</f>
        <v>131.11891851999999</v>
      </c>
      <c r="F238" s="77">
        <f>Openspace!AX219</f>
        <v>96.275892598090607</v>
      </c>
      <c r="G238" s="35">
        <f>Openspace!E219</f>
        <v>503.09196544580004</v>
      </c>
      <c r="H238" s="77">
        <f>Openspace!AY219</f>
        <v>55.155968270036304</v>
      </c>
      <c r="I238" s="35">
        <f>Openspace!F219</f>
        <v>0</v>
      </c>
      <c r="J238" s="77">
        <f>Openspace!AZ219</f>
        <v>0</v>
      </c>
      <c r="K238" s="35">
        <f>Openspace!G219</f>
        <v>103.28120384</v>
      </c>
      <c r="L238" s="77">
        <f>Openspace!BA219</f>
        <v>96.275892281555812</v>
      </c>
      <c r="M238" s="35">
        <f>Openspace!H219</f>
        <v>0</v>
      </c>
      <c r="N238" s="77">
        <f>Openspace!BB219</f>
        <v>0</v>
      </c>
      <c r="O238" s="35">
        <f>Openspace!I219</f>
        <v>0</v>
      </c>
      <c r="P238" s="77">
        <f>Openspace!BC219</f>
        <v>0</v>
      </c>
      <c r="Q238" s="35">
        <f>Openspace!J219</f>
        <v>465.71568853000002</v>
      </c>
      <c r="R238" s="77">
        <f>Openspace!BD219</f>
        <v>68.04279307155835</v>
      </c>
      <c r="S238" s="79">
        <f t="shared" si="18"/>
        <v>1758.4291691558001</v>
      </c>
      <c r="T238" s="80">
        <f t="shared" si="19"/>
        <v>30.378035032008608</v>
      </c>
    </row>
    <row r="239" spans="1:20" x14ac:dyDescent="0.25">
      <c r="A239" s="13"/>
      <c r="B239" s="34" t="str">
        <f>LookupValues!$B$11</f>
        <v>Upland oakwood</v>
      </c>
      <c r="C239" s="35">
        <f>Openspace!C220</f>
        <v>87.817487110000002</v>
      </c>
      <c r="D239" s="77">
        <f>Openspace!AW220</f>
        <v>96.275892596915881</v>
      </c>
      <c r="E239" s="35">
        <f>Openspace!D220</f>
        <v>8.6871526479999996</v>
      </c>
      <c r="F239" s="77">
        <f>Openspace!AX220</f>
        <v>96.275892649007162</v>
      </c>
      <c r="G239" s="35">
        <f>Openspace!E220</f>
        <v>226.47542271060001</v>
      </c>
      <c r="H239" s="77">
        <f>Openspace!AY220</f>
        <v>96.25553002440725</v>
      </c>
      <c r="I239" s="35">
        <f>Openspace!F220</f>
        <v>0</v>
      </c>
      <c r="J239" s="77">
        <f>Openspace!AZ220</f>
        <v>0</v>
      </c>
      <c r="K239" s="35">
        <f>Openspace!G220</f>
        <v>0</v>
      </c>
      <c r="L239" s="77">
        <f>Openspace!BA220</f>
        <v>0</v>
      </c>
      <c r="M239" s="35">
        <f>Openspace!H220</f>
        <v>0</v>
      </c>
      <c r="N239" s="77">
        <f>Openspace!BB220</f>
        <v>0</v>
      </c>
      <c r="O239" s="35">
        <f>Openspace!I220</f>
        <v>0</v>
      </c>
      <c r="P239" s="77">
        <f>Openspace!BC220</f>
        <v>0</v>
      </c>
      <c r="Q239" s="35">
        <f>Openspace!J220</f>
        <v>0</v>
      </c>
      <c r="R239" s="77">
        <f>Openspace!BD220</f>
        <v>0</v>
      </c>
      <c r="S239" s="79">
        <f t="shared" si="18"/>
        <v>322.98006246860001</v>
      </c>
      <c r="T239" s="80">
        <f t="shared" si="19"/>
        <v>72.439725761682695</v>
      </c>
    </row>
    <row r="240" spans="1:20" x14ac:dyDescent="0.25">
      <c r="A240" s="13"/>
      <c r="B240" s="34" t="str">
        <f>LookupValues!$B$12</f>
        <v>Wet woodland</v>
      </c>
      <c r="C240" s="35">
        <f>Openspace!C221</f>
        <v>1888.5380178564999</v>
      </c>
      <c r="D240" s="77">
        <f>Openspace!AW221</f>
        <v>21.458781386400513</v>
      </c>
      <c r="E240" s="35">
        <f>Openspace!D221</f>
        <v>820.3107029255001</v>
      </c>
      <c r="F240" s="77">
        <f>Openspace!AX221</f>
        <v>35.14325940421692</v>
      </c>
      <c r="G240" s="35">
        <f>Openspace!E221</f>
        <v>1470.4892251120002</v>
      </c>
      <c r="H240" s="77">
        <f>Openspace!AY221</f>
        <v>29.035922018276565</v>
      </c>
      <c r="I240" s="35">
        <f>Openspace!F221</f>
        <v>1837.7103423680001</v>
      </c>
      <c r="J240" s="77">
        <f>Openspace!AZ221</f>
        <v>24.990826245389375</v>
      </c>
      <c r="K240" s="35">
        <f>Openspace!G221</f>
        <v>298.50813363999998</v>
      </c>
      <c r="L240" s="77">
        <f>Openspace!BA221</f>
        <v>52.446328438134742</v>
      </c>
      <c r="M240" s="35">
        <f>Openspace!H221</f>
        <v>221.37717972600001</v>
      </c>
      <c r="N240" s="77">
        <f>Openspace!BB221</f>
        <v>72.05162769303837</v>
      </c>
      <c r="O240" s="35">
        <f>Openspace!I221</f>
        <v>319.92995145729998</v>
      </c>
      <c r="P240" s="77">
        <f>Openspace!BC221</f>
        <v>71.806622863740273</v>
      </c>
      <c r="Q240" s="35">
        <f>Openspace!J221</f>
        <v>2904.2134004575</v>
      </c>
      <c r="R240" s="77">
        <f>Openspace!BD221</f>
        <v>24.543942912439789</v>
      </c>
      <c r="S240" s="79">
        <f t="shared" si="18"/>
        <v>9761.0769535428008</v>
      </c>
      <c r="T240" s="80">
        <f t="shared" si="19"/>
        <v>11.460358234833484</v>
      </c>
    </row>
    <row r="241" spans="1:20" x14ac:dyDescent="0.25">
      <c r="A241" s="13"/>
      <c r="B241" s="34" t="str">
        <f>LookupValues!$B$13</f>
        <v>Wood Pasture &amp; Parkland</v>
      </c>
      <c r="C241" s="35">
        <f>Openspace!C222</f>
        <v>1368.9188813630001</v>
      </c>
      <c r="D241" s="77">
        <f>Openspace!AW222</f>
        <v>31.149937483131634</v>
      </c>
      <c r="E241" s="35">
        <f>Openspace!D222</f>
        <v>487.39131075450001</v>
      </c>
      <c r="F241" s="77">
        <f>Openspace!AX222</f>
        <v>43.078338720754154</v>
      </c>
      <c r="G241" s="35">
        <f>Openspace!E222</f>
        <v>296.66811352600001</v>
      </c>
      <c r="H241" s="77">
        <f>Openspace!AY222</f>
        <v>68.376797791652081</v>
      </c>
      <c r="I241" s="35">
        <f>Openspace!F222</f>
        <v>1379.6531793925999</v>
      </c>
      <c r="J241" s="77">
        <f>Openspace!AZ222</f>
        <v>29.816820654456237</v>
      </c>
      <c r="K241" s="35">
        <f>Openspace!G222</f>
        <v>0</v>
      </c>
      <c r="L241" s="77">
        <f>Openspace!BA222</f>
        <v>0</v>
      </c>
      <c r="M241" s="35">
        <f>Openspace!H222</f>
        <v>85.520865826000005</v>
      </c>
      <c r="N241" s="77">
        <f>Openspace!BB222</f>
        <v>96.275892645094714</v>
      </c>
      <c r="O241" s="35">
        <f>Openspace!I222</f>
        <v>55.244592612000005</v>
      </c>
      <c r="P241" s="77">
        <f>Openspace!BC222</f>
        <v>64.158202378128919</v>
      </c>
      <c r="Q241" s="35">
        <f>Openspace!J222</f>
        <v>1272.4774963110999</v>
      </c>
      <c r="R241" s="77">
        <f>Openspace!BD222</f>
        <v>45.948550342949559</v>
      </c>
      <c r="S241" s="79">
        <f t="shared" si="18"/>
        <v>4945.8744397851988</v>
      </c>
      <c r="T241" s="80">
        <f t="shared" si="19"/>
        <v>17.927427302144871</v>
      </c>
    </row>
    <row r="242" spans="1:20" x14ac:dyDescent="0.25">
      <c r="A242" s="13"/>
      <c r="B242" s="34" t="str">
        <f>LookupValues!$B$14</f>
        <v>Broadleaf habitat NOT classified as priority</v>
      </c>
      <c r="C242" s="35">
        <f>Openspace!C223</f>
        <v>512.13348057669987</v>
      </c>
      <c r="D242" s="77">
        <f>Openspace!AW223</f>
        <v>45.541300871227179</v>
      </c>
      <c r="E242" s="35">
        <f>Openspace!D223</f>
        <v>49.639766310199995</v>
      </c>
      <c r="F242" s="77">
        <f>Openspace!AX223</f>
        <v>46.287366650148641</v>
      </c>
      <c r="G242" s="35">
        <f>Openspace!E223</f>
        <v>161.79502452259999</v>
      </c>
      <c r="H242" s="77">
        <f>Openspace!AY223</f>
        <v>39.204134572981161</v>
      </c>
      <c r="I242" s="35">
        <f>Openspace!F223</f>
        <v>913.06829998180001</v>
      </c>
      <c r="J242" s="77">
        <f>Openspace!AZ223</f>
        <v>32.534965307801173</v>
      </c>
      <c r="K242" s="35">
        <f>Openspace!G223</f>
        <v>0</v>
      </c>
      <c r="L242" s="77">
        <f>Openspace!BA223</f>
        <v>0</v>
      </c>
      <c r="M242" s="35">
        <f>Openspace!H223</f>
        <v>52.713782588399994</v>
      </c>
      <c r="N242" s="77">
        <f>Openspace!BB223</f>
        <v>67.889722515604248</v>
      </c>
      <c r="O242" s="35">
        <f>Openspace!I223</f>
        <v>66.500442907600004</v>
      </c>
      <c r="P242" s="77">
        <f>Openspace!BC223</f>
        <v>49.679824927267433</v>
      </c>
      <c r="Q242" s="35">
        <f>Openspace!J223</f>
        <v>984.06157895399997</v>
      </c>
      <c r="R242" s="77">
        <f>Openspace!BD223</f>
        <v>44.118537604748333</v>
      </c>
      <c r="S242" s="79">
        <f t="shared" si="18"/>
        <v>2739.9123758412998</v>
      </c>
      <c r="T242" s="80">
        <f t="shared" si="19"/>
        <v>21.22068202573794</v>
      </c>
    </row>
    <row r="243" spans="1:20" x14ac:dyDescent="0.25">
      <c r="A243" s="13"/>
      <c r="B243" s="34" t="str">
        <f>LookupValues!$B$15</f>
        <v>Non-native coniferous woodland</v>
      </c>
      <c r="C243" s="35">
        <f>Openspace!C224</f>
        <v>30917.825270359997</v>
      </c>
      <c r="D243" s="77">
        <f>Openspace!AW224</f>
        <v>4.6184237742496697</v>
      </c>
      <c r="E243" s="35">
        <f>Openspace!D224</f>
        <v>8179.6220877178012</v>
      </c>
      <c r="F243" s="77">
        <f>Openspace!AX224</f>
        <v>10.164294543237855</v>
      </c>
      <c r="G243" s="35">
        <f>Openspace!E224</f>
        <v>4304.141798871</v>
      </c>
      <c r="H243" s="77">
        <f>Openspace!AY224</f>
        <v>12.992373548442478</v>
      </c>
      <c r="I243" s="35">
        <f>Openspace!F224</f>
        <v>1805.3080176994997</v>
      </c>
      <c r="J243" s="77">
        <f>Openspace!AZ224</f>
        <v>20.790275149758767</v>
      </c>
      <c r="K243" s="35">
        <f>Openspace!G224</f>
        <v>1337.5044060818002</v>
      </c>
      <c r="L243" s="77">
        <f>Openspace!BA224</f>
        <v>28.676216129570566</v>
      </c>
      <c r="M243" s="35">
        <f>Openspace!H224</f>
        <v>661.85972579999998</v>
      </c>
      <c r="N243" s="77">
        <f>Openspace!BB224</f>
        <v>43.445984299237686</v>
      </c>
      <c r="O243" s="35">
        <f>Openspace!I224</f>
        <v>890.27972167799999</v>
      </c>
      <c r="P243" s="77">
        <f>Openspace!BC224</f>
        <v>34.594693525293991</v>
      </c>
      <c r="Q243" s="35">
        <f>Openspace!J224</f>
        <v>1573.0422889399999</v>
      </c>
      <c r="R243" s="77">
        <f>Openspace!BD224</f>
        <v>24.975023427038096</v>
      </c>
      <c r="S243" s="79">
        <f t="shared" si="18"/>
        <v>49669.583317148106</v>
      </c>
      <c r="T243" s="80">
        <f t="shared" si="19"/>
        <v>3.8531279869824915</v>
      </c>
    </row>
    <row r="244" spans="1:20" x14ac:dyDescent="0.25">
      <c r="A244" s="13"/>
      <c r="B244" s="36" t="str">
        <f>LookupValues!$B$16</f>
        <v>Transition or felled</v>
      </c>
      <c r="C244" s="35">
        <f>Openspace!C225</f>
        <v>466.02654986759995</v>
      </c>
      <c r="D244" s="77">
        <f>Openspace!AW225</f>
        <v>36.828559394748567</v>
      </c>
      <c r="E244" s="35">
        <f>Openspace!D225</f>
        <v>564.44462526970005</v>
      </c>
      <c r="F244" s="77">
        <f>Openspace!AX225</f>
        <v>23.687516367739185</v>
      </c>
      <c r="G244" s="35">
        <f>Openspace!E225</f>
        <v>328.83255130760006</v>
      </c>
      <c r="H244" s="77">
        <f>Openspace!AY225</f>
        <v>25.998925123377663</v>
      </c>
      <c r="I244" s="35">
        <f>Openspace!F225</f>
        <v>1405.6273359365002</v>
      </c>
      <c r="J244" s="77">
        <f>Openspace!AZ225</f>
        <v>27.538409394501805</v>
      </c>
      <c r="K244" s="35">
        <f>Openspace!G225</f>
        <v>75.237685423000002</v>
      </c>
      <c r="L244" s="77">
        <f>Openspace!BA225</f>
        <v>91.605937235946286</v>
      </c>
      <c r="M244" s="35">
        <f>Openspace!H225</f>
        <v>389.06884216499998</v>
      </c>
      <c r="N244" s="77">
        <f>Openspace!BB225</f>
        <v>57.717029181052666</v>
      </c>
      <c r="O244" s="35">
        <f>Openspace!I225</f>
        <v>371.29966661200001</v>
      </c>
      <c r="P244" s="77">
        <f>Openspace!BC225</f>
        <v>46.754206123723691</v>
      </c>
      <c r="Q244" s="35">
        <f>Openspace!J225</f>
        <v>1981.65520758</v>
      </c>
      <c r="R244" s="77">
        <f>Openspace!BD225</f>
        <v>26.085749496900572</v>
      </c>
      <c r="S244" s="79">
        <f t="shared" si="18"/>
        <v>5582.1924641613996</v>
      </c>
      <c r="T244" s="80">
        <f t="shared" si="19"/>
        <v>13.369841490234794</v>
      </c>
    </row>
    <row r="245" spans="1:20" x14ac:dyDescent="0.25">
      <c r="A245" s="13"/>
      <c r="B245" s="76" t="s">
        <v>194</v>
      </c>
      <c r="C245" s="75">
        <f>SUM(C233:C244)</f>
        <v>132741.40826748419</v>
      </c>
      <c r="D245" s="78">
        <f>IF(C245=0,0,SQRT(SUM((C233*D233)^2,(C234*D234)^2,(C235*D235)^2,(C236*D236)^2,(C237*D237)^2,(C238*D238)^2,(C239*D239)^2,(C240*D240)^2,(C241*D241)^2,(C242*D242)^2,(C243*D243)^2,(C244*D244)^2))/C245)</f>
        <v>2.7616770220132043</v>
      </c>
      <c r="E245" s="75">
        <f>SUM(E233:E244)</f>
        <v>45333.607373136401</v>
      </c>
      <c r="F245" s="78">
        <f>IF(E245=0,0,SQRT(SUM((E233*F233)^2,(E234*F234)^2,(E235*F235)^2,(E236*F236)^2,(E237*F237)^2,(E238*F238)^2,(E239*F239)^2,(E240*F240)^2,(E241*F241)^2,(E242*F242)^2,(E243*F243)^2,(E244*F244)^2))/E245)</f>
        <v>4.9465666664165173</v>
      </c>
      <c r="G245" s="75">
        <f>SUM(G233:G244)</f>
        <v>39199.640662230406</v>
      </c>
      <c r="H245" s="78">
        <f>IF(G245=0,0,SQRT(SUM((G233*H233)^2,(G234*H234)^2,(G235*H235)^2,(G236*H236)^2,(G237*H237)^2,(G238*H238)^2,(G239*H239)^2,(G240*H240)^2,(G241*H241)^2,(G242*H242)^2,(G243*H243)^2,(G244*H244)^2))/G245)</f>
        <v>5.4811112221655574</v>
      </c>
      <c r="I245" s="75">
        <f>SUM(I233:I244)</f>
        <v>42778.2977561874</v>
      </c>
      <c r="J245" s="78">
        <f>IF(I245=0,0,SQRT(SUM((I233*J233)^2,(I234*J234)^2,(I235*J235)^2,(I236*J236)^2,(I237*J237)^2,(I238*J238)^2,(I239*J239)^2,(I240*J240)^2,(I241*J241)^2,(I242*J242)^2,(I243*J243)^2,(I244*J244)^2))/I245)</f>
        <v>5.9237474662679261</v>
      </c>
      <c r="K245" s="75">
        <f>SUM(K233:K244)</f>
        <v>12001.336395951701</v>
      </c>
      <c r="L245" s="78">
        <f>IF(K245=0,0,SQRT(SUM((K233*L233)^2,(K234*L234)^2,(K235*L235)^2,(K236*L236)^2,(K237*L237)^2,(K238*L238)^2,(K239*L239)^2,(K240*L240)^2,(K241*L241)^2,(K242*L242)^2,(K243*L243)^2,(K244*L244)^2))/K245)</f>
        <v>10.663002778147993</v>
      </c>
      <c r="M245" s="75">
        <f>SUM(M233:M244)</f>
        <v>9017.3900382253978</v>
      </c>
      <c r="N245" s="78">
        <f>IF(M245=0,0,SQRT(SUM((M233*N233)^2,(M234*N234)^2,(M235*N235)^2,(M236*N236)^2,(M237*N237)^2,(M238*N238)^2,(M239*N239)^2,(M240*N240)^2,(M241*N241)^2,(M242*N242)^2,(M243*N243)^2,(M244*N244)^2))/M245)</f>
        <v>12.3629866961489</v>
      </c>
      <c r="O245" s="75">
        <f>SUM(O233:O244)</f>
        <v>21736.269388578905</v>
      </c>
      <c r="P245" s="78">
        <f>IF(O245=0,0,SQRT(SUM((O233*P233)^2,(O234*P234)^2,(O235*P235)^2,(O236*P236)^2,(O237*P237)^2,(O238*P238)^2,(O239*P239)^2,(O240*P240)^2,(O241*P241)^2,(O242*P242)^2,(O243*P243)^2,(O244*P244)^2))/O245)</f>
        <v>9.182080380164459</v>
      </c>
      <c r="Q245" s="75">
        <f>SUM(Q233:Q244)</f>
        <v>42082.256610241595</v>
      </c>
      <c r="R245" s="78">
        <f>IF(Q245=0,0,SQRT(SUM((Q233*R233)^2,(Q234*R234)^2,(Q235*R235)^2,(Q236*R236)^2,(Q237*R237)^2,(Q238*R238)^2,(Q239*R239)^2,(Q240*R240)^2,(Q241*R241)^2,(Q242*R242)^2,(Q243*R243)^2,(Q244*R244)^2))/Q245)</f>
        <v>5.9604678393810966</v>
      </c>
      <c r="S245" s="79">
        <f>SUM(S233:S244)</f>
        <v>344890.206492036</v>
      </c>
      <c r="T245" s="80">
        <f>IF(S245=0,0,SQRT(SUM((S233*T233)^2,(S234*T234)^2,(S235*T235)^2,(S236*T236)^2,(S237*T237)^2,(S238*T238)^2,(S239*T239)^2,(S240*T240)^2,(S241*T241)^2,(S242*T242)^2,(S243*T243)^2,(S244*T244)^2))/S245)</f>
        <v>1.8937956413400927</v>
      </c>
    </row>
    <row r="246" spans="1:20" x14ac:dyDescent="0.25">
      <c r="A246" s="13"/>
      <c r="B246" s="55"/>
      <c r="C246" s="56"/>
      <c r="D246" s="57"/>
      <c r="E246" s="56"/>
      <c r="F246" s="57"/>
      <c r="G246" s="56"/>
      <c r="H246" s="57"/>
      <c r="I246" s="56"/>
      <c r="J246" s="57"/>
      <c r="K246" s="56"/>
      <c r="L246" s="57"/>
      <c r="M246" s="56"/>
      <c r="N246" s="57"/>
      <c r="O246" s="56"/>
      <c r="P246" s="57"/>
      <c r="Q246" s="56"/>
      <c r="R246" s="57"/>
      <c r="S246" s="57"/>
      <c r="T246" s="57"/>
    </row>
    <row r="247" spans="1:20" x14ac:dyDescent="0.25">
      <c r="A247" s="13"/>
      <c r="B247" s="55"/>
      <c r="C247" s="56"/>
      <c r="D247" s="57"/>
      <c r="E247" s="56"/>
      <c r="F247" s="57"/>
      <c r="G247" s="56"/>
      <c r="H247" s="57"/>
      <c r="I247" s="56"/>
      <c r="J247" s="57"/>
      <c r="K247" s="56"/>
      <c r="L247" s="57"/>
      <c r="M247" s="56"/>
      <c r="N247" s="57"/>
      <c r="O247" s="56"/>
      <c r="P247" s="57"/>
      <c r="Q247" s="56"/>
      <c r="R247" s="57"/>
      <c r="S247" s="57"/>
      <c r="T247" s="57"/>
    </row>
    <row r="248" spans="1:20" x14ac:dyDescent="0.25">
      <c r="A248" s="19"/>
      <c r="B248" s="55"/>
      <c r="C248" s="56"/>
      <c r="D248" s="57"/>
      <c r="E248" s="56"/>
      <c r="F248" s="57"/>
      <c r="G248" s="56"/>
      <c r="H248" s="57"/>
      <c r="I248" s="56"/>
      <c r="J248" s="57"/>
      <c r="K248" s="56"/>
      <c r="L248" s="57"/>
      <c r="M248" s="56"/>
      <c r="N248" s="57"/>
      <c r="O248" s="56"/>
      <c r="P248" s="57"/>
      <c r="Q248" s="56"/>
      <c r="R248" s="57"/>
      <c r="S248" s="57"/>
      <c r="T248" s="57"/>
    </row>
    <row r="249" spans="1:20" x14ac:dyDescent="0.25">
      <c r="A249" s="13"/>
      <c r="B249" s="55"/>
      <c r="C249" s="56"/>
      <c r="D249" s="57"/>
      <c r="E249" s="56"/>
      <c r="F249" s="57"/>
      <c r="G249" s="56"/>
      <c r="H249" s="57"/>
      <c r="I249" s="56"/>
      <c r="J249" s="57"/>
      <c r="K249" s="56"/>
      <c r="L249" s="57"/>
      <c r="M249" s="56"/>
      <c r="N249" s="57"/>
      <c r="O249" s="56"/>
      <c r="P249" s="57"/>
      <c r="Q249" s="56"/>
      <c r="R249" s="57"/>
      <c r="S249" s="57"/>
      <c r="T249" s="57"/>
    </row>
    <row r="250" spans="1:20" x14ac:dyDescent="0.25">
      <c r="A250" s="13"/>
      <c r="B250" s="55"/>
      <c r="C250" s="56"/>
      <c r="D250" s="57"/>
      <c r="E250" s="56"/>
      <c r="F250" s="57"/>
      <c r="G250" s="56"/>
      <c r="H250" s="57"/>
      <c r="I250" s="56"/>
      <c r="J250" s="57"/>
      <c r="K250" s="56"/>
      <c r="L250" s="57"/>
      <c r="M250" s="56"/>
      <c r="N250" s="57"/>
      <c r="O250" s="56"/>
      <c r="P250" s="57"/>
      <c r="Q250" s="56"/>
      <c r="R250" s="57"/>
      <c r="S250" s="57"/>
      <c r="T250" s="57"/>
    </row>
    <row r="251" spans="1:20" x14ac:dyDescent="0.25">
      <c r="A251" s="29"/>
      <c r="B251" s="55"/>
      <c r="C251" s="56"/>
      <c r="D251" s="57"/>
      <c r="E251" s="56"/>
      <c r="F251" s="57"/>
      <c r="G251" s="56"/>
      <c r="H251" s="57"/>
      <c r="I251" s="56"/>
      <c r="J251" s="57"/>
      <c r="K251" s="56"/>
      <c r="L251" s="57"/>
      <c r="M251" s="56"/>
      <c r="N251" s="57"/>
      <c r="O251" s="56"/>
      <c r="P251" s="57"/>
      <c r="Q251" s="56"/>
      <c r="R251" s="57"/>
      <c r="S251" s="57"/>
      <c r="T251" s="57"/>
    </row>
    <row r="253" spans="1:20" x14ac:dyDescent="0.25">
      <c r="B253" s="13" t="s">
        <v>417</v>
      </c>
      <c r="C253" s="13" t="str">
        <f>Openspace!$B$2</f>
        <v>Open Space</v>
      </c>
    </row>
    <row r="254" spans="1:20" x14ac:dyDescent="0.25">
      <c r="A254" s="13"/>
      <c r="B254" s="13"/>
    </row>
    <row r="255" spans="1:20" x14ac:dyDescent="0.25">
      <c r="B255" s="92" t="str">
        <f>$B$2</f>
        <v>Habitat Type</v>
      </c>
      <c r="C255" s="94" t="s">
        <v>421</v>
      </c>
      <c r="D255" s="93"/>
      <c r="E255" s="93"/>
      <c r="F255" s="93"/>
      <c r="G255" s="93"/>
      <c r="H255" s="93"/>
      <c r="I255" s="93"/>
      <c r="J255" s="95"/>
      <c r="K255" s="94" t="s">
        <v>422</v>
      </c>
      <c r="L255" s="93"/>
      <c r="M255" s="93"/>
      <c r="N255" s="93"/>
      <c r="O255" s="93"/>
      <c r="P255" s="93"/>
      <c r="Q255" s="93"/>
      <c r="R255" s="95"/>
      <c r="S255" s="96" t="s">
        <v>194</v>
      </c>
      <c r="T255" s="92"/>
    </row>
    <row r="256" spans="1:20" x14ac:dyDescent="0.25">
      <c r="A256" s="13" t="s">
        <v>130</v>
      </c>
      <c r="B256" s="92"/>
      <c r="C256" s="97" t="s">
        <v>384</v>
      </c>
      <c r="D256" s="97"/>
      <c r="E256" s="94" t="s">
        <v>385</v>
      </c>
      <c r="F256" s="95"/>
      <c r="G256" s="94" t="s">
        <v>386</v>
      </c>
      <c r="H256" s="95"/>
      <c r="I256" s="94" t="s">
        <v>420</v>
      </c>
      <c r="J256" s="95"/>
      <c r="K256" s="97" t="s">
        <v>384</v>
      </c>
      <c r="L256" s="97"/>
      <c r="M256" s="94" t="s">
        <v>385</v>
      </c>
      <c r="N256" s="95"/>
      <c r="O256" s="94" t="s">
        <v>386</v>
      </c>
      <c r="P256" s="95"/>
      <c r="Q256" s="94" t="s">
        <v>419</v>
      </c>
      <c r="R256" s="95"/>
      <c r="S256" s="94"/>
      <c r="T256" s="93"/>
    </row>
    <row r="257" spans="1:20" ht="25.5" x14ac:dyDescent="0.25">
      <c r="A257" s="13"/>
      <c r="B257" s="93"/>
      <c r="C257" s="32" t="s">
        <v>195</v>
      </c>
      <c r="D257" s="33" t="s">
        <v>196</v>
      </c>
      <c r="E257" s="32" t="s">
        <v>195</v>
      </c>
      <c r="F257" s="33" t="s">
        <v>196</v>
      </c>
      <c r="G257" s="32" t="s">
        <v>195</v>
      </c>
      <c r="H257" s="33" t="s">
        <v>196</v>
      </c>
      <c r="I257" s="32" t="s">
        <v>195</v>
      </c>
      <c r="J257" s="33" t="s">
        <v>196</v>
      </c>
      <c r="K257" s="32" t="s">
        <v>195</v>
      </c>
      <c r="L257" s="33" t="s">
        <v>196</v>
      </c>
      <c r="M257" s="32" t="s">
        <v>195</v>
      </c>
      <c r="N257" s="33" t="s">
        <v>196</v>
      </c>
      <c r="O257" s="32" t="s">
        <v>195</v>
      </c>
      <c r="P257" s="33" t="s">
        <v>196</v>
      </c>
      <c r="Q257" s="32" t="s">
        <v>195</v>
      </c>
      <c r="R257" s="33" t="s">
        <v>196</v>
      </c>
      <c r="S257" s="32" t="s">
        <v>195</v>
      </c>
      <c r="T257" s="33" t="s">
        <v>196</v>
      </c>
    </row>
    <row r="258" spans="1:20" x14ac:dyDescent="0.25">
      <c r="A258" s="13"/>
      <c r="B258" s="34" t="str">
        <f>LookupValues!$B$5</f>
        <v>Lowland beech/yew woodland</v>
      </c>
      <c r="C258" s="35">
        <f>Openspace!C237</f>
        <v>6126.3553213141004</v>
      </c>
      <c r="D258" s="77">
        <f>Openspace!AW237</f>
        <v>13.742447074595107</v>
      </c>
      <c r="E258" s="35">
        <f>Openspace!D237</f>
        <v>1742.9701959772999</v>
      </c>
      <c r="F258" s="77">
        <f>Openspace!AX237</f>
        <v>23.09908287225679</v>
      </c>
      <c r="G258" s="35">
        <f>Openspace!E237</f>
        <v>940.93509054509991</v>
      </c>
      <c r="H258" s="77">
        <f>Openspace!AY237</f>
        <v>29.036950297582418</v>
      </c>
      <c r="I258" s="35">
        <f>Openspace!F237</f>
        <v>2287.3262505110001</v>
      </c>
      <c r="J258" s="77">
        <f>Openspace!AZ237</f>
        <v>22.73402882921399</v>
      </c>
      <c r="K258" s="35">
        <f>Openspace!G237</f>
        <v>1173.6313824834001</v>
      </c>
      <c r="L258" s="77">
        <f>Openspace!BA237</f>
        <v>35.772248368781248</v>
      </c>
      <c r="M258" s="35">
        <f>Openspace!H237</f>
        <v>285.58058982</v>
      </c>
      <c r="N258" s="77">
        <f>Openspace!BB237</f>
        <v>78.956173974476116</v>
      </c>
      <c r="O258" s="35">
        <f>Openspace!I237</f>
        <v>408.93210586999999</v>
      </c>
      <c r="P258" s="77">
        <f>Openspace!BC237</f>
        <v>48.408774205807433</v>
      </c>
      <c r="Q258" s="35">
        <f>Openspace!J237</f>
        <v>2167.5450639300002</v>
      </c>
      <c r="R258" s="77">
        <f>Openspace!BD237</f>
        <v>25.586828696925373</v>
      </c>
      <c r="S258" s="79">
        <f>SUM(C258,E258,G258,I258,K258,M258,O258,Q258)</f>
        <v>15133.2760004509</v>
      </c>
      <c r="T258" s="80">
        <f>IF(S258=0,0,SQRT(SUM((C258*D258)^2,(E258*F258)^2,(G258*H258)^2,(I258*J258)^2,(K258*L258)^2,(M258*N258)^2,(O258*P258)^2,(Q258*R258)^2))/S258)</f>
        <v>8.8404420694019041</v>
      </c>
    </row>
    <row r="259" spans="1:20" x14ac:dyDescent="0.25">
      <c r="A259" s="13"/>
      <c r="B259" s="34" t="str">
        <f>LookupValues!$B$6</f>
        <v>Lowland Mixed Deciduous Woodland</v>
      </c>
      <c r="C259" s="35">
        <f>Openspace!C238</f>
        <v>38967.344826377994</v>
      </c>
      <c r="D259" s="77">
        <f>Openspace!AW238</f>
        <v>5.2091857795273979</v>
      </c>
      <c r="E259" s="35">
        <f>Openspace!D238</f>
        <v>12555.833423660002</v>
      </c>
      <c r="F259" s="77">
        <f>Openspace!AX238</f>
        <v>8.9440530979312349</v>
      </c>
      <c r="G259" s="35">
        <f>Openspace!E238</f>
        <v>15132.127776043199</v>
      </c>
      <c r="H259" s="77">
        <f>Openspace!AY238</f>
        <v>9.0304994389614812</v>
      </c>
      <c r="I259" s="35">
        <f>Openspace!F238</f>
        <v>22772.040369799997</v>
      </c>
      <c r="J259" s="77">
        <f>Openspace!AZ238</f>
        <v>7.2782770134773367</v>
      </c>
      <c r="K259" s="35">
        <f>Openspace!G238</f>
        <v>9700.8332504099999</v>
      </c>
      <c r="L259" s="77">
        <f>Openspace!BA238</f>
        <v>13.641672131744203</v>
      </c>
      <c r="M259" s="35">
        <f>Openspace!H238</f>
        <v>5262.3198868400004</v>
      </c>
      <c r="N259" s="77">
        <f>Openspace!BB238</f>
        <v>18.318831031056302</v>
      </c>
      <c r="O259" s="35">
        <f>Openspace!I238</f>
        <v>10932.15831257</v>
      </c>
      <c r="P259" s="77">
        <f>Openspace!BC238</f>
        <v>13.346881201031007</v>
      </c>
      <c r="Q259" s="35">
        <f>Openspace!J238</f>
        <v>22896.64086123</v>
      </c>
      <c r="R259" s="77">
        <f>Openspace!BD238</f>
        <v>8.0707626871252884</v>
      </c>
      <c r="S259" s="79">
        <f t="shared" ref="S259:S269" si="20">SUM(C259,E259,G259,I259,K259,M259,O259,Q259)</f>
        <v>138219.29870693118</v>
      </c>
      <c r="T259" s="80">
        <f t="shared" ref="T259:T269" si="21">IF(S259=0,0,SQRT(SUM((C259*D259)^2,(E259*F259)^2,(G259*H259)^2,(I259*J259)^2,(K259*L259)^2,(M259*N259)^2,(O259*P259)^2,(Q259*R259)^2))/S259)</f>
        <v>3.0882259868661257</v>
      </c>
    </row>
    <row r="260" spans="1:20" x14ac:dyDescent="0.25">
      <c r="A260" s="13"/>
      <c r="B260" s="34" t="str">
        <f>LookupValues!$B$7</f>
        <v>Native pine woodlands</v>
      </c>
      <c r="C260" s="35">
        <f>Openspace!C239</f>
        <v>0</v>
      </c>
      <c r="D260" s="77">
        <f>Openspace!AW239</f>
        <v>0</v>
      </c>
      <c r="E260" s="35">
        <f>Openspace!D239</f>
        <v>0</v>
      </c>
      <c r="F260" s="77">
        <f>Openspace!AX239</f>
        <v>0</v>
      </c>
      <c r="G260" s="35">
        <f>Openspace!E239</f>
        <v>0</v>
      </c>
      <c r="H260" s="77">
        <f>Openspace!AY239</f>
        <v>0</v>
      </c>
      <c r="I260" s="35">
        <f>Openspace!F239</f>
        <v>0</v>
      </c>
      <c r="J260" s="77">
        <f>Openspace!AZ239</f>
        <v>0</v>
      </c>
      <c r="K260" s="35">
        <f>Openspace!G239</f>
        <v>0</v>
      </c>
      <c r="L260" s="77">
        <f>Openspace!BA239</f>
        <v>0</v>
      </c>
      <c r="M260" s="35">
        <f>Openspace!H239</f>
        <v>0</v>
      </c>
      <c r="N260" s="77">
        <f>Openspace!BB239</f>
        <v>0</v>
      </c>
      <c r="O260" s="35">
        <f>Openspace!I239</f>
        <v>0</v>
      </c>
      <c r="P260" s="77">
        <f>Openspace!BC239</f>
        <v>0</v>
      </c>
      <c r="Q260" s="35">
        <f>Openspace!J239</f>
        <v>0</v>
      </c>
      <c r="R260" s="77">
        <f>Openspace!BD239</f>
        <v>0</v>
      </c>
      <c r="S260" s="79">
        <f t="shared" si="20"/>
        <v>0</v>
      </c>
      <c r="T260" s="80">
        <f t="shared" si="21"/>
        <v>0</v>
      </c>
    </row>
    <row r="261" spans="1:20" x14ac:dyDescent="0.25">
      <c r="A261" s="13"/>
      <c r="B261" s="34" t="str">
        <f>LookupValues!$B$8</f>
        <v>Non-HAP native pinewood</v>
      </c>
      <c r="C261" s="35">
        <f>Openspace!C240</f>
        <v>0</v>
      </c>
      <c r="D261" s="77">
        <f>Openspace!AW240</f>
        <v>0</v>
      </c>
      <c r="E261" s="35">
        <f>Openspace!D240</f>
        <v>0</v>
      </c>
      <c r="F261" s="77">
        <f>Openspace!AX240</f>
        <v>0</v>
      </c>
      <c r="G261" s="35">
        <f>Openspace!E240</f>
        <v>0</v>
      </c>
      <c r="H261" s="77">
        <f>Openspace!AY240</f>
        <v>0</v>
      </c>
      <c r="I261" s="35">
        <f>Openspace!F240</f>
        <v>0</v>
      </c>
      <c r="J261" s="77">
        <f>Openspace!AZ240</f>
        <v>0</v>
      </c>
      <c r="K261" s="35">
        <f>Openspace!G240</f>
        <v>0</v>
      </c>
      <c r="L261" s="77">
        <f>Openspace!BA240</f>
        <v>0</v>
      </c>
      <c r="M261" s="35">
        <f>Openspace!H240</f>
        <v>0</v>
      </c>
      <c r="N261" s="77">
        <f>Openspace!BB240</f>
        <v>0</v>
      </c>
      <c r="O261" s="35">
        <f>Openspace!I240</f>
        <v>0</v>
      </c>
      <c r="P261" s="77">
        <f>Openspace!BC240</f>
        <v>0</v>
      </c>
      <c r="Q261" s="35">
        <f>Openspace!J240</f>
        <v>0</v>
      </c>
      <c r="R261" s="77">
        <f>Openspace!BD240</f>
        <v>0</v>
      </c>
      <c r="S261" s="79">
        <f t="shared" si="20"/>
        <v>0</v>
      </c>
      <c r="T261" s="80">
        <f t="shared" si="21"/>
        <v>0</v>
      </c>
    </row>
    <row r="262" spans="1:20" ht="30" customHeight="1" x14ac:dyDescent="0.25">
      <c r="A262" s="13"/>
      <c r="B262" s="81" t="str">
        <f>LookupValues!$B$9</f>
        <v>Upland birchwoods (Scot); birch dominated upland oakwoods (Eng, Wal)</v>
      </c>
      <c r="C262" s="35">
        <f>Openspace!C241</f>
        <v>363.7101792011</v>
      </c>
      <c r="D262" s="77">
        <f>Openspace!AW241</f>
        <v>48.386558259808254</v>
      </c>
      <c r="E262" s="35">
        <f>Openspace!D241</f>
        <v>0</v>
      </c>
      <c r="F262" s="77">
        <f>Openspace!AX241</f>
        <v>0</v>
      </c>
      <c r="G262" s="35">
        <f>Openspace!E241</f>
        <v>208.16728764999999</v>
      </c>
      <c r="H262" s="77">
        <f>Openspace!AY241</f>
        <v>63.143406666121948</v>
      </c>
      <c r="I262" s="35">
        <f>Openspace!F241</f>
        <v>323.02452901999999</v>
      </c>
      <c r="J262" s="77">
        <f>Openspace!AZ241</f>
        <v>54.089440788116285</v>
      </c>
      <c r="K262" s="35">
        <f>Openspace!G241</f>
        <v>0</v>
      </c>
      <c r="L262" s="77">
        <f>Openspace!BA241</f>
        <v>0</v>
      </c>
      <c r="M262" s="35">
        <f>Openspace!H241</f>
        <v>0</v>
      </c>
      <c r="N262" s="77">
        <f>Openspace!BB241</f>
        <v>0</v>
      </c>
      <c r="O262" s="35">
        <f>Openspace!I241</f>
        <v>37.917960986000004</v>
      </c>
      <c r="P262" s="77">
        <f>Openspace!BC241</f>
        <v>66.580653298501048</v>
      </c>
      <c r="Q262" s="35">
        <f>Openspace!J241</f>
        <v>403.12901927199999</v>
      </c>
      <c r="R262" s="77">
        <f>Openspace!BD241</f>
        <v>53.110424493574222</v>
      </c>
      <c r="S262" s="79">
        <f t="shared" si="20"/>
        <v>1335.9489761291002</v>
      </c>
      <c r="T262" s="80">
        <f t="shared" si="21"/>
        <v>26.49150336472033</v>
      </c>
    </row>
    <row r="263" spans="1:20" x14ac:dyDescent="0.25">
      <c r="A263" s="13"/>
      <c r="B263" s="34" t="str">
        <f>LookupValues!$B$10</f>
        <v>Upland mixed ashwoods</v>
      </c>
      <c r="C263" s="35">
        <f>Openspace!C242</f>
        <v>2774.7420218299999</v>
      </c>
      <c r="D263" s="77">
        <f>Openspace!AW242</f>
        <v>20.673254943214395</v>
      </c>
      <c r="E263" s="35">
        <f>Openspace!D242</f>
        <v>720.12961670900006</v>
      </c>
      <c r="F263" s="77">
        <f>Openspace!AX242</f>
        <v>32.875848831282866</v>
      </c>
      <c r="G263" s="35">
        <f>Openspace!E242</f>
        <v>514.0414987808</v>
      </c>
      <c r="H263" s="77">
        <f>Openspace!AY242</f>
        <v>45.094249723475635</v>
      </c>
      <c r="I263" s="35">
        <f>Openspace!F242</f>
        <v>1827.2059654700001</v>
      </c>
      <c r="J263" s="77">
        <f>Openspace!AZ242</f>
        <v>26.054068331472504</v>
      </c>
      <c r="K263" s="35">
        <f>Openspace!G242</f>
        <v>342.80286843099998</v>
      </c>
      <c r="L263" s="77">
        <f>Openspace!BA242</f>
        <v>42.817008089672093</v>
      </c>
      <c r="M263" s="35">
        <f>Openspace!H242</f>
        <v>653.02871242000003</v>
      </c>
      <c r="N263" s="77">
        <f>Openspace!BB242</f>
        <v>51.048906864975201</v>
      </c>
      <c r="O263" s="35">
        <f>Openspace!I242</f>
        <v>544.10559060000003</v>
      </c>
      <c r="P263" s="77">
        <f>Openspace!BC242</f>
        <v>39.816831893055252</v>
      </c>
      <c r="Q263" s="35">
        <f>Openspace!J242</f>
        <v>961.1348637719999</v>
      </c>
      <c r="R263" s="77">
        <f>Openspace!BD242</f>
        <v>37.581493489151974</v>
      </c>
      <c r="S263" s="79">
        <f t="shared" si="20"/>
        <v>8337.1911380128004</v>
      </c>
      <c r="T263" s="80">
        <f t="shared" si="21"/>
        <v>11.846910668763112</v>
      </c>
    </row>
    <row r="264" spans="1:20" x14ac:dyDescent="0.25">
      <c r="A264" s="13"/>
      <c r="B264" s="34" t="str">
        <f>LookupValues!$B$11</f>
        <v>Upland oakwood</v>
      </c>
      <c r="C264" s="35">
        <f>Openspace!C243</f>
        <v>8157.3721943047003</v>
      </c>
      <c r="D264" s="77">
        <f>Openspace!AW243</f>
        <v>13.036548527976914</v>
      </c>
      <c r="E264" s="35">
        <f>Openspace!D243</f>
        <v>1543.6269580246999</v>
      </c>
      <c r="F264" s="77">
        <f>Openspace!AX243</f>
        <v>24.462561903567227</v>
      </c>
      <c r="G264" s="35">
        <f>Openspace!E243</f>
        <v>1586.510256622</v>
      </c>
      <c r="H264" s="77">
        <f>Openspace!AY243</f>
        <v>27.748483789626604</v>
      </c>
      <c r="I264" s="35">
        <f>Openspace!F243</f>
        <v>2213.5801582550002</v>
      </c>
      <c r="J264" s="77">
        <f>Openspace!AZ243</f>
        <v>24.989790465612689</v>
      </c>
      <c r="K264" s="35">
        <f>Openspace!G243</f>
        <v>419.20279844869998</v>
      </c>
      <c r="L264" s="77">
        <f>Openspace!BA243</f>
        <v>48.733574965663657</v>
      </c>
      <c r="M264" s="35">
        <f>Openspace!H243</f>
        <v>575.62603789000002</v>
      </c>
      <c r="N264" s="77">
        <f>Openspace!BB243</f>
        <v>44.395185838794234</v>
      </c>
      <c r="O264" s="35">
        <f>Openspace!I243</f>
        <v>165.49932207649999</v>
      </c>
      <c r="P264" s="77">
        <f>Openspace!BC243</f>
        <v>68.996070902949711</v>
      </c>
      <c r="Q264" s="35">
        <f>Openspace!J243</f>
        <v>924.22042469999997</v>
      </c>
      <c r="R264" s="77">
        <f>Openspace!BD243</f>
        <v>32.588856873327252</v>
      </c>
      <c r="S264" s="79">
        <f t="shared" si="20"/>
        <v>15585.6381503216</v>
      </c>
      <c r="T264" s="80">
        <f t="shared" si="21"/>
        <v>9.0376668024694613</v>
      </c>
    </row>
    <row r="265" spans="1:20" x14ac:dyDescent="0.25">
      <c r="A265" s="13"/>
      <c r="B265" s="34" t="str">
        <f>LookupValues!$B$12</f>
        <v>Wet woodland</v>
      </c>
      <c r="C265" s="35">
        <f>Openspace!C244</f>
        <v>3379.5945849503005</v>
      </c>
      <c r="D265" s="77">
        <f>Openspace!AW244</f>
        <v>15.240551642160479</v>
      </c>
      <c r="E265" s="35">
        <f>Openspace!D244</f>
        <v>1567.1841256069001</v>
      </c>
      <c r="F265" s="77">
        <f>Openspace!AX244</f>
        <v>21.612622606023827</v>
      </c>
      <c r="G265" s="35">
        <f>Openspace!E244</f>
        <v>2246.9121599558994</v>
      </c>
      <c r="H265" s="77">
        <f>Openspace!AY244</f>
        <v>23.046443394333679</v>
      </c>
      <c r="I265" s="35">
        <f>Openspace!F244</f>
        <v>5419.9160942640001</v>
      </c>
      <c r="J265" s="77">
        <f>Openspace!AZ244</f>
        <v>17.954976862494181</v>
      </c>
      <c r="K265" s="35">
        <f>Openspace!G244</f>
        <v>1630.452194015</v>
      </c>
      <c r="L265" s="77">
        <f>Openspace!BA244</f>
        <v>38.782640238276031</v>
      </c>
      <c r="M265" s="35">
        <f>Openspace!H244</f>
        <v>361.41792499499996</v>
      </c>
      <c r="N265" s="77">
        <f>Openspace!BB244</f>
        <v>59.308811699512177</v>
      </c>
      <c r="O265" s="35">
        <f>Openspace!I244</f>
        <v>1227.2414451099999</v>
      </c>
      <c r="P265" s="77">
        <f>Openspace!BC244</f>
        <v>31.085282479505167</v>
      </c>
      <c r="Q265" s="35">
        <f>Openspace!J244</f>
        <v>7379.5551417650004</v>
      </c>
      <c r="R265" s="77">
        <f>Openspace!BD244</f>
        <v>15.519407235503763</v>
      </c>
      <c r="S265" s="79">
        <f t="shared" si="20"/>
        <v>23212.2736706621</v>
      </c>
      <c r="T265" s="80">
        <f t="shared" si="21"/>
        <v>8.0575075829956191</v>
      </c>
    </row>
    <row r="266" spans="1:20" x14ac:dyDescent="0.25">
      <c r="A266" s="13"/>
      <c r="B266" s="34" t="str">
        <f>LookupValues!$B$13</f>
        <v>Wood Pasture &amp; Parkland</v>
      </c>
      <c r="C266" s="35">
        <f>Openspace!C245</f>
        <v>0</v>
      </c>
      <c r="D266" s="77">
        <f>Openspace!AW245</f>
        <v>0</v>
      </c>
      <c r="E266" s="35">
        <f>Openspace!D245</f>
        <v>0</v>
      </c>
      <c r="F266" s="77">
        <f>Openspace!AX245</f>
        <v>0</v>
      </c>
      <c r="G266" s="35">
        <f>Openspace!E245</f>
        <v>153.79496602</v>
      </c>
      <c r="H266" s="77">
        <f>Openspace!AY245</f>
        <v>96.195765055658384</v>
      </c>
      <c r="I266" s="35">
        <f>Openspace!F245</f>
        <v>0</v>
      </c>
      <c r="J266" s="77">
        <f>Openspace!AZ245</f>
        <v>0</v>
      </c>
      <c r="K266" s="35">
        <f>Openspace!G245</f>
        <v>0</v>
      </c>
      <c r="L266" s="77">
        <f>Openspace!BA245</f>
        <v>0</v>
      </c>
      <c r="M266" s="35">
        <f>Openspace!H245</f>
        <v>0</v>
      </c>
      <c r="N266" s="77">
        <f>Openspace!BB245</f>
        <v>0</v>
      </c>
      <c r="O266" s="35">
        <f>Openspace!I245</f>
        <v>0</v>
      </c>
      <c r="P266" s="77">
        <f>Openspace!BC245</f>
        <v>0</v>
      </c>
      <c r="Q266" s="35">
        <f>Openspace!J245</f>
        <v>0</v>
      </c>
      <c r="R266" s="77">
        <f>Openspace!BD245</f>
        <v>0</v>
      </c>
      <c r="S266" s="79">
        <f t="shared" si="20"/>
        <v>153.79496602</v>
      </c>
      <c r="T266" s="80">
        <f t="shared" si="21"/>
        <v>96.195765055658384</v>
      </c>
    </row>
    <row r="267" spans="1:20" x14ac:dyDescent="0.25">
      <c r="A267" s="13"/>
      <c r="B267" s="34" t="str">
        <f>LookupValues!$B$14</f>
        <v>Broadleaf habitat NOT classified as priority</v>
      </c>
      <c r="C267" s="35">
        <f>Openspace!C246</f>
        <v>343.90519696639996</v>
      </c>
      <c r="D267" s="77">
        <f>Openspace!AW246</f>
        <v>40.081665661262754</v>
      </c>
      <c r="E267" s="35">
        <f>Openspace!D246</f>
        <v>99.644693283199999</v>
      </c>
      <c r="F267" s="77">
        <f>Openspace!AX246</f>
        <v>30.122998251807712</v>
      </c>
      <c r="G267" s="35">
        <f>Openspace!E246</f>
        <v>332.89162251530007</v>
      </c>
      <c r="H267" s="77">
        <f>Openspace!AY246</f>
        <v>43.318366767959006</v>
      </c>
      <c r="I267" s="35">
        <f>Openspace!F246</f>
        <v>697.49098576649999</v>
      </c>
      <c r="J267" s="77">
        <f>Openspace!AZ246</f>
        <v>43.196895160861828</v>
      </c>
      <c r="K267" s="35">
        <f>Openspace!G246</f>
        <v>82.787195059100014</v>
      </c>
      <c r="L267" s="77">
        <f>Openspace!BA246</f>
        <v>51.101012620121836</v>
      </c>
      <c r="M267" s="35">
        <f>Openspace!H246</f>
        <v>0</v>
      </c>
      <c r="N267" s="77">
        <f>Openspace!BB246</f>
        <v>0</v>
      </c>
      <c r="O267" s="35">
        <f>Openspace!I246</f>
        <v>553.81785359100002</v>
      </c>
      <c r="P267" s="77">
        <f>Openspace!BC246</f>
        <v>49.627102658533111</v>
      </c>
      <c r="Q267" s="35">
        <f>Openspace!J246</f>
        <v>348.55391434399996</v>
      </c>
      <c r="R267" s="77">
        <f>Openspace!BD246</f>
        <v>37.978982798424461</v>
      </c>
      <c r="S267" s="79">
        <f t="shared" si="20"/>
        <v>2459.0914615255001</v>
      </c>
      <c r="T267" s="80">
        <f t="shared" si="21"/>
        <v>19.346106958541416</v>
      </c>
    </row>
    <row r="268" spans="1:20" x14ac:dyDescent="0.25">
      <c r="A268" s="13"/>
      <c r="B268" s="34" t="str">
        <f>LookupValues!$B$15</f>
        <v>Non-native coniferous woodland</v>
      </c>
      <c r="C268" s="35">
        <f>Openspace!C247</f>
        <v>31400.817336314205</v>
      </c>
      <c r="D268" s="77">
        <f>Openspace!AW247</f>
        <v>4.3513648538889393</v>
      </c>
      <c r="E268" s="35">
        <f>Openspace!D247</f>
        <v>7430.2711284920006</v>
      </c>
      <c r="F268" s="77">
        <f>Openspace!AX247</f>
        <v>10.957612611692188</v>
      </c>
      <c r="G268" s="35">
        <f>Openspace!E247</f>
        <v>4445.4041165676999</v>
      </c>
      <c r="H268" s="77">
        <f>Openspace!AY247</f>
        <v>13.974243978048278</v>
      </c>
      <c r="I268" s="35">
        <f>Openspace!F247</f>
        <v>4324.6712404363998</v>
      </c>
      <c r="J268" s="77">
        <f>Openspace!AZ247</f>
        <v>14.040553742464505</v>
      </c>
      <c r="K268" s="35">
        <f>Openspace!G247</f>
        <v>2292.0600616443999</v>
      </c>
      <c r="L268" s="77">
        <f>Openspace!BA247</f>
        <v>22.674520077593172</v>
      </c>
      <c r="M268" s="35">
        <f>Openspace!H247</f>
        <v>615.44725754649994</v>
      </c>
      <c r="N268" s="77">
        <f>Openspace!BB247</f>
        <v>39.87906319611033</v>
      </c>
      <c r="O268" s="35">
        <f>Openspace!I247</f>
        <v>1098.9435084700001</v>
      </c>
      <c r="P268" s="77">
        <f>Openspace!BC247</f>
        <v>30.182250892984658</v>
      </c>
      <c r="Q268" s="35">
        <f>Openspace!J247</f>
        <v>2971.14847138</v>
      </c>
      <c r="R268" s="77">
        <f>Openspace!BD247</f>
        <v>20.550772914144105</v>
      </c>
      <c r="S268" s="79">
        <f t="shared" si="20"/>
        <v>54578.763120851203</v>
      </c>
      <c r="T268" s="80">
        <f t="shared" si="21"/>
        <v>3.7088776120746259</v>
      </c>
    </row>
    <row r="269" spans="1:20" x14ac:dyDescent="0.25">
      <c r="A269" s="13"/>
      <c r="B269" s="36" t="str">
        <f>LookupValues!$B$16</f>
        <v>Transition or felled</v>
      </c>
      <c r="C269" s="35">
        <f>Openspace!C248</f>
        <v>203.08600770810003</v>
      </c>
      <c r="D269" s="77">
        <f>Openspace!AW248</f>
        <v>53.743096259091715</v>
      </c>
      <c r="E269" s="35">
        <f>Openspace!D248</f>
        <v>210.97199019870001</v>
      </c>
      <c r="F269" s="77">
        <f>Openspace!AX248</f>
        <v>35.238096865563101</v>
      </c>
      <c r="G269" s="35">
        <f>Openspace!E248</f>
        <v>322.47038874520001</v>
      </c>
      <c r="H269" s="77">
        <f>Openspace!AY248</f>
        <v>51.975183712337788</v>
      </c>
      <c r="I269" s="35">
        <f>Openspace!F248</f>
        <v>1096.0159227099002</v>
      </c>
      <c r="J269" s="77">
        <f>Openspace!AZ248</f>
        <v>29.27433902282425</v>
      </c>
      <c r="K269" s="35">
        <f>Openspace!G248</f>
        <v>0</v>
      </c>
      <c r="L269" s="77">
        <f>Openspace!BA248</f>
        <v>0</v>
      </c>
      <c r="M269" s="35">
        <f>Openspace!H248</f>
        <v>49.947095509</v>
      </c>
      <c r="N269" s="77">
        <f>Openspace!BB248</f>
        <v>81.532211732708674</v>
      </c>
      <c r="O269" s="35">
        <f>Openspace!I248</f>
        <v>384.11019724900001</v>
      </c>
      <c r="P269" s="77">
        <f>Openspace!BC248</f>
        <v>48.492521589467955</v>
      </c>
      <c r="Q269" s="35">
        <f>Openspace!J248</f>
        <v>754.13268376899998</v>
      </c>
      <c r="R269" s="77">
        <f>Openspace!BD248</f>
        <v>31.462975066542935</v>
      </c>
      <c r="S269" s="79">
        <f t="shared" si="20"/>
        <v>3020.7342858889001</v>
      </c>
      <c r="T269" s="80">
        <f t="shared" si="21"/>
        <v>16.255893071350489</v>
      </c>
    </row>
    <row r="270" spans="1:20" x14ac:dyDescent="0.25">
      <c r="A270" s="13"/>
      <c r="B270" s="76" t="s">
        <v>194</v>
      </c>
      <c r="C270" s="75">
        <f>SUM(C258:C269)</f>
        <v>91716.927668966906</v>
      </c>
      <c r="D270" s="78">
        <f>IF(C270=0,0,SQRT(SUM((C258*D258)^2,(C259*D259)^2,(C260*D260)^2,(C261*D261)^2,(C262*D262)^2,(C263*D263)^2,(C264*D264)^2,(C265*D265)^2,(C266*D266)^2,(C267*D267)^2,(C268*D268)^2,(C269*D269)^2))/C270)</f>
        <v>3.1756556726895311</v>
      </c>
      <c r="E270" s="75">
        <f>SUM(E258:E269)</f>
        <v>25870.632131951803</v>
      </c>
      <c r="F270" s="78">
        <f>IF(E270=0,0,SQRT(SUM((E258*F258)^2,(E259*F259)^2,(E260*F260)^2,(E261*F261)^2,(E262*F262)^2,(E263*F263)^2,(E264*F264)^2,(E265*F265)^2,(E266*F266)^2,(E267*F267)^2,(E268*F268)^2,(E269*F269)^2))/E270)</f>
        <v>5.9955952151695131</v>
      </c>
      <c r="G270" s="75">
        <f>SUM(G258:G269)</f>
        <v>25883.255163445203</v>
      </c>
      <c r="H270" s="78">
        <f>IF(G270=0,0,SQRT(SUM((G258*H258)^2,(G259*H259)^2,(G260*H260)^2,(G261*H261)^2,(G262*H262)^2,(G263*H263)^2,(G264*H264)^2,(G265*H265)^2,(G266*H266)^2,(G267*H267)^2,(G268*H268)^2,(G269*H269)^2))/G270)</f>
        <v>6.6150918763439011</v>
      </c>
      <c r="I270" s="75">
        <f>SUM(I258:I269)</f>
        <v>40961.271516232795</v>
      </c>
      <c r="J270" s="78">
        <f>IF(I270=0,0,SQRT(SUM((I258*J258)^2,(I259*J259)^2,(I260*J260)^2,(I261*J261)^2,(I262*J262)^2,(I263*J263)^2,(I264*J264)^2,(I265*J265)^2,(I266*J266)^2,(I267*J267)^2,(I268*J268)^2,(I269*J269)^2))/I270)</f>
        <v>5.5078984304386394</v>
      </c>
      <c r="K270" s="75">
        <f>SUM(K258:K269)</f>
        <v>15641.7697504916</v>
      </c>
      <c r="L270" s="78">
        <f>IF(K270=0,0,SQRT(SUM((K258*L258)^2,(K259*L259)^2,(K260*L260)^2,(K261*L261)^2,(K262*L262)^2,(K263*L263)^2,(K264*L264)^2,(K265*L265)^2,(K266*L266)^2,(K267*L267)^2,(K268*L268)^2,(K269*L269)^2))/K270)</f>
        <v>10.43188417900085</v>
      </c>
      <c r="M270" s="75">
        <f>SUM(M258:M269)</f>
        <v>7803.3675050205002</v>
      </c>
      <c r="N270" s="78">
        <f>IF(M270=0,0,SQRT(SUM((M258*N258)^2,(M259*N259)^2,(M260*N260)^2,(M261*N261)^2,(M262*N262)^2,(M263*N263)^2,(M264*N264)^2,(M265*N265)^2,(M266*N266)^2,(M267*N267)^2,(M268*N268)^2,(M269*N269)^2))/M270)</f>
        <v>14.409937725193622</v>
      </c>
      <c r="O270" s="75">
        <f>SUM(O258:O269)</f>
        <v>15352.7262965225</v>
      </c>
      <c r="P270" s="78">
        <f>IF(O270=0,0,SQRT(SUM((O258*P258)^2,(O259*P259)^2,(O260*P260)^2,(O261*P261)^2,(O262*P262)^2,(O263*P263)^2,(O264*P264)^2,(O265*P265)^2,(O266*P266)^2,(O267*P267)^2,(O268*P268)^2,(O269*P269)^2))/O270)</f>
        <v>10.491718749769609</v>
      </c>
      <c r="Q270" s="75">
        <f>SUM(Q258:Q269)</f>
        <v>38806.060444162002</v>
      </c>
      <c r="R270" s="78">
        <f>IF(Q270=0,0,SQRT(SUM((Q258*R258)^2,(Q259*R259)^2,(Q260*R260)^2,(Q261*R261)^2,(Q262*R262)^2,(Q263*R263)^2,(Q264*R264)^2,(Q265*R265)^2,(Q266*R266)^2,(Q267*R267)^2,(Q268*R268)^2,(Q269*R269)^2))/Q270)</f>
        <v>6.1780211965539706</v>
      </c>
      <c r="S270" s="79">
        <f>SUM(S258:S269)</f>
        <v>262036.01047679328</v>
      </c>
      <c r="T270" s="80">
        <f>IF(S270=0,0,SQRT(SUM((S258*T258)^2,(S259*T259)^2,(S260*T260)^2,(S261*T261)^2,(S262*T262)^2,(S263*T263)^2,(S264*T264)^2,(S265*T265)^2,(S266*T266)^2,(S267*T267)^2,(S268*T268)^2,(S269*T269)^2))/S270)</f>
        <v>2.1309735463346464</v>
      </c>
    </row>
    <row r="271" spans="1:20" x14ac:dyDescent="0.25">
      <c r="A271" s="13"/>
      <c r="B271" s="55"/>
      <c r="C271" s="56"/>
      <c r="D271" s="57"/>
      <c r="E271" s="56"/>
      <c r="F271" s="57"/>
      <c r="G271" s="56"/>
      <c r="H271" s="57"/>
      <c r="I271" s="56"/>
      <c r="J271" s="57"/>
      <c r="K271" s="56"/>
      <c r="L271" s="57"/>
      <c r="M271" s="56"/>
      <c r="N271" s="57"/>
      <c r="O271" s="56"/>
      <c r="P271" s="57"/>
      <c r="Q271" s="56"/>
      <c r="R271" s="57"/>
      <c r="S271" s="57"/>
      <c r="T271" s="57"/>
    </row>
    <row r="272" spans="1:20" x14ac:dyDescent="0.25">
      <c r="A272" s="13"/>
      <c r="B272" s="55"/>
      <c r="C272" s="56"/>
      <c r="D272" s="57"/>
      <c r="E272" s="56"/>
      <c r="F272" s="57"/>
      <c r="G272" s="56"/>
      <c r="H272" s="57"/>
      <c r="I272" s="56"/>
      <c r="J272" s="57"/>
      <c r="K272" s="56"/>
      <c r="L272" s="57"/>
      <c r="M272" s="56"/>
      <c r="N272" s="57"/>
      <c r="O272" s="56"/>
      <c r="P272" s="57"/>
      <c r="Q272" s="56"/>
      <c r="R272" s="57"/>
      <c r="S272" s="57"/>
      <c r="T272" s="57"/>
    </row>
    <row r="273" spans="1:20" x14ac:dyDescent="0.25">
      <c r="A273" s="19"/>
      <c r="B273" s="55"/>
      <c r="C273" s="56"/>
      <c r="D273" s="57"/>
      <c r="E273" s="56"/>
      <c r="F273" s="57"/>
      <c r="G273" s="56"/>
      <c r="H273" s="57"/>
      <c r="I273" s="56"/>
      <c r="J273" s="57"/>
      <c r="K273" s="56"/>
      <c r="L273" s="57"/>
      <c r="M273" s="56"/>
      <c r="N273" s="57"/>
      <c r="O273" s="56"/>
      <c r="P273" s="57"/>
      <c r="Q273" s="56"/>
      <c r="R273" s="57"/>
      <c r="S273" s="57"/>
      <c r="T273" s="57"/>
    </row>
    <row r="274" spans="1:20" x14ac:dyDescent="0.25">
      <c r="A274" s="13"/>
      <c r="B274" s="55"/>
      <c r="C274" s="56"/>
      <c r="D274" s="57"/>
      <c r="E274" s="56"/>
      <c r="F274" s="57"/>
      <c r="G274" s="56"/>
      <c r="H274" s="57"/>
      <c r="I274" s="56"/>
      <c r="J274" s="57"/>
      <c r="K274" s="56"/>
      <c r="L274" s="57"/>
      <c r="M274" s="56"/>
      <c r="N274" s="57"/>
      <c r="O274" s="56"/>
      <c r="P274" s="57"/>
      <c r="Q274" s="56"/>
      <c r="R274" s="57"/>
      <c r="S274" s="57"/>
      <c r="T274" s="57"/>
    </row>
    <row r="275" spans="1:20" x14ac:dyDescent="0.25">
      <c r="A275" s="13"/>
      <c r="B275" s="55"/>
      <c r="C275" s="56"/>
      <c r="D275" s="57"/>
      <c r="E275" s="56"/>
      <c r="F275" s="57"/>
      <c r="G275" s="56"/>
      <c r="H275" s="57"/>
      <c r="I275" s="56"/>
      <c r="J275" s="57"/>
      <c r="K275" s="56"/>
      <c r="L275" s="57"/>
      <c r="M275" s="56"/>
      <c r="N275" s="57"/>
      <c r="O275" s="56"/>
      <c r="P275" s="57"/>
      <c r="Q275" s="56"/>
      <c r="R275" s="57"/>
      <c r="S275" s="57"/>
      <c r="T275" s="57"/>
    </row>
    <row r="276" spans="1:20" x14ac:dyDescent="0.25">
      <c r="A276" s="29"/>
      <c r="B276" s="55"/>
      <c r="C276" s="56"/>
      <c r="D276" s="57"/>
      <c r="E276" s="56"/>
      <c r="F276" s="57"/>
      <c r="G276" s="56"/>
      <c r="H276" s="57"/>
      <c r="I276" s="56"/>
      <c r="J276" s="57"/>
      <c r="K276" s="56"/>
      <c r="L276" s="57"/>
      <c r="M276" s="56"/>
      <c r="N276" s="57"/>
      <c r="O276" s="56"/>
      <c r="P276" s="57"/>
      <c r="Q276" s="56"/>
      <c r="R276" s="57"/>
      <c r="S276" s="57"/>
      <c r="T276" s="57"/>
    </row>
    <row r="278" spans="1:20" x14ac:dyDescent="0.25">
      <c r="B278" s="13" t="s">
        <v>417</v>
      </c>
      <c r="C278" s="13" t="str">
        <f>Openspace!$B$2</f>
        <v>Open Space</v>
      </c>
    </row>
    <row r="279" spans="1:20" x14ac:dyDescent="0.25">
      <c r="A279" s="13"/>
      <c r="B279" s="13"/>
    </row>
    <row r="280" spans="1:20" x14ac:dyDescent="0.25">
      <c r="B280" s="92" t="str">
        <f>$B$2</f>
        <v>Habitat Type</v>
      </c>
      <c r="C280" s="94" t="s">
        <v>421</v>
      </c>
      <c r="D280" s="93"/>
      <c r="E280" s="93"/>
      <c r="F280" s="93"/>
      <c r="G280" s="93"/>
      <c r="H280" s="93"/>
      <c r="I280" s="93"/>
      <c r="J280" s="95"/>
      <c r="K280" s="94" t="s">
        <v>422</v>
      </c>
      <c r="L280" s="93"/>
      <c r="M280" s="93"/>
      <c r="N280" s="93"/>
      <c r="O280" s="93"/>
      <c r="P280" s="93"/>
      <c r="Q280" s="93"/>
      <c r="R280" s="95"/>
      <c r="S280" s="96" t="s">
        <v>194</v>
      </c>
      <c r="T280" s="92"/>
    </row>
    <row r="281" spans="1:20" x14ac:dyDescent="0.25">
      <c r="A281" s="13" t="s">
        <v>128</v>
      </c>
      <c r="B281" s="92"/>
      <c r="C281" s="97" t="s">
        <v>384</v>
      </c>
      <c r="D281" s="97"/>
      <c r="E281" s="94" t="s">
        <v>385</v>
      </c>
      <c r="F281" s="95"/>
      <c r="G281" s="94" t="s">
        <v>386</v>
      </c>
      <c r="H281" s="95"/>
      <c r="I281" s="94" t="s">
        <v>420</v>
      </c>
      <c r="J281" s="95"/>
      <c r="K281" s="97" t="s">
        <v>384</v>
      </c>
      <c r="L281" s="97"/>
      <c r="M281" s="94" t="s">
        <v>385</v>
      </c>
      <c r="N281" s="95"/>
      <c r="O281" s="94" t="s">
        <v>386</v>
      </c>
      <c r="P281" s="95"/>
      <c r="Q281" s="94" t="s">
        <v>419</v>
      </c>
      <c r="R281" s="95"/>
      <c r="S281" s="94"/>
      <c r="T281" s="93"/>
    </row>
    <row r="282" spans="1:20" ht="25.5" x14ac:dyDescent="0.25">
      <c r="A282" s="13"/>
      <c r="B282" s="93"/>
      <c r="C282" s="32" t="s">
        <v>195</v>
      </c>
      <c r="D282" s="33" t="s">
        <v>196</v>
      </c>
      <c r="E282" s="32" t="s">
        <v>195</v>
      </c>
      <c r="F282" s="33" t="s">
        <v>196</v>
      </c>
      <c r="G282" s="32" t="s">
        <v>195</v>
      </c>
      <c r="H282" s="33" t="s">
        <v>196</v>
      </c>
      <c r="I282" s="32" t="s">
        <v>195</v>
      </c>
      <c r="J282" s="33" t="s">
        <v>196</v>
      </c>
      <c r="K282" s="32" t="s">
        <v>195</v>
      </c>
      <c r="L282" s="33" t="s">
        <v>196</v>
      </c>
      <c r="M282" s="32" t="s">
        <v>195</v>
      </c>
      <c r="N282" s="33" t="s">
        <v>196</v>
      </c>
      <c r="O282" s="32" t="s">
        <v>195</v>
      </c>
      <c r="P282" s="33" t="s">
        <v>196</v>
      </c>
      <c r="Q282" s="32" t="s">
        <v>195</v>
      </c>
      <c r="R282" s="33" t="s">
        <v>196</v>
      </c>
      <c r="S282" s="32" t="s">
        <v>195</v>
      </c>
      <c r="T282" s="33" t="s">
        <v>196</v>
      </c>
    </row>
    <row r="283" spans="1:20" x14ac:dyDescent="0.25">
      <c r="A283" s="13"/>
      <c r="B283" s="34" t="str">
        <f>LookupValues!$B$5</f>
        <v>Lowland beech/yew woodland</v>
      </c>
      <c r="C283" s="35">
        <f>Openspace!C260</f>
        <v>1364.9016874728998</v>
      </c>
      <c r="D283" s="77">
        <f>Openspace!AW260</f>
        <v>30.379610188866785</v>
      </c>
      <c r="E283" s="35">
        <f>Openspace!D260</f>
        <v>158.42494862519999</v>
      </c>
      <c r="F283" s="77">
        <f>Openspace!AX260</f>
        <v>83.660378797687159</v>
      </c>
      <c r="G283" s="35">
        <f>Openspace!E260</f>
        <v>84.522601735699993</v>
      </c>
      <c r="H283" s="77">
        <f>Openspace!AY260</f>
        <v>90.692842829814182</v>
      </c>
      <c r="I283" s="35">
        <f>Openspace!F260</f>
        <v>217.93915341459999</v>
      </c>
      <c r="J283" s="77">
        <f>Openspace!AZ260</f>
        <v>74.957931471639228</v>
      </c>
      <c r="K283" s="35">
        <f>Openspace!G260</f>
        <v>30.443588017</v>
      </c>
      <c r="L283" s="77">
        <f>Openspace!BA260</f>
        <v>96.109314867390793</v>
      </c>
      <c r="M283" s="35">
        <f>Openspace!H260</f>
        <v>0</v>
      </c>
      <c r="N283" s="77">
        <f>Openspace!BB260</f>
        <v>0</v>
      </c>
      <c r="O283" s="35">
        <f>Openspace!I260</f>
        <v>259.89983990000002</v>
      </c>
      <c r="P283" s="77">
        <f>Openspace!BC260</f>
        <v>78.794395314599853</v>
      </c>
      <c r="Q283" s="35">
        <f>Openspace!J260</f>
        <v>0</v>
      </c>
      <c r="R283" s="77">
        <f>Openspace!BD260</f>
        <v>0</v>
      </c>
      <c r="S283" s="79">
        <f>SUM(C283,E283,G283,I283,K283,M283,O283,Q283)</f>
        <v>2116.1318191653995</v>
      </c>
      <c r="T283" s="80">
        <f>IF(S283=0,0,SQRT(SUM((C283*D283)^2,(E283*F283)^2,(G283*H283)^2,(I283*J283)^2,(K283*L283)^2,(M283*N283)^2,(O283*P283)^2,(Q283*R283)^2))/S283)</f>
        <v>24.320097117470613</v>
      </c>
    </row>
    <row r="284" spans="1:20" x14ac:dyDescent="0.25">
      <c r="A284" s="13"/>
      <c r="B284" s="34" t="str">
        <f>LookupValues!$B$6</f>
        <v>Lowland Mixed Deciduous Woodland</v>
      </c>
      <c r="C284" s="35">
        <f>Openspace!C261</f>
        <v>21786.948759438597</v>
      </c>
      <c r="D284" s="77">
        <f>Openspace!AW261</f>
        <v>7.6289836304380971</v>
      </c>
      <c r="E284" s="35">
        <f>Openspace!D261</f>
        <v>4855.3121325171996</v>
      </c>
      <c r="F284" s="77">
        <f>Openspace!AX261</f>
        <v>16.71513326384466</v>
      </c>
      <c r="G284" s="35">
        <f>Openspace!E261</f>
        <v>7883.4511082221998</v>
      </c>
      <c r="H284" s="77">
        <f>Openspace!AY261</f>
        <v>12.936933448565837</v>
      </c>
      <c r="I284" s="35">
        <f>Openspace!F261</f>
        <v>8183.3038959635996</v>
      </c>
      <c r="J284" s="77">
        <f>Openspace!AZ261</f>
        <v>12.674254716464223</v>
      </c>
      <c r="K284" s="35">
        <f>Openspace!G261</f>
        <v>3338.4086406599999</v>
      </c>
      <c r="L284" s="77">
        <f>Openspace!BA261</f>
        <v>21.17292702725058</v>
      </c>
      <c r="M284" s="35">
        <f>Openspace!H261</f>
        <v>2015.886351851</v>
      </c>
      <c r="N284" s="77">
        <f>Openspace!BB261</f>
        <v>24.805568866857758</v>
      </c>
      <c r="O284" s="35">
        <f>Openspace!I261</f>
        <v>7946.7050853100009</v>
      </c>
      <c r="P284" s="77">
        <f>Openspace!BC261</f>
        <v>14.324445055094529</v>
      </c>
      <c r="Q284" s="35">
        <f>Openspace!J261</f>
        <v>13969.771731269999</v>
      </c>
      <c r="R284" s="77">
        <f>Openspace!BD261</f>
        <v>10.088830087499842</v>
      </c>
      <c r="S284" s="79">
        <f t="shared" ref="S284:S294" si="22">SUM(C284,E284,G284,I284,K284,M284,O284,Q284)</f>
        <v>69979.787705232593</v>
      </c>
      <c r="T284" s="80">
        <f t="shared" ref="T284:T294" si="23">IF(S284=0,0,SQRT(SUM((C284*D284)^2,(E284*F284)^2,(G284*H284)^2,(I284*J284)^2,(K284*L284)^2,(M284*N284)^2,(O284*P284)^2,(Q284*R284)^2))/S284)</f>
        <v>4.4203898518656475</v>
      </c>
    </row>
    <row r="285" spans="1:20" x14ac:dyDescent="0.25">
      <c r="A285" s="13"/>
      <c r="B285" s="34" t="str">
        <f>LookupValues!$B$7</f>
        <v>Native pine woodlands</v>
      </c>
      <c r="C285" s="35">
        <f>Openspace!C262</f>
        <v>0</v>
      </c>
      <c r="D285" s="77">
        <f>Openspace!AW262</f>
        <v>0</v>
      </c>
      <c r="E285" s="35">
        <f>Openspace!D262</f>
        <v>0</v>
      </c>
      <c r="F285" s="77">
        <f>Openspace!AX262</f>
        <v>0</v>
      </c>
      <c r="G285" s="35">
        <f>Openspace!E262</f>
        <v>0</v>
      </c>
      <c r="H285" s="77">
        <f>Openspace!AY262</f>
        <v>0</v>
      </c>
      <c r="I285" s="35">
        <f>Openspace!F262</f>
        <v>0</v>
      </c>
      <c r="J285" s="77">
        <f>Openspace!AZ262</f>
        <v>0</v>
      </c>
      <c r="K285" s="35">
        <f>Openspace!G262</f>
        <v>0</v>
      </c>
      <c r="L285" s="77">
        <f>Openspace!BA262</f>
        <v>0</v>
      </c>
      <c r="M285" s="35">
        <f>Openspace!H262</f>
        <v>0</v>
      </c>
      <c r="N285" s="77">
        <f>Openspace!BB262</f>
        <v>0</v>
      </c>
      <c r="O285" s="35">
        <f>Openspace!I262</f>
        <v>0</v>
      </c>
      <c r="P285" s="77">
        <f>Openspace!BC262</f>
        <v>0</v>
      </c>
      <c r="Q285" s="35">
        <f>Openspace!J262</f>
        <v>0</v>
      </c>
      <c r="R285" s="77">
        <f>Openspace!BD262</f>
        <v>0</v>
      </c>
      <c r="S285" s="79">
        <f t="shared" si="22"/>
        <v>0</v>
      </c>
      <c r="T285" s="80">
        <f t="shared" si="23"/>
        <v>0</v>
      </c>
    </row>
    <row r="286" spans="1:20" x14ac:dyDescent="0.25">
      <c r="A286" s="13"/>
      <c r="B286" s="34" t="str">
        <f>LookupValues!$B$8</f>
        <v>Non-HAP native pinewood</v>
      </c>
      <c r="C286" s="35">
        <f>Openspace!C263</f>
        <v>0</v>
      </c>
      <c r="D286" s="77">
        <f>Openspace!AW263</f>
        <v>0</v>
      </c>
      <c r="E286" s="35">
        <f>Openspace!D263</f>
        <v>0</v>
      </c>
      <c r="F286" s="77">
        <f>Openspace!AX263</f>
        <v>0</v>
      </c>
      <c r="G286" s="35">
        <f>Openspace!E263</f>
        <v>0</v>
      </c>
      <c r="H286" s="77">
        <f>Openspace!AY263</f>
        <v>0</v>
      </c>
      <c r="I286" s="35">
        <f>Openspace!F263</f>
        <v>0</v>
      </c>
      <c r="J286" s="77">
        <f>Openspace!AZ263</f>
        <v>0</v>
      </c>
      <c r="K286" s="35">
        <f>Openspace!G263</f>
        <v>0</v>
      </c>
      <c r="L286" s="77">
        <f>Openspace!BA263</f>
        <v>0</v>
      </c>
      <c r="M286" s="35">
        <f>Openspace!H263</f>
        <v>0</v>
      </c>
      <c r="N286" s="77">
        <f>Openspace!BB263</f>
        <v>0</v>
      </c>
      <c r="O286" s="35">
        <f>Openspace!I263</f>
        <v>0</v>
      </c>
      <c r="P286" s="77">
        <f>Openspace!BC263</f>
        <v>0</v>
      </c>
      <c r="Q286" s="35">
        <f>Openspace!J263</f>
        <v>0</v>
      </c>
      <c r="R286" s="77">
        <f>Openspace!BD263</f>
        <v>0</v>
      </c>
      <c r="S286" s="79">
        <f t="shared" si="22"/>
        <v>0</v>
      </c>
      <c r="T286" s="80">
        <f t="shared" si="23"/>
        <v>0</v>
      </c>
    </row>
    <row r="287" spans="1:20" ht="30" customHeight="1" x14ac:dyDescent="0.25">
      <c r="A287" s="13"/>
      <c r="B287" s="81" t="str">
        <f>LookupValues!$B$9</f>
        <v>Upland birchwoods (Scot); birch dominated upland oakwoods (Eng, Wal)</v>
      </c>
      <c r="C287" s="35">
        <f>Openspace!C264</f>
        <v>168.39132642839999</v>
      </c>
      <c r="D287" s="77">
        <f>Openspace!AW264</f>
        <v>68.081525176105615</v>
      </c>
      <c r="E287" s="35">
        <f>Openspace!D264</f>
        <v>0</v>
      </c>
      <c r="F287" s="77">
        <f>Openspace!AX264</f>
        <v>0</v>
      </c>
      <c r="G287" s="35">
        <f>Openspace!E264</f>
        <v>232.58147305690002</v>
      </c>
      <c r="H287" s="77">
        <f>Openspace!AY264</f>
        <v>80.525258069148592</v>
      </c>
      <c r="I287" s="35">
        <f>Openspace!F264</f>
        <v>0</v>
      </c>
      <c r="J287" s="77">
        <f>Openspace!AZ264</f>
        <v>0</v>
      </c>
      <c r="K287" s="35">
        <f>Openspace!G264</f>
        <v>0</v>
      </c>
      <c r="L287" s="77">
        <f>Openspace!BA264</f>
        <v>0</v>
      </c>
      <c r="M287" s="35">
        <f>Openspace!H264</f>
        <v>0</v>
      </c>
      <c r="N287" s="77">
        <f>Openspace!BB264</f>
        <v>0</v>
      </c>
      <c r="O287" s="35">
        <f>Openspace!I264</f>
        <v>0</v>
      </c>
      <c r="P287" s="77">
        <f>Openspace!BC264</f>
        <v>0</v>
      </c>
      <c r="Q287" s="35">
        <f>Openspace!J264</f>
        <v>0</v>
      </c>
      <c r="R287" s="77">
        <f>Openspace!BD264</f>
        <v>0</v>
      </c>
      <c r="S287" s="79">
        <f t="shared" si="22"/>
        <v>400.97279948530002</v>
      </c>
      <c r="T287" s="80">
        <f t="shared" si="23"/>
        <v>54.764139749996808</v>
      </c>
    </row>
    <row r="288" spans="1:20" x14ac:dyDescent="0.25">
      <c r="A288" s="13"/>
      <c r="B288" s="34" t="str">
        <f>LookupValues!$B$10</f>
        <v>Upland mixed ashwoods</v>
      </c>
      <c r="C288" s="35">
        <f>Openspace!C265</f>
        <v>1722.7416459481001</v>
      </c>
      <c r="D288" s="77">
        <f>Openspace!AW265</f>
        <v>31.846170016454948</v>
      </c>
      <c r="E288" s="35">
        <f>Openspace!D265</f>
        <v>399.34029148000002</v>
      </c>
      <c r="F288" s="77">
        <f>Openspace!AX265</f>
        <v>62.816649325558174</v>
      </c>
      <c r="G288" s="35">
        <f>Openspace!E265</f>
        <v>465.96446036499998</v>
      </c>
      <c r="H288" s="77">
        <f>Openspace!AY265</f>
        <v>66.938684078501595</v>
      </c>
      <c r="I288" s="35">
        <f>Openspace!F265</f>
        <v>412.30360495619999</v>
      </c>
      <c r="J288" s="77">
        <f>Openspace!AZ265</f>
        <v>48.240986402702603</v>
      </c>
      <c r="K288" s="35">
        <f>Openspace!G265</f>
        <v>232.45028768</v>
      </c>
      <c r="L288" s="77">
        <f>Openspace!BA265</f>
        <v>96.109315003476937</v>
      </c>
      <c r="M288" s="35">
        <f>Openspace!H265</f>
        <v>623.99783232130005</v>
      </c>
      <c r="N288" s="77">
        <f>Openspace!BB265</f>
        <v>55.859233500556797</v>
      </c>
      <c r="O288" s="35">
        <f>Openspace!I265</f>
        <v>378.64606585199999</v>
      </c>
      <c r="P288" s="77">
        <f>Openspace!BC265</f>
        <v>65.326712523811082</v>
      </c>
      <c r="Q288" s="35">
        <f>Openspace!J265</f>
        <v>1569.2573891299999</v>
      </c>
      <c r="R288" s="77">
        <f>Openspace!BD265</f>
        <v>35.000735398645602</v>
      </c>
      <c r="S288" s="79">
        <f t="shared" si="22"/>
        <v>5804.7015777325996</v>
      </c>
      <c r="T288" s="80">
        <f t="shared" si="23"/>
        <v>17.526600896889803</v>
      </c>
    </row>
    <row r="289" spans="1:20" x14ac:dyDescent="0.25">
      <c r="A289" s="13"/>
      <c r="B289" s="34" t="str">
        <f>LookupValues!$B$11</f>
        <v>Upland oakwood</v>
      </c>
      <c r="C289" s="35">
        <f>Openspace!C266</f>
        <v>2743.2356884117994</v>
      </c>
      <c r="D289" s="77">
        <f>Openspace!AW266</f>
        <v>23.133626865389832</v>
      </c>
      <c r="E289" s="35">
        <f>Openspace!D266</f>
        <v>794.55577239630009</v>
      </c>
      <c r="F289" s="77">
        <f>Openspace!AX266</f>
        <v>46.83136816706994</v>
      </c>
      <c r="G289" s="35">
        <f>Openspace!E266</f>
        <v>384.07063646059999</v>
      </c>
      <c r="H289" s="77">
        <f>Openspace!AY266</f>
        <v>57.511957802039255</v>
      </c>
      <c r="I289" s="35">
        <f>Openspace!F266</f>
        <v>1201.0086023590002</v>
      </c>
      <c r="J289" s="77">
        <f>Openspace!AZ266</f>
        <v>36.600984322191195</v>
      </c>
      <c r="K289" s="35">
        <f>Openspace!G266</f>
        <v>73.187177740900012</v>
      </c>
      <c r="L289" s="77">
        <f>Openspace!BA266</f>
        <v>87.772148579640273</v>
      </c>
      <c r="M289" s="35">
        <f>Openspace!H266</f>
        <v>0</v>
      </c>
      <c r="N289" s="77">
        <f>Openspace!BB266</f>
        <v>0</v>
      </c>
      <c r="O289" s="35">
        <f>Openspace!I266</f>
        <v>464.89990510000001</v>
      </c>
      <c r="P289" s="77">
        <f>Openspace!BC266</f>
        <v>67.850858004767531</v>
      </c>
      <c r="Q289" s="35">
        <f>Openspace!J266</f>
        <v>343.39492160999998</v>
      </c>
      <c r="R289" s="77">
        <f>Openspace!BD266</f>
        <v>70.529833891540804</v>
      </c>
      <c r="S289" s="79">
        <f t="shared" si="22"/>
        <v>6004.3527040785993</v>
      </c>
      <c r="T289" s="80">
        <f t="shared" si="23"/>
        <v>16.194374457657311</v>
      </c>
    </row>
    <row r="290" spans="1:20" x14ac:dyDescent="0.25">
      <c r="A290" s="13"/>
      <c r="B290" s="34" t="str">
        <f>LookupValues!$B$12</f>
        <v>Wet woodland</v>
      </c>
      <c r="C290" s="35">
        <f>Openspace!C267</f>
        <v>902.28761102199996</v>
      </c>
      <c r="D290" s="77">
        <f>Openspace!AW267</f>
        <v>37.348496681269737</v>
      </c>
      <c r="E290" s="35">
        <f>Openspace!D267</f>
        <v>509.27517550649998</v>
      </c>
      <c r="F290" s="77">
        <f>Openspace!AX267</f>
        <v>49.683012874014075</v>
      </c>
      <c r="G290" s="35">
        <f>Openspace!E267</f>
        <v>343.18780918049998</v>
      </c>
      <c r="H290" s="77">
        <f>Openspace!AY267</f>
        <v>49.562223099181992</v>
      </c>
      <c r="I290" s="35">
        <f>Openspace!F267</f>
        <v>878.68961416599996</v>
      </c>
      <c r="J290" s="77">
        <f>Openspace!AZ267</f>
        <v>39.398783967326246</v>
      </c>
      <c r="K290" s="35">
        <f>Openspace!G267</f>
        <v>507.80779785640004</v>
      </c>
      <c r="L290" s="77">
        <f>Openspace!BA267</f>
        <v>50.013748617639671</v>
      </c>
      <c r="M290" s="35">
        <f>Openspace!H267</f>
        <v>450.833278592</v>
      </c>
      <c r="N290" s="77">
        <f>Openspace!BB267</f>
        <v>54.993327144746743</v>
      </c>
      <c r="O290" s="35">
        <f>Openspace!I267</f>
        <v>932.72628364899992</v>
      </c>
      <c r="P290" s="77">
        <f>Openspace!BC267</f>
        <v>39.084392993247569</v>
      </c>
      <c r="Q290" s="35">
        <f>Openspace!J267</f>
        <v>2381.6249807989998</v>
      </c>
      <c r="R290" s="77">
        <f>Openspace!BD267</f>
        <v>22.008607788600678</v>
      </c>
      <c r="S290" s="79">
        <f t="shared" si="22"/>
        <v>6906.4325507713993</v>
      </c>
      <c r="T290" s="80">
        <f t="shared" si="23"/>
        <v>13.427342760059256</v>
      </c>
    </row>
    <row r="291" spans="1:20" x14ac:dyDescent="0.25">
      <c r="A291" s="13"/>
      <c r="B291" s="34" t="str">
        <f>LookupValues!$B$13</f>
        <v>Wood Pasture &amp; Parkland</v>
      </c>
      <c r="C291" s="35">
        <f>Openspace!C268</f>
        <v>0</v>
      </c>
      <c r="D291" s="77">
        <f>Openspace!AW268</f>
        <v>0</v>
      </c>
      <c r="E291" s="35">
        <f>Openspace!D268</f>
        <v>0</v>
      </c>
      <c r="F291" s="77">
        <f>Openspace!AX268</f>
        <v>0</v>
      </c>
      <c r="G291" s="35">
        <f>Openspace!E268</f>
        <v>0</v>
      </c>
      <c r="H291" s="77">
        <f>Openspace!AY268</f>
        <v>0</v>
      </c>
      <c r="I291" s="35">
        <f>Openspace!F268</f>
        <v>55.559135869000002</v>
      </c>
      <c r="J291" s="77">
        <f>Openspace!AZ268</f>
        <v>96.334284060381933</v>
      </c>
      <c r="K291" s="35">
        <f>Openspace!G268</f>
        <v>0</v>
      </c>
      <c r="L291" s="77">
        <f>Openspace!BA268</f>
        <v>0</v>
      </c>
      <c r="M291" s="35">
        <f>Openspace!H268</f>
        <v>11.622503887000001</v>
      </c>
      <c r="N291" s="77">
        <f>Openspace!BB268</f>
        <v>96.109315270386702</v>
      </c>
      <c r="O291" s="35">
        <f>Openspace!I268</f>
        <v>0</v>
      </c>
      <c r="P291" s="77">
        <f>Openspace!BC268</f>
        <v>0</v>
      </c>
      <c r="Q291" s="35">
        <f>Openspace!J268</f>
        <v>28.045413762299997</v>
      </c>
      <c r="R291" s="77">
        <f>Openspace!BD268</f>
        <v>85.984155676678185</v>
      </c>
      <c r="S291" s="79">
        <f t="shared" si="22"/>
        <v>95.227053518300011</v>
      </c>
      <c r="T291" s="80">
        <f t="shared" si="23"/>
        <v>62.752554393455739</v>
      </c>
    </row>
    <row r="292" spans="1:20" x14ac:dyDescent="0.25">
      <c r="A292" s="13"/>
      <c r="B292" s="34" t="str">
        <f>LookupValues!$B$14</f>
        <v>Broadleaf habitat NOT classified as priority</v>
      </c>
      <c r="C292" s="35">
        <f>Openspace!C269</f>
        <v>491.86987249749995</v>
      </c>
      <c r="D292" s="77">
        <f>Openspace!AW269</f>
        <v>48.062500150670211</v>
      </c>
      <c r="E292" s="35">
        <f>Openspace!D269</f>
        <v>114.3087798017</v>
      </c>
      <c r="F292" s="77">
        <f>Openspace!AX269</f>
        <v>66.280083105311135</v>
      </c>
      <c r="G292" s="35">
        <f>Openspace!E269</f>
        <v>306.61736908189999</v>
      </c>
      <c r="H292" s="77">
        <f>Openspace!AY269</f>
        <v>53.591836736442204</v>
      </c>
      <c r="I292" s="35">
        <f>Openspace!F269</f>
        <v>248.99832326849997</v>
      </c>
      <c r="J292" s="77">
        <f>Openspace!AZ269</f>
        <v>41.623541672300405</v>
      </c>
      <c r="K292" s="35">
        <f>Openspace!G269</f>
        <v>0</v>
      </c>
      <c r="L292" s="77">
        <f>Openspace!BA269</f>
        <v>0</v>
      </c>
      <c r="M292" s="35">
        <f>Openspace!H269</f>
        <v>165.4443880339</v>
      </c>
      <c r="N292" s="77">
        <f>Openspace!BB269</f>
        <v>77.99429816630149</v>
      </c>
      <c r="O292" s="35">
        <f>Openspace!I269</f>
        <v>48.181418640400004</v>
      </c>
      <c r="P292" s="77">
        <f>Openspace!BC269</f>
        <v>64.001100856795105</v>
      </c>
      <c r="Q292" s="35">
        <f>Openspace!J269</f>
        <v>449.01291341399997</v>
      </c>
      <c r="R292" s="77">
        <f>Openspace!BD269</f>
        <v>62.58304992675226</v>
      </c>
      <c r="S292" s="79">
        <f t="shared" si="22"/>
        <v>1824.4330647378997</v>
      </c>
      <c r="T292" s="80">
        <f t="shared" si="23"/>
        <v>24.262185448135327</v>
      </c>
    </row>
    <row r="293" spans="1:20" x14ac:dyDescent="0.25">
      <c r="A293" s="13"/>
      <c r="B293" s="34" t="str">
        <f>LookupValues!$B$15</f>
        <v>Non-native coniferous woodland</v>
      </c>
      <c r="C293" s="35">
        <f>Openspace!C270</f>
        <v>15991.923270747899</v>
      </c>
      <c r="D293" s="77">
        <f>Openspace!AW270</f>
        <v>6.8613422171977234</v>
      </c>
      <c r="E293" s="35">
        <f>Openspace!D270</f>
        <v>2470.0772225249998</v>
      </c>
      <c r="F293" s="77">
        <f>Openspace!AX270</f>
        <v>22.767820257926683</v>
      </c>
      <c r="G293" s="35">
        <f>Openspace!E270</f>
        <v>1974.2486597581999</v>
      </c>
      <c r="H293" s="77">
        <f>Openspace!AY270</f>
        <v>23.790666301004777</v>
      </c>
      <c r="I293" s="35">
        <f>Openspace!F270</f>
        <v>1281.2178487749998</v>
      </c>
      <c r="J293" s="77">
        <f>Openspace!AZ270</f>
        <v>28.983047885839937</v>
      </c>
      <c r="K293" s="35">
        <f>Openspace!G270</f>
        <v>1019.3027446645001</v>
      </c>
      <c r="L293" s="77">
        <f>Openspace!BA270</f>
        <v>39.379611321861674</v>
      </c>
      <c r="M293" s="35">
        <f>Openspace!H270</f>
        <v>280.00422999360001</v>
      </c>
      <c r="N293" s="77">
        <f>Openspace!BB270</f>
        <v>58.799730855195641</v>
      </c>
      <c r="O293" s="35">
        <f>Openspace!I270</f>
        <v>1187.4425363579999</v>
      </c>
      <c r="P293" s="77">
        <f>Openspace!BC270</f>
        <v>34.495636016329847</v>
      </c>
      <c r="Q293" s="35">
        <f>Openspace!J270</f>
        <v>1466.4934397480001</v>
      </c>
      <c r="R293" s="77">
        <f>Openspace!BD270</f>
        <v>30.902669845740533</v>
      </c>
      <c r="S293" s="79">
        <f t="shared" si="22"/>
        <v>25670.709952570196</v>
      </c>
      <c r="T293" s="80">
        <f t="shared" si="23"/>
        <v>6.0851254892529925</v>
      </c>
    </row>
    <row r="294" spans="1:20" x14ac:dyDescent="0.25">
      <c r="A294" s="13"/>
      <c r="B294" s="36" t="str">
        <f>LookupValues!$B$16</f>
        <v>Transition or felled</v>
      </c>
      <c r="C294" s="35">
        <f>Openspace!C271</f>
        <v>110.94243817439998</v>
      </c>
      <c r="D294" s="77">
        <f>Openspace!AW271</f>
        <v>67.088823979487245</v>
      </c>
      <c r="E294" s="35">
        <f>Openspace!D271</f>
        <v>144.610847651</v>
      </c>
      <c r="F294" s="77">
        <f>Openspace!AX271</f>
        <v>60.153216733902028</v>
      </c>
      <c r="G294" s="35">
        <f>Openspace!E271</f>
        <v>48.676207456</v>
      </c>
      <c r="H294" s="77">
        <f>Openspace!AY271</f>
        <v>71.238259378863305</v>
      </c>
      <c r="I294" s="35">
        <f>Openspace!F271</f>
        <v>469.51806478960003</v>
      </c>
      <c r="J294" s="77">
        <f>Openspace!AZ271</f>
        <v>53.424494038318805</v>
      </c>
      <c r="K294" s="35">
        <f>Openspace!G271</f>
        <v>479.89894335869997</v>
      </c>
      <c r="L294" s="77">
        <f>Openspace!BA271</f>
        <v>57.300556745147063</v>
      </c>
      <c r="M294" s="35">
        <f>Openspace!H271</f>
        <v>356.8423507956</v>
      </c>
      <c r="N294" s="77">
        <f>Openspace!BB271</f>
        <v>58.138157420585223</v>
      </c>
      <c r="O294" s="35">
        <f>Openspace!I271</f>
        <v>113.99367443</v>
      </c>
      <c r="P294" s="77">
        <f>Openspace!BC271</f>
        <v>84.552504300608945</v>
      </c>
      <c r="Q294" s="35">
        <f>Openspace!J271</f>
        <v>335.86562414479999</v>
      </c>
      <c r="R294" s="77">
        <f>Openspace!BD271</f>
        <v>69.31971457407839</v>
      </c>
      <c r="S294" s="79">
        <f t="shared" si="22"/>
        <v>2060.3481508001</v>
      </c>
      <c r="T294" s="80">
        <f t="shared" si="23"/>
        <v>24.718874215404249</v>
      </c>
    </row>
    <row r="295" spans="1:20" x14ac:dyDescent="0.25">
      <c r="A295" s="13"/>
      <c r="B295" s="76" t="s">
        <v>194</v>
      </c>
      <c r="C295" s="75">
        <f>SUM(C283:C294)</f>
        <v>45283.242300141588</v>
      </c>
      <c r="D295" s="78">
        <f>IF(C295=0,0,SQRT(SUM((C283*D283)^2,(C284*D284)^2,(C285*D285)^2,(C286*D286)^2,(C287*D287)^2,(C288*D288)^2,(C289*D289)^2,(C290*D290)^2,(C291*D291)^2,(C292*D292)^2,(C293*D293)^2,(C294*D294)^2))/C295)</f>
        <v>4.9529593560094716</v>
      </c>
      <c r="E295" s="75">
        <f>SUM(E283:E294)</f>
        <v>9445.9051705028996</v>
      </c>
      <c r="F295" s="78">
        <f>IF(E295=0,0,SQRT(SUM((E283*F283)^2,(E284*F284)^2,(E285*F285)^2,(E286*F286)^2,(E287*F287)^2,(E288*F288)^2,(E289*F289)^2,(E290*F290)^2,(E291*F291)^2,(E292*F292)^2,(E293*F293)^2,(E294*F294)^2))/E295)</f>
        <v>11.936143595232126</v>
      </c>
      <c r="G295" s="75">
        <f>SUM(G283:G294)</f>
        <v>11723.320325316996</v>
      </c>
      <c r="H295" s="78">
        <f>IF(G295=0,0,SQRT(SUM((G283*H283)^2,(G284*H284)^2,(G285*H285)^2,(G286*H286)^2,(G287*H287)^2,(G288*H288)^2,(G289*H289)^2,(G290*H290)^2,(G291*H291)^2,(G292*H292)^2,(G293*H293)^2,(G294*H294)^2))/G295)</f>
        <v>10.464205443215542</v>
      </c>
      <c r="I295" s="75">
        <f>SUM(I283:I294)</f>
        <v>12948.538243561497</v>
      </c>
      <c r="J295" s="78">
        <f>IF(I295=0,0,SQRT(SUM((I283*J283)^2,(I284*J284)^2,(I285*J285)^2,(I286*J286)^2,(I287*J287)^2,(I288*J288)^2,(I289*J289)^2,(I290*J290)^2,(I291*J291)^2,(I292*J292)^2,(I293*J293)^2,(I294*J294)^2))/I295)</f>
        <v>9.9785847813565454</v>
      </c>
      <c r="K295" s="75">
        <f>SUM(K283:K294)</f>
        <v>5681.4991799775007</v>
      </c>
      <c r="L295" s="78">
        <f>IF(K295=0,0,SQRT(SUM((K283*L283)^2,(K284*L284)^2,(K285*L285)^2,(K286*L286)^2,(K287*L287)^2,(K288*L288)^2,(K289*L289)^2,(K290*L290)^2,(K291*L291)^2,(K292*L292)^2,(K293*L293)^2,(K294*L294)^2))/K295)</f>
        <v>16.282135038934751</v>
      </c>
      <c r="M295" s="75">
        <f>SUM(M283:M294)</f>
        <v>3904.6309354744003</v>
      </c>
      <c r="N295" s="78">
        <f>IF(M295=0,0,SQRT(SUM((M283*N283)^2,(M284*N284)^2,(M285*N285)^2,(M286*N286)^2,(M287*N287)^2,(M288*N288)^2,(M289*N289)^2,(M290*N290)^2,(M291*N291)^2,(M292*N292)^2,(M293*N293)^2,(M294*N294)^2))/M295)</f>
        <v>18.466965757787882</v>
      </c>
      <c r="O295" s="75">
        <f>SUM(O283:O294)</f>
        <v>11332.494809239399</v>
      </c>
      <c r="P295" s="78">
        <f>IF(O295=0,0,SQRT(SUM((O283*P283)^2,(O284*P284)^2,(O285*P285)^2,(O286*P286)^2,(O287*P287)^2,(O288*P288)^2,(O289*P289)^2,(O290*P290)^2,(O291*P291)^2,(O292*P292)^2,(O293*P293)^2,(O294*P294)^2))/O295)</f>
        <v>11.869503159604019</v>
      </c>
      <c r="Q295" s="75">
        <f>SUM(Q283:Q294)</f>
        <v>20543.466413878097</v>
      </c>
      <c r="R295" s="78">
        <f>IF(Q295=0,0,SQRT(SUM((Q283*R283)^2,(Q284*R284)^2,(Q285*R285)^2,(Q286*R286)^2,(Q287*R287)^2,(Q288*R288)^2,(Q289*R289)^2,(Q290*R290)^2,(Q291*R291)^2,(Q292*R292)^2,(Q293*R293)^2,(Q294*R294)^2))/Q295)</f>
        <v>8.3755781638327012</v>
      </c>
      <c r="S295" s="79">
        <f>SUM(S283:S294)</f>
        <v>120863.09737809238</v>
      </c>
      <c r="T295" s="80">
        <f>IF(S295=0,0,SQRT(SUM((S283*T283)^2,(S284*T284)^2,(S285*T285)^2,(S286*T286)^2,(S287*T287)^2,(S288*T288)^2,(S289*T289)^2,(S290*T290)^2,(S291*T291)^2,(S292*T292)^2,(S293*T293)^2,(S294*T294)^2))/S295)</f>
        <v>3.2701620770507032</v>
      </c>
    </row>
    <row r="296" spans="1:20" x14ac:dyDescent="0.25">
      <c r="A296" s="13"/>
      <c r="B296" s="55"/>
      <c r="C296" s="56"/>
      <c r="D296" s="57"/>
      <c r="E296" s="56"/>
      <c r="F296" s="57"/>
      <c r="G296" s="56"/>
      <c r="H296" s="57"/>
      <c r="I296" s="56"/>
      <c r="J296" s="57"/>
      <c r="K296" s="56"/>
      <c r="L296" s="57"/>
      <c r="M296" s="56"/>
      <c r="N296" s="57"/>
      <c r="O296" s="56"/>
      <c r="P296" s="57"/>
      <c r="Q296" s="56"/>
      <c r="R296" s="57"/>
      <c r="S296" s="57"/>
      <c r="T296" s="57"/>
    </row>
    <row r="297" spans="1:20" x14ac:dyDescent="0.25">
      <c r="A297" s="13"/>
      <c r="B297" s="55"/>
      <c r="C297" s="56"/>
      <c r="D297" s="57"/>
      <c r="E297" s="56"/>
      <c r="F297" s="57"/>
      <c r="G297" s="56"/>
      <c r="H297" s="57"/>
      <c r="I297" s="56"/>
      <c r="J297" s="57"/>
      <c r="K297" s="56"/>
      <c r="L297" s="57"/>
      <c r="M297" s="56"/>
      <c r="N297" s="57"/>
      <c r="O297" s="56"/>
      <c r="P297" s="57"/>
      <c r="Q297" s="56"/>
      <c r="R297" s="57"/>
      <c r="S297" s="57"/>
      <c r="T297" s="57"/>
    </row>
    <row r="298" spans="1:20" x14ac:dyDescent="0.25">
      <c r="A298" s="19"/>
      <c r="B298" s="55"/>
      <c r="C298" s="56"/>
      <c r="D298" s="57"/>
      <c r="E298" s="56"/>
      <c r="F298" s="57"/>
      <c r="G298" s="56"/>
      <c r="H298" s="57"/>
      <c r="I298" s="56"/>
      <c r="J298" s="57"/>
      <c r="K298" s="56"/>
      <c r="L298" s="57"/>
      <c r="M298" s="56"/>
      <c r="N298" s="57"/>
      <c r="O298" s="56"/>
      <c r="P298" s="57"/>
      <c r="Q298" s="56"/>
      <c r="R298" s="57"/>
      <c r="S298" s="57"/>
      <c r="T298" s="57"/>
    </row>
    <row r="299" spans="1:20" x14ac:dyDescent="0.25">
      <c r="A299" s="13"/>
      <c r="B299" s="55"/>
      <c r="C299" s="56"/>
      <c r="D299" s="57"/>
      <c r="E299" s="56"/>
      <c r="F299" s="57"/>
      <c r="G299" s="56"/>
      <c r="H299" s="57"/>
      <c r="I299" s="56"/>
      <c r="J299" s="57"/>
      <c r="K299" s="56"/>
      <c r="L299" s="57"/>
      <c r="M299" s="56"/>
      <c r="N299" s="57"/>
      <c r="O299" s="56"/>
      <c r="P299" s="57"/>
      <c r="Q299" s="56"/>
      <c r="R299" s="57"/>
      <c r="S299" s="57"/>
      <c r="T299" s="57"/>
    </row>
    <row r="300" spans="1:20" x14ac:dyDescent="0.25">
      <c r="A300" s="13"/>
      <c r="B300" s="55"/>
      <c r="C300" s="56"/>
      <c r="D300" s="57"/>
      <c r="E300" s="56"/>
      <c r="F300" s="57"/>
      <c r="G300" s="56"/>
      <c r="H300" s="57"/>
      <c r="I300" s="56"/>
      <c r="J300" s="57"/>
      <c r="K300" s="56"/>
      <c r="L300" s="57"/>
      <c r="M300" s="56"/>
      <c r="N300" s="57"/>
      <c r="O300" s="56"/>
      <c r="P300" s="57"/>
      <c r="Q300" s="56"/>
      <c r="R300" s="57"/>
      <c r="S300" s="57"/>
      <c r="T300" s="57"/>
    </row>
    <row r="301" spans="1:20" x14ac:dyDescent="0.25">
      <c r="A301" s="29"/>
      <c r="B301" s="55"/>
      <c r="C301" s="56"/>
      <c r="D301" s="57"/>
      <c r="E301" s="56"/>
      <c r="F301" s="57"/>
      <c r="G301" s="56"/>
      <c r="H301" s="57"/>
      <c r="I301" s="56"/>
      <c r="J301" s="57"/>
      <c r="K301" s="56"/>
      <c r="L301" s="57"/>
      <c r="M301" s="56"/>
      <c r="N301" s="57"/>
      <c r="O301" s="56"/>
      <c r="P301" s="57"/>
      <c r="Q301" s="56"/>
      <c r="R301" s="57"/>
      <c r="S301" s="57"/>
      <c r="T301" s="57"/>
    </row>
    <row r="303" spans="1:20" x14ac:dyDescent="0.25">
      <c r="B303" s="13" t="s">
        <v>417</v>
      </c>
      <c r="C303" s="13" t="str">
        <f>Openspace!$B$2</f>
        <v>Open Space</v>
      </c>
    </row>
    <row r="304" spans="1:20" x14ac:dyDescent="0.25">
      <c r="A304" s="13"/>
      <c r="B304" s="13"/>
    </row>
    <row r="305" spans="1:20" x14ac:dyDescent="0.25">
      <c r="B305" s="92" t="str">
        <f>$B$2</f>
        <v>Habitat Type</v>
      </c>
      <c r="C305" s="94" t="s">
        <v>421</v>
      </c>
      <c r="D305" s="93"/>
      <c r="E305" s="93"/>
      <c r="F305" s="93"/>
      <c r="G305" s="93"/>
      <c r="H305" s="93"/>
      <c r="I305" s="93"/>
      <c r="J305" s="95"/>
      <c r="K305" s="94" t="s">
        <v>422</v>
      </c>
      <c r="L305" s="93"/>
      <c r="M305" s="93"/>
      <c r="N305" s="93"/>
      <c r="O305" s="93"/>
      <c r="P305" s="93"/>
      <c r="Q305" s="93"/>
      <c r="R305" s="95"/>
      <c r="S305" s="96" t="s">
        <v>194</v>
      </c>
      <c r="T305" s="92"/>
    </row>
    <row r="306" spans="1:20" x14ac:dyDescent="0.25">
      <c r="A306" s="13" t="s">
        <v>126</v>
      </c>
      <c r="B306" s="92"/>
      <c r="C306" s="97" t="s">
        <v>384</v>
      </c>
      <c r="D306" s="97"/>
      <c r="E306" s="94" t="s">
        <v>385</v>
      </c>
      <c r="F306" s="95"/>
      <c r="G306" s="94" t="s">
        <v>386</v>
      </c>
      <c r="H306" s="95"/>
      <c r="I306" s="94" t="s">
        <v>420</v>
      </c>
      <c r="J306" s="95"/>
      <c r="K306" s="97" t="s">
        <v>384</v>
      </c>
      <c r="L306" s="97"/>
      <c r="M306" s="94" t="s">
        <v>385</v>
      </c>
      <c r="N306" s="95"/>
      <c r="O306" s="94" t="s">
        <v>386</v>
      </c>
      <c r="P306" s="95"/>
      <c r="Q306" s="94" t="s">
        <v>419</v>
      </c>
      <c r="R306" s="95"/>
      <c r="S306" s="94"/>
      <c r="T306" s="93"/>
    </row>
    <row r="307" spans="1:20" ht="25.5" x14ac:dyDescent="0.25">
      <c r="A307" s="13"/>
      <c r="B307" s="93"/>
      <c r="C307" s="32" t="s">
        <v>195</v>
      </c>
      <c r="D307" s="33" t="s">
        <v>196</v>
      </c>
      <c r="E307" s="32" t="s">
        <v>195</v>
      </c>
      <c r="F307" s="33" t="s">
        <v>196</v>
      </c>
      <c r="G307" s="32" t="s">
        <v>195</v>
      </c>
      <c r="H307" s="33" t="s">
        <v>196</v>
      </c>
      <c r="I307" s="32" t="s">
        <v>195</v>
      </c>
      <c r="J307" s="33" t="s">
        <v>196</v>
      </c>
      <c r="K307" s="32" t="s">
        <v>195</v>
      </c>
      <c r="L307" s="33" t="s">
        <v>196</v>
      </c>
      <c r="M307" s="32" t="s">
        <v>195</v>
      </c>
      <c r="N307" s="33" t="s">
        <v>196</v>
      </c>
      <c r="O307" s="32" t="s">
        <v>195</v>
      </c>
      <c r="P307" s="33" t="s">
        <v>196</v>
      </c>
      <c r="Q307" s="32" t="s">
        <v>195</v>
      </c>
      <c r="R307" s="33" t="s">
        <v>196</v>
      </c>
      <c r="S307" s="32" t="s">
        <v>195</v>
      </c>
      <c r="T307" s="33" t="s">
        <v>196</v>
      </c>
    </row>
    <row r="308" spans="1:20" x14ac:dyDescent="0.25">
      <c r="A308" s="13"/>
      <c r="B308" s="34" t="str">
        <f>LookupValues!$B$5</f>
        <v>Lowland beech/yew woodland</v>
      </c>
      <c r="C308" s="35">
        <f>Openspace!C283</f>
        <v>0</v>
      </c>
      <c r="D308" s="77">
        <f>Openspace!AW283</f>
        <v>0</v>
      </c>
      <c r="E308" s="35">
        <f>Openspace!D283</f>
        <v>0</v>
      </c>
      <c r="F308" s="77">
        <f>Openspace!AX283</f>
        <v>0</v>
      </c>
      <c r="G308" s="35">
        <f>Openspace!E283</f>
        <v>0</v>
      </c>
      <c r="H308" s="77">
        <f>Openspace!AY283</f>
        <v>0</v>
      </c>
      <c r="I308" s="35">
        <f>Openspace!F283</f>
        <v>0</v>
      </c>
      <c r="J308" s="77">
        <f>Openspace!AZ283</f>
        <v>0</v>
      </c>
      <c r="K308" s="35">
        <f>Openspace!G283</f>
        <v>0</v>
      </c>
      <c r="L308" s="77">
        <f>Openspace!BA283</f>
        <v>0</v>
      </c>
      <c r="M308" s="35">
        <f>Openspace!H283</f>
        <v>0</v>
      </c>
      <c r="N308" s="77">
        <f>Openspace!BB283</f>
        <v>0</v>
      </c>
      <c r="O308" s="35">
        <f>Openspace!I283</f>
        <v>0</v>
      </c>
      <c r="P308" s="77">
        <f>Openspace!BC283</f>
        <v>0</v>
      </c>
      <c r="Q308" s="35">
        <f>Openspace!J283</f>
        <v>0</v>
      </c>
      <c r="R308" s="77">
        <f>Openspace!BD283</f>
        <v>0</v>
      </c>
      <c r="S308" s="79">
        <f>SUM(C308,E308,G308,I308,K308,M308,O308,Q308)</f>
        <v>0</v>
      </c>
      <c r="T308" s="80">
        <f>IF(S308=0,0,SQRT(SUM((C308*D308)^2,(E308*F308)^2,(G308*H308)^2,(I308*J308)^2,(K308*L308)^2,(M308*N308)^2,(O308*P308)^2,(Q308*R308)^2))/S308)</f>
        <v>0</v>
      </c>
    </row>
    <row r="309" spans="1:20" x14ac:dyDescent="0.25">
      <c r="A309" s="13"/>
      <c r="B309" s="34" t="str">
        <f>LookupValues!$B$6</f>
        <v>Lowland Mixed Deciduous Woodland</v>
      </c>
      <c r="C309" s="35">
        <f>Openspace!C284</f>
        <v>587.93711424169999</v>
      </c>
      <c r="D309" s="77">
        <f>Openspace!AW284</f>
        <v>51.579284614832012</v>
      </c>
      <c r="E309" s="35">
        <f>Openspace!D284</f>
        <v>732.4998011063999</v>
      </c>
      <c r="F309" s="77">
        <f>Openspace!AX284</f>
        <v>41.902015250587695</v>
      </c>
      <c r="G309" s="35">
        <f>Openspace!E284</f>
        <v>775.78819670070027</v>
      </c>
      <c r="H309" s="77">
        <f>Openspace!AY284</f>
        <v>36.901607820182264</v>
      </c>
      <c r="I309" s="35">
        <f>Openspace!F284</f>
        <v>595.23705168679999</v>
      </c>
      <c r="J309" s="77">
        <f>Openspace!AZ284</f>
        <v>29.822937097355101</v>
      </c>
      <c r="K309" s="35">
        <f>Openspace!G284</f>
        <v>0</v>
      </c>
      <c r="L309" s="77">
        <f>Openspace!BA284</f>
        <v>0</v>
      </c>
      <c r="M309" s="35">
        <f>Openspace!H284</f>
        <v>0</v>
      </c>
      <c r="N309" s="77">
        <f>Openspace!BB284</f>
        <v>0</v>
      </c>
      <c r="O309" s="35">
        <f>Openspace!I284</f>
        <v>287.425793672</v>
      </c>
      <c r="P309" s="77">
        <f>Openspace!BC284</f>
        <v>52.965231350285087</v>
      </c>
      <c r="Q309" s="35">
        <f>Openspace!J284</f>
        <v>1054.817913226</v>
      </c>
      <c r="R309" s="77">
        <f>Openspace!BD284</f>
        <v>40.691524367112315</v>
      </c>
      <c r="S309" s="79">
        <f t="shared" ref="S309:S319" si="24">SUM(C309,E309,G309,I309,K309,M309,O309,Q309)</f>
        <v>4033.7058706336002</v>
      </c>
      <c r="T309" s="80">
        <f t="shared" ref="T309:T319" si="25">IF(S309=0,0,SQRT(SUM((C309*D309)^2,(E309*F309)^2,(G309*H309)^2,(I309*J309)^2,(K309*L309)^2,(M309*N309)^2,(O309*P309)^2,(Q309*R309)^2))/S309)</f>
        <v>17.653014046411236</v>
      </c>
    </row>
    <row r="310" spans="1:20" x14ac:dyDescent="0.25">
      <c r="A310" s="13"/>
      <c r="B310" s="34" t="str">
        <f>LookupValues!$B$7</f>
        <v>Native pine woodlands</v>
      </c>
      <c r="C310" s="35">
        <f>Openspace!C285</f>
        <v>14006.968139500999</v>
      </c>
      <c r="D310" s="77">
        <f>Openspace!AW285</f>
        <v>11.14533896276896</v>
      </c>
      <c r="E310" s="35">
        <f>Openspace!D285</f>
        <v>6563.2445991860004</v>
      </c>
      <c r="F310" s="77">
        <f>Openspace!AX285</f>
        <v>14.973106265513602</v>
      </c>
      <c r="G310" s="35">
        <f>Openspace!E285</f>
        <v>5104.1403599744999</v>
      </c>
      <c r="H310" s="77">
        <f>Openspace!AY285</f>
        <v>16.69525896906968</v>
      </c>
      <c r="I310" s="35">
        <f>Openspace!F285</f>
        <v>4055.7764903511998</v>
      </c>
      <c r="J310" s="77">
        <f>Openspace!AZ285</f>
        <v>17.404825464684642</v>
      </c>
      <c r="K310" s="35">
        <f>Openspace!G285</f>
        <v>92.349696379099996</v>
      </c>
      <c r="L310" s="77">
        <f>Openspace!BA285</f>
        <v>47.080938768520447</v>
      </c>
      <c r="M310" s="35">
        <f>Openspace!H285</f>
        <v>213.96008517000001</v>
      </c>
      <c r="N310" s="77">
        <f>Openspace!BB285</f>
        <v>102.9433221325143</v>
      </c>
      <c r="O310" s="35">
        <f>Openspace!I285</f>
        <v>477.29420291499997</v>
      </c>
      <c r="P310" s="77">
        <f>Openspace!BC285</f>
        <v>49.302387463969758</v>
      </c>
      <c r="Q310" s="35">
        <f>Openspace!J285</f>
        <v>1128.0833406992999</v>
      </c>
      <c r="R310" s="77">
        <f>Openspace!BD285</f>
        <v>45.423522231546862</v>
      </c>
      <c r="S310" s="79">
        <f t="shared" si="24"/>
        <v>31641.816914176099</v>
      </c>
      <c r="T310" s="80">
        <f t="shared" si="25"/>
        <v>7.0637396756270316</v>
      </c>
    </row>
    <row r="311" spans="1:20" x14ac:dyDescent="0.25">
      <c r="A311" s="13"/>
      <c r="B311" s="34" t="str">
        <f>LookupValues!$B$8</f>
        <v>Non-HAP native pinewood</v>
      </c>
      <c r="C311" s="35">
        <f>Openspace!C286</f>
        <v>9590.3302290272004</v>
      </c>
      <c r="D311" s="77">
        <f>Openspace!AW286</f>
        <v>14.779746993442343</v>
      </c>
      <c r="E311" s="35">
        <f>Openspace!D286</f>
        <v>1689.312758904</v>
      </c>
      <c r="F311" s="77">
        <f>Openspace!AX286</f>
        <v>30.463281776498864</v>
      </c>
      <c r="G311" s="35">
        <f>Openspace!E286</f>
        <v>2071.8584954060998</v>
      </c>
      <c r="H311" s="77">
        <f>Openspace!AY286</f>
        <v>23.981888853042221</v>
      </c>
      <c r="I311" s="35">
        <f>Openspace!F286</f>
        <v>2596.9477681026005</v>
      </c>
      <c r="J311" s="77">
        <f>Openspace!AZ286</f>
        <v>28.304074367060021</v>
      </c>
      <c r="K311" s="35">
        <f>Openspace!G286</f>
        <v>0</v>
      </c>
      <c r="L311" s="77">
        <f>Openspace!BA286</f>
        <v>0</v>
      </c>
      <c r="M311" s="35">
        <f>Openspace!H286</f>
        <v>0</v>
      </c>
      <c r="N311" s="77">
        <f>Openspace!BB286</f>
        <v>0</v>
      </c>
      <c r="O311" s="35">
        <f>Openspace!I286</f>
        <v>185.70598338370002</v>
      </c>
      <c r="P311" s="77">
        <f>Openspace!BC286</f>
        <v>102.79184555725882</v>
      </c>
      <c r="Q311" s="35">
        <f>Openspace!J286</f>
        <v>492.02317020999999</v>
      </c>
      <c r="R311" s="77">
        <f>Openspace!BD286</f>
        <v>60.746822073834444</v>
      </c>
      <c r="S311" s="79">
        <f t="shared" si="24"/>
        <v>16626.178405033599</v>
      </c>
      <c r="T311" s="80">
        <f t="shared" si="25"/>
        <v>10.737172382442854</v>
      </c>
    </row>
    <row r="312" spans="1:20" ht="30" customHeight="1" x14ac:dyDescent="0.25">
      <c r="A312" s="13"/>
      <c r="B312" s="81" t="str">
        <f>LookupValues!$B$9</f>
        <v>Upland birchwoods (Scot); birch dominated upland oakwoods (Eng, Wal)</v>
      </c>
      <c r="C312" s="35">
        <f>Openspace!C287</f>
        <v>7256.4694689893004</v>
      </c>
      <c r="D312" s="77">
        <f>Openspace!AW287</f>
        <v>14.129326216368614</v>
      </c>
      <c r="E312" s="35">
        <f>Openspace!D287</f>
        <v>4031.6856114739994</v>
      </c>
      <c r="F312" s="77">
        <f>Openspace!AX287</f>
        <v>17.353809347156645</v>
      </c>
      <c r="G312" s="35">
        <f>Openspace!E287</f>
        <v>5529.8766044629992</v>
      </c>
      <c r="H312" s="77">
        <f>Openspace!AY287</f>
        <v>14.415992065196663</v>
      </c>
      <c r="I312" s="35">
        <f>Openspace!F287</f>
        <v>6208.4117159309999</v>
      </c>
      <c r="J312" s="77">
        <f>Openspace!AZ287</f>
        <v>16.813346449675272</v>
      </c>
      <c r="K312" s="35">
        <f>Openspace!G287</f>
        <v>983.49257723599999</v>
      </c>
      <c r="L312" s="77">
        <f>Openspace!BA287</f>
        <v>55.8278099579478</v>
      </c>
      <c r="M312" s="35">
        <f>Openspace!H287</f>
        <v>230.25801315999999</v>
      </c>
      <c r="N312" s="77">
        <f>Openspace!BB287</f>
        <v>65.48179205364616</v>
      </c>
      <c r="O312" s="35">
        <f>Openspace!I287</f>
        <v>703.73242201899996</v>
      </c>
      <c r="P312" s="77">
        <f>Openspace!BC287</f>
        <v>46.09160697021197</v>
      </c>
      <c r="Q312" s="35">
        <f>Openspace!J287</f>
        <v>903.8107594434</v>
      </c>
      <c r="R312" s="77">
        <f>Openspace!BD287</f>
        <v>40.213736092445203</v>
      </c>
      <c r="S312" s="79">
        <f t="shared" si="24"/>
        <v>25847.737172715701</v>
      </c>
      <c r="T312" s="80">
        <f t="shared" si="25"/>
        <v>7.5687994290742848</v>
      </c>
    </row>
    <row r="313" spans="1:20" x14ac:dyDescent="0.25">
      <c r="A313" s="13"/>
      <c r="B313" s="34" t="str">
        <f>LookupValues!$B$10</f>
        <v>Upland mixed ashwoods</v>
      </c>
      <c r="C313" s="35">
        <f>Openspace!C288</f>
        <v>380.30891341070003</v>
      </c>
      <c r="D313" s="77">
        <f>Openspace!AW288</f>
        <v>60.243530133346241</v>
      </c>
      <c r="E313" s="35">
        <f>Openspace!D288</f>
        <v>204.80701531220001</v>
      </c>
      <c r="F313" s="77">
        <f>Openspace!AX288</f>
        <v>87.445350699753888</v>
      </c>
      <c r="G313" s="35">
        <f>Openspace!E288</f>
        <v>350.91477954800001</v>
      </c>
      <c r="H313" s="77">
        <f>Openspace!AY288</f>
        <v>46.535793475432783</v>
      </c>
      <c r="I313" s="35">
        <f>Openspace!F288</f>
        <v>213.4556334989</v>
      </c>
      <c r="J313" s="77">
        <f>Openspace!AZ288</f>
        <v>72.010373903862643</v>
      </c>
      <c r="K313" s="35">
        <f>Openspace!G288</f>
        <v>0</v>
      </c>
      <c r="L313" s="77">
        <f>Openspace!BA288</f>
        <v>0</v>
      </c>
      <c r="M313" s="35">
        <f>Openspace!H288</f>
        <v>0</v>
      </c>
      <c r="N313" s="77">
        <f>Openspace!BB288</f>
        <v>0</v>
      </c>
      <c r="O313" s="35">
        <f>Openspace!I288</f>
        <v>0</v>
      </c>
      <c r="P313" s="77">
        <f>Openspace!BC288</f>
        <v>0</v>
      </c>
      <c r="Q313" s="35">
        <f>Openspace!J288</f>
        <v>119.24789322570001</v>
      </c>
      <c r="R313" s="77">
        <f>Openspace!BD288</f>
        <v>90.417418896951219</v>
      </c>
      <c r="S313" s="79">
        <f t="shared" si="24"/>
        <v>1268.7342349954999</v>
      </c>
      <c r="T313" s="80">
        <f t="shared" si="25"/>
        <v>30.166692316043761</v>
      </c>
    </row>
    <row r="314" spans="1:20" x14ac:dyDescent="0.25">
      <c r="A314" s="13"/>
      <c r="B314" s="34" t="str">
        <f>LookupValues!$B$11</f>
        <v>Upland oakwood</v>
      </c>
      <c r="C314" s="35">
        <f>Openspace!C289</f>
        <v>1492.4766315646</v>
      </c>
      <c r="D314" s="77">
        <f>Openspace!AW289</f>
        <v>31.176258742208176</v>
      </c>
      <c r="E314" s="35">
        <f>Openspace!D289</f>
        <v>200.85225704929999</v>
      </c>
      <c r="F314" s="77">
        <f>Openspace!AX289</f>
        <v>53.348686683636551</v>
      </c>
      <c r="G314" s="35">
        <f>Openspace!E289</f>
        <v>824.14100486360007</v>
      </c>
      <c r="H314" s="77">
        <f>Openspace!AY289</f>
        <v>42.938314752921599</v>
      </c>
      <c r="I314" s="35">
        <f>Openspace!F289</f>
        <v>1665.80386284</v>
      </c>
      <c r="J314" s="77">
        <f>Openspace!AZ289</f>
        <v>38.259493694567595</v>
      </c>
      <c r="K314" s="35">
        <f>Openspace!G289</f>
        <v>0</v>
      </c>
      <c r="L314" s="77">
        <f>Openspace!BA289</f>
        <v>0</v>
      </c>
      <c r="M314" s="35">
        <f>Openspace!H289</f>
        <v>65.914972180999996</v>
      </c>
      <c r="N314" s="77">
        <f>Openspace!BB289</f>
        <v>91.127019229759767</v>
      </c>
      <c r="O314" s="35">
        <f>Openspace!I289</f>
        <v>144.98632613450002</v>
      </c>
      <c r="P314" s="77">
        <f>Openspace!BC289</f>
        <v>88.638787118024098</v>
      </c>
      <c r="Q314" s="35">
        <f>Openspace!J289</f>
        <v>369.53682465050002</v>
      </c>
      <c r="R314" s="77">
        <f>Openspace!BD289</f>
        <v>61.70475669850763</v>
      </c>
      <c r="S314" s="79">
        <f t="shared" si="24"/>
        <v>4763.7118792834999</v>
      </c>
      <c r="T314" s="80">
        <f t="shared" si="25"/>
        <v>19.14209481599508</v>
      </c>
    </row>
    <row r="315" spans="1:20" x14ac:dyDescent="0.25">
      <c r="A315" s="13"/>
      <c r="B315" s="34" t="str">
        <f>LookupValues!$B$12</f>
        <v>Wet woodland</v>
      </c>
      <c r="C315" s="35">
        <f>Openspace!C290</f>
        <v>1666.4614311</v>
      </c>
      <c r="D315" s="77">
        <f>Openspace!AW290</f>
        <v>25.803269572427755</v>
      </c>
      <c r="E315" s="35">
        <f>Openspace!D290</f>
        <v>1139.2935547345999</v>
      </c>
      <c r="F315" s="77">
        <f>Openspace!AX290</f>
        <v>37.147416159350456</v>
      </c>
      <c r="G315" s="35">
        <f>Openspace!E290</f>
        <v>1459.8014442085</v>
      </c>
      <c r="H315" s="77">
        <f>Openspace!AY290</f>
        <v>29.362209258131241</v>
      </c>
      <c r="I315" s="35">
        <f>Openspace!F290</f>
        <v>2740.8486200498</v>
      </c>
      <c r="J315" s="77">
        <f>Openspace!AZ290</f>
        <v>19.727640970267732</v>
      </c>
      <c r="K315" s="35">
        <f>Openspace!G290</f>
        <v>372.81664495979999</v>
      </c>
      <c r="L315" s="77">
        <f>Openspace!BA290</f>
        <v>61.121666767038448</v>
      </c>
      <c r="M315" s="35">
        <f>Openspace!H290</f>
        <v>769.16322509020006</v>
      </c>
      <c r="N315" s="77">
        <f>Openspace!BB290</f>
        <v>48.283795739490266</v>
      </c>
      <c r="O315" s="35">
        <f>Openspace!I290</f>
        <v>298.33796647299999</v>
      </c>
      <c r="P315" s="77">
        <f>Openspace!BC290</f>
        <v>57.198413630290908</v>
      </c>
      <c r="Q315" s="35">
        <f>Openspace!J290</f>
        <v>796.23315276000005</v>
      </c>
      <c r="R315" s="77">
        <f>Openspace!BD290</f>
        <v>99.961540615890371</v>
      </c>
      <c r="S315" s="79">
        <f t="shared" si="24"/>
        <v>9242.9560393759002</v>
      </c>
      <c r="T315" s="80">
        <f t="shared" si="25"/>
        <v>14.075450345080416</v>
      </c>
    </row>
    <row r="316" spans="1:20" x14ac:dyDescent="0.25">
      <c r="A316" s="13"/>
      <c r="B316" s="34" t="str">
        <f>LookupValues!$B$13</f>
        <v>Wood Pasture &amp; Parkland</v>
      </c>
      <c r="C316" s="35">
        <f>Openspace!C291</f>
        <v>0</v>
      </c>
      <c r="D316" s="77">
        <f>Openspace!AW291</f>
        <v>0</v>
      </c>
      <c r="E316" s="35">
        <f>Openspace!D291</f>
        <v>0</v>
      </c>
      <c r="F316" s="77">
        <f>Openspace!AX291</f>
        <v>0</v>
      </c>
      <c r="G316" s="35">
        <f>Openspace!E291</f>
        <v>0</v>
      </c>
      <c r="H316" s="77">
        <f>Openspace!AY291</f>
        <v>0</v>
      </c>
      <c r="I316" s="35">
        <f>Openspace!F291</f>
        <v>0</v>
      </c>
      <c r="J316" s="77">
        <f>Openspace!AZ291</f>
        <v>0</v>
      </c>
      <c r="K316" s="35">
        <f>Openspace!G291</f>
        <v>0</v>
      </c>
      <c r="L316" s="77">
        <f>Openspace!BA291</f>
        <v>0</v>
      </c>
      <c r="M316" s="35">
        <f>Openspace!H291</f>
        <v>0</v>
      </c>
      <c r="N316" s="77">
        <f>Openspace!BB291</f>
        <v>0</v>
      </c>
      <c r="O316" s="35">
        <f>Openspace!I291</f>
        <v>0</v>
      </c>
      <c r="P316" s="77">
        <f>Openspace!BC291</f>
        <v>0</v>
      </c>
      <c r="Q316" s="35">
        <f>Openspace!J291</f>
        <v>0</v>
      </c>
      <c r="R316" s="77">
        <f>Openspace!BD291</f>
        <v>0</v>
      </c>
      <c r="S316" s="79">
        <f t="shared" si="24"/>
        <v>0</v>
      </c>
      <c r="T316" s="80">
        <f t="shared" si="25"/>
        <v>0</v>
      </c>
    </row>
    <row r="317" spans="1:20" x14ac:dyDescent="0.25">
      <c r="A317" s="13"/>
      <c r="B317" s="34" t="str">
        <f>LookupValues!$B$14</f>
        <v>Broadleaf habitat NOT classified as priority</v>
      </c>
      <c r="C317" s="35">
        <f>Openspace!C292</f>
        <v>568.14050228080009</v>
      </c>
      <c r="D317" s="77">
        <f>Openspace!AW292</f>
        <v>52.233111834776601</v>
      </c>
      <c r="E317" s="35">
        <f>Openspace!D292</f>
        <v>313.17485377100002</v>
      </c>
      <c r="F317" s="77">
        <f>Openspace!AX292</f>
        <v>68.626910349401243</v>
      </c>
      <c r="G317" s="35">
        <f>Openspace!E292</f>
        <v>608.74886730289995</v>
      </c>
      <c r="H317" s="77">
        <f>Openspace!AY292</f>
        <v>49.739164077504611</v>
      </c>
      <c r="I317" s="35">
        <f>Openspace!F292</f>
        <v>35.829009703000004</v>
      </c>
      <c r="J317" s="77">
        <f>Openspace!AZ292</f>
        <v>104.21645784803677</v>
      </c>
      <c r="K317" s="35">
        <f>Openspace!G292</f>
        <v>0</v>
      </c>
      <c r="L317" s="77">
        <f>Openspace!BA292</f>
        <v>0</v>
      </c>
      <c r="M317" s="35">
        <f>Openspace!H292</f>
        <v>0</v>
      </c>
      <c r="N317" s="77">
        <f>Openspace!BB292</f>
        <v>0</v>
      </c>
      <c r="O317" s="35">
        <f>Openspace!I292</f>
        <v>480.650150645</v>
      </c>
      <c r="P317" s="77">
        <f>Openspace!BC292</f>
        <v>64.382261791871372</v>
      </c>
      <c r="Q317" s="35">
        <f>Openspace!J292</f>
        <v>0</v>
      </c>
      <c r="R317" s="77">
        <f>Openspace!BD292</f>
        <v>0</v>
      </c>
      <c r="S317" s="79">
        <f t="shared" si="24"/>
        <v>2006.5433837027001</v>
      </c>
      <c r="T317" s="80">
        <f t="shared" si="25"/>
        <v>28.327909401100037</v>
      </c>
    </row>
    <row r="318" spans="1:20" x14ac:dyDescent="0.25">
      <c r="A318" s="13"/>
      <c r="B318" s="34" t="str">
        <f>LookupValues!$B$15</f>
        <v>Non-native coniferous woodland</v>
      </c>
      <c r="C318" s="35">
        <f>Openspace!C293</f>
        <v>51469.06766680201</v>
      </c>
      <c r="D318" s="77">
        <f>Openspace!AW293</f>
        <v>4.7651755555581801</v>
      </c>
      <c r="E318" s="35">
        <f>Openspace!D293</f>
        <v>20392.6779623066</v>
      </c>
      <c r="F318" s="77">
        <f>Openspace!AX293</f>
        <v>8.5060475083496918</v>
      </c>
      <c r="G318" s="35">
        <f>Openspace!E293</f>
        <v>14876.3967213659</v>
      </c>
      <c r="H318" s="77">
        <f>Openspace!AY293</f>
        <v>9.6907019952344431</v>
      </c>
      <c r="I318" s="35">
        <f>Openspace!F293</f>
        <v>16955.691471017002</v>
      </c>
      <c r="J318" s="77">
        <f>Openspace!AZ293</f>
        <v>10.297818117152465</v>
      </c>
      <c r="K318" s="35">
        <f>Openspace!G293</f>
        <v>657.61790373219992</v>
      </c>
      <c r="L318" s="77">
        <f>Openspace!BA293</f>
        <v>50.288669314228358</v>
      </c>
      <c r="M318" s="35">
        <f>Openspace!H293</f>
        <v>207.6940141195</v>
      </c>
      <c r="N318" s="77">
        <f>Openspace!BB293</f>
        <v>101.93798392971081</v>
      </c>
      <c r="O318" s="35">
        <f>Openspace!I293</f>
        <v>935.13270883140001</v>
      </c>
      <c r="P318" s="77">
        <f>Openspace!BC293</f>
        <v>41.296520342041525</v>
      </c>
      <c r="Q318" s="35">
        <f>Openspace!J293</f>
        <v>1467.6038698300001</v>
      </c>
      <c r="R318" s="77">
        <f>Openspace!BD293</f>
        <v>52.481696705258031</v>
      </c>
      <c r="S318" s="79">
        <f t="shared" si="24"/>
        <v>106961.8823180046</v>
      </c>
      <c r="T318" s="80">
        <f t="shared" si="25"/>
        <v>3.6266514286343381</v>
      </c>
    </row>
    <row r="319" spans="1:20" x14ac:dyDescent="0.25">
      <c r="A319" s="13"/>
      <c r="B319" s="36" t="str">
        <f>LookupValues!$B$16</f>
        <v>Transition or felled</v>
      </c>
      <c r="C319" s="35">
        <f>Openspace!C294</f>
        <v>962.16668738839996</v>
      </c>
      <c r="D319" s="77">
        <f>Openspace!AW294</f>
        <v>44.406220295507524</v>
      </c>
      <c r="E319" s="35">
        <f>Openspace!D294</f>
        <v>301.83399897999999</v>
      </c>
      <c r="F319" s="77">
        <f>Openspace!AX294</f>
        <v>33.040888619102248</v>
      </c>
      <c r="G319" s="35">
        <f>Openspace!E294</f>
        <v>948.11812556250015</v>
      </c>
      <c r="H319" s="77">
        <f>Openspace!AY294</f>
        <v>26.447608494178322</v>
      </c>
      <c r="I319" s="35">
        <f>Openspace!F294</f>
        <v>10812.476014812999</v>
      </c>
      <c r="J319" s="77">
        <f>Openspace!AZ294</f>
        <v>9.1598111796012827</v>
      </c>
      <c r="K319" s="35">
        <f>Openspace!G294</f>
        <v>0</v>
      </c>
      <c r="L319" s="77">
        <f>Openspace!BA294</f>
        <v>0</v>
      </c>
      <c r="M319" s="35">
        <f>Openspace!H294</f>
        <v>0</v>
      </c>
      <c r="N319" s="77">
        <f>Openspace!BB294</f>
        <v>0</v>
      </c>
      <c r="O319" s="35">
        <f>Openspace!I294</f>
        <v>82.555360262999997</v>
      </c>
      <c r="P319" s="77">
        <f>Openspace!BC294</f>
        <v>86.727870473796443</v>
      </c>
      <c r="Q319" s="35">
        <f>Openspace!J294</f>
        <v>8002.9835356700005</v>
      </c>
      <c r="R319" s="77">
        <f>Openspace!BD294</f>
        <v>72.156863941995113</v>
      </c>
      <c r="S319" s="79">
        <f t="shared" si="24"/>
        <v>21110.133722676899</v>
      </c>
      <c r="T319" s="80">
        <f t="shared" si="25"/>
        <v>27.859633264173596</v>
      </c>
    </row>
    <row r="320" spans="1:20" x14ac:dyDescent="0.25">
      <c r="A320" s="13"/>
      <c r="B320" s="76" t="s">
        <v>194</v>
      </c>
      <c r="C320" s="75">
        <f>SUM(C308:C319)</f>
        <v>87980.326784305696</v>
      </c>
      <c r="D320" s="78">
        <f>IF(C320=0,0,SQRT(SUM((C308*D308)^2,(C309*D309)^2,(C310*D310)^2,(C311*D311)^2,(C312*D312)^2,(C313*D313)^2,(C314*D314)^2,(C315*D315)^2,(C316*D316)^2,(C317*D317)^2,(C318*D318)^2,(C319*D319)^2))/C320)</f>
        <v>3.9909864450934691</v>
      </c>
      <c r="E320" s="75">
        <f>SUM(E308:E319)</f>
        <v>35569.382412824103</v>
      </c>
      <c r="F320" s="78">
        <f>IF(E320=0,0,SQRT(SUM((E308*F308)^2,(E309*F309)^2,(E310*F310)^2,(E311*F311)^2,(E312*F312)^2,(E313*F313)^2,(E314*F314)^2,(E315*F315)^2,(E316*F316)^2,(E317*F317)^2,(E318*F318)^2,(E319*F319)^2))/E320)</f>
        <v>6.3502804834742603</v>
      </c>
      <c r="G320" s="75">
        <f>SUM(G308:G319)</f>
        <v>32549.784599395705</v>
      </c>
      <c r="H320" s="78">
        <f>IF(G320=0,0,SQRT(SUM((G308*H308)^2,(G309*H309)^2,(G310*H310)^2,(G311*H311)^2,(G312*H312)^2,(G313*H313)^2,(G314*H314)^2,(G315*H315)^2,(G316*H316)^2,(G317*H317)^2,(G318*H318)^2,(G319*H319)^2))/G320)</f>
        <v>6.3402133907625489</v>
      </c>
      <c r="I320" s="75">
        <f>SUM(I308:I319)</f>
        <v>45880.477637993303</v>
      </c>
      <c r="J320" s="78">
        <f>IF(I320=0,0,SQRT(SUM((I308*J308)^2,(I309*J309)^2,(I310*J310)^2,(I311*J311)^2,(I312*J312)^2,(I313*J313)^2,(I314*J314)^2,(I315*J315)^2,(I316*J316)^2,(I317*J317)^2,(I318*J318)^2,(I319*J319)^2))/I320)</f>
        <v>5.7306340400794253</v>
      </c>
      <c r="K320" s="75">
        <f>SUM(K308:K319)</f>
        <v>2106.2768223070998</v>
      </c>
      <c r="L320" s="78">
        <f>IF(K320=0,0,SQRT(SUM((K308*L308)^2,(K309*L309)^2,(K310*L310)^2,(K311*L311)^2,(K312*L312)^2,(K313*L313)^2,(K314*L314)^2,(K315*L315)^2,(K316*L316)^2,(K317*L317)^2,(K318*L318)^2,(K319*L319)^2))/K320)</f>
        <v>32.363002951831753</v>
      </c>
      <c r="M320" s="75">
        <f>SUM(M308:M319)</f>
        <v>1486.9903097207</v>
      </c>
      <c r="N320" s="78">
        <f>IF(M320=0,0,SQRT(SUM((M308*N308)^2,(M309*N309)^2,(M310*N310)^2,(M311*N311)^2,(M312*N312)^2,(M313*N313)^2,(M314*N314)^2,(M315*N315)^2,(M316*N316)^2,(M317*N317)^2,(M318*N318)^2,(M319*N319)^2))/M320)</f>
        <v>34.13251036867598</v>
      </c>
      <c r="O320" s="75">
        <f>SUM(O308:O319)</f>
        <v>3595.8209143365998</v>
      </c>
      <c r="P320" s="78">
        <f>IF(O320=0,0,SQRT(SUM((O308*P308)^2,(O309*P309)^2,(O310*P310)^2,(O311*P311)^2,(O312*P312)^2,(O313*P313)^2,(O314*P314)^2,(O315*P315)^2,(O316*P316)^2,(O317*P317)^2,(O318*P318)^2,(O319*P319)^2))/O320)</f>
        <v>19.97404850773172</v>
      </c>
      <c r="Q320" s="75">
        <f>SUM(Q308:Q319)</f>
        <v>14334.3404597149</v>
      </c>
      <c r="R320" s="78">
        <f>IF(Q320=0,0,SQRT(SUM((Q308*R308)^2,(Q309*R309)^2,(Q310*R310)^2,(Q311*R311)^2,(Q312*R312)^2,(Q313*R313)^2,(Q314*R314)^2,(Q315*R315)^2,(Q316*R316)^2,(Q317*R317)^2,(Q318*R318)^2,(Q319*R319)^2))/Q320)</f>
        <v>41.451971763575415</v>
      </c>
      <c r="S320" s="79">
        <f>SUM(S308:S319)</f>
        <v>223503.39994059809</v>
      </c>
      <c r="T320" s="80">
        <f>IF(S320=0,0,SQRT(SUM((S308*T308)^2,(S309*T309)^2,(S310*T310)^2,(S311*T311)^2,(S312*T312)^2,(S313*T313)^2,(S314*T314)^2,(S315*T315)^2,(S316*T316)^2,(S317*T317)^2,(S318*T318)^2,(S319*T319)^2))/S320)</f>
        <v>3.6112919427530277</v>
      </c>
    </row>
    <row r="321" spans="1:20" x14ac:dyDescent="0.25">
      <c r="A321" s="13"/>
      <c r="B321" s="55"/>
      <c r="C321" s="56"/>
      <c r="D321" s="57"/>
      <c r="E321" s="56"/>
      <c r="F321" s="57"/>
      <c r="G321" s="56"/>
      <c r="H321" s="57"/>
      <c r="I321" s="56"/>
      <c r="J321" s="57"/>
      <c r="K321" s="56"/>
      <c r="L321" s="57"/>
      <c r="M321" s="56"/>
      <c r="N321" s="57"/>
      <c r="O321" s="56"/>
      <c r="P321" s="57"/>
      <c r="Q321" s="56"/>
      <c r="R321" s="57"/>
      <c r="S321" s="57"/>
      <c r="T321" s="57"/>
    </row>
    <row r="322" spans="1:20" x14ac:dyDescent="0.25">
      <c r="A322" s="13"/>
      <c r="B322" s="55"/>
      <c r="C322" s="56"/>
      <c r="D322" s="57"/>
      <c r="E322" s="56"/>
      <c r="F322" s="57"/>
      <c r="G322" s="56"/>
      <c r="H322" s="57"/>
      <c r="I322" s="56"/>
      <c r="J322" s="57"/>
      <c r="K322" s="56"/>
      <c r="L322" s="57"/>
      <c r="M322" s="56"/>
      <c r="N322" s="57"/>
      <c r="O322" s="56"/>
      <c r="P322" s="57"/>
      <c r="Q322" s="56"/>
      <c r="R322" s="57"/>
      <c r="S322" s="57"/>
      <c r="T322" s="57"/>
    </row>
    <row r="323" spans="1:20" x14ac:dyDescent="0.25">
      <c r="A323" s="19"/>
      <c r="B323" s="55"/>
      <c r="C323" s="56"/>
      <c r="D323" s="57"/>
      <c r="E323" s="56"/>
      <c r="F323" s="57"/>
      <c r="G323" s="56"/>
      <c r="H323" s="57"/>
      <c r="I323" s="56"/>
      <c r="J323" s="57"/>
      <c r="K323" s="56"/>
      <c r="L323" s="57"/>
      <c r="M323" s="56"/>
      <c r="N323" s="57"/>
      <c r="O323" s="56"/>
      <c r="P323" s="57"/>
      <c r="Q323" s="56"/>
      <c r="R323" s="57"/>
      <c r="S323" s="57"/>
      <c r="T323" s="57"/>
    </row>
    <row r="324" spans="1:20" x14ac:dyDescent="0.25">
      <c r="A324" s="13"/>
      <c r="B324" s="55"/>
      <c r="C324" s="56"/>
      <c r="D324" s="57"/>
      <c r="E324" s="56"/>
      <c r="F324" s="57"/>
      <c r="G324" s="56"/>
      <c r="H324" s="57"/>
      <c r="I324" s="56"/>
      <c r="J324" s="57"/>
      <c r="K324" s="56"/>
      <c r="L324" s="57"/>
      <c r="M324" s="56"/>
      <c r="N324" s="57"/>
      <c r="O324" s="56"/>
      <c r="P324" s="57"/>
      <c r="Q324" s="56"/>
      <c r="R324" s="57"/>
      <c r="S324" s="57"/>
      <c r="T324" s="57"/>
    </row>
    <row r="325" spans="1:20" x14ac:dyDescent="0.25">
      <c r="A325" s="13"/>
      <c r="B325" s="55"/>
      <c r="C325" s="56"/>
      <c r="D325" s="57"/>
      <c r="E325" s="56"/>
      <c r="F325" s="57"/>
      <c r="G325" s="56"/>
      <c r="H325" s="57"/>
      <c r="I325" s="56"/>
      <c r="J325" s="57"/>
      <c r="K325" s="56"/>
      <c r="L325" s="57"/>
      <c r="M325" s="56"/>
      <c r="N325" s="57"/>
      <c r="O325" s="56"/>
      <c r="P325" s="57"/>
      <c r="Q325" s="56"/>
      <c r="R325" s="57"/>
      <c r="S325" s="57"/>
      <c r="T325" s="57"/>
    </row>
    <row r="326" spans="1:20" x14ac:dyDescent="0.25">
      <c r="A326" s="29"/>
      <c r="B326" s="55"/>
      <c r="C326" s="56"/>
      <c r="D326" s="57"/>
      <c r="E326" s="56"/>
      <c r="F326" s="57"/>
      <c r="G326" s="56"/>
      <c r="H326" s="57"/>
      <c r="I326" s="56"/>
      <c r="J326" s="57"/>
      <c r="K326" s="56"/>
      <c r="L326" s="57"/>
      <c r="M326" s="56"/>
      <c r="N326" s="57"/>
      <c r="O326" s="56"/>
      <c r="P326" s="57"/>
      <c r="Q326" s="56"/>
      <c r="R326" s="57"/>
      <c r="S326" s="57"/>
      <c r="T326" s="57"/>
    </row>
    <row r="328" spans="1:20" x14ac:dyDescent="0.25">
      <c r="B328" s="13" t="s">
        <v>417</v>
      </c>
      <c r="C328" s="13" t="str">
        <f>Openspace!$B$2</f>
        <v>Open Space</v>
      </c>
    </row>
    <row r="329" spans="1:20" x14ac:dyDescent="0.25">
      <c r="A329" s="13"/>
      <c r="B329" s="13"/>
    </row>
    <row r="330" spans="1:20" x14ac:dyDescent="0.25">
      <c r="B330" s="92" t="str">
        <f>$B$2</f>
        <v>Habitat Type</v>
      </c>
      <c r="C330" s="94" t="s">
        <v>421</v>
      </c>
      <c r="D330" s="93"/>
      <c r="E330" s="93"/>
      <c r="F330" s="93"/>
      <c r="G330" s="93"/>
      <c r="H330" s="93"/>
      <c r="I330" s="93"/>
      <c r="J330" s="95"/>
      <c r="K330" s="94" t="s">
        <v>422</v>
      </c>
      <c r="L330" s="93"/>
      <c r="M330" s="93"/>
      <c r="N330" s="93"/>
      <c r="O330" s="93"/>
      <c r="P330" s="93"/>
      <c r="Q330" s="93"/>
      <c r="R330" s="95"/>
      <c r="S330" s="96" t="s">
        <v>194</v>
      </c>
      <c r="T330" s="92"/>
    </row>
    <row r="331" spans="1:20" x14ac:dyDescent="0.25">
      <c r="A331" s="13" t="s">
        <v>124</v>
      </c>
      <c r="B331" s="92"/>
      <c r="C331" s="97" t="s">
        <v>384</v>
      </c>
      <c r="D331" s="97"/>
      <c r="E331" s="94" t="s">
        <v>385</v>
      </c>
      <c r="F331" s="95"/>
      <c r="G331" s="94" t="s">
        <v>386</v>
      </c>
      <c r="H331" s="95"/>
      <c r="I331" s="94" t="s">
        <v>420</v>
      </c>
      <c r="J331" s="95"/>
      <c r="K331" s="97" t="s">
        <v>384</v>
      </c>
      <c r="L331" s="97"/>
      <c r="M331" s="94" t="s">
        <v>385</v>
      </c>
      <c r="N331" s="95"/>
      <c r="O331" s="94" t="s">
        <v>386</v>
      </c>
      <c r="P331" s="95"/>
      <c r="Q331" s="94" t="s">
        <v>419</v>
      </c>
      <c r="R331" s="95"/>
      <c r="S331" s="94"/>
      <c r="T331" s="93"/>
    </row>
    <row r="332" spans="1:20" ht="25.5" x14ac:dyDescent="0.25">
      <c r="A332" s="13"/>
      <c r="B332" s="93"/>
      <c r="C332" s="32" t="s">
        <v>195</v>
      </c>
      <c r="D332" s="33" t="s">
        <v>196</v>
      </c>
      <c r="E332" s="32" t="s">
        <v>195</v>
      </c>
      <c r="F332" s="33" t="s">
        <v>196</v>
      </c>
      <c r="G332" s="32" t="s">
        <v>195</v>
      </c>
      <c r="H332" s="33" t="s">
        <v>196</v>
      </c>
      <c r="I332" s="32" t="s">
        <v>195</v>
      </c>
      <c r="J332" s="33" t="s">
        <v>196</v>
      </c>
      <c r="K332" s="32" t="s">
        <v>195</v>
      </c>
      <c r="L332" s="33" t="s">
        <v>196</v>
      </c>
      <c r="M332" s="32" t="s">
        <v>195</v>
      </c>
      <c r="N332" s="33" t="s">
        <v>196</v>
      </c>
      <c r="O332" s="32" t="s">
        <v>195</v>
      </c>
      <c r="P332" s="33" t="s">
        <v>196</v>
      </c>
      <c r="Q332" s="32" t="s">
        <v>195</v>
      </c>
      <c r="R332" s="33" t="s">
        <v>196</v>
      </c>
      <c r="S332" s="32" t="s">
        <v>195</v>
      </c>
      <c r="T332" s="33" t="s">
        <v>196</v>
      </c>
    </row>
    <row r="333" spans="1:20" x14ac:dyDescent="0.25">
      <c r="A333" s="13"/>
      <c r="B333" s="34" t="str">
        <f>LookupValues!$B$5</f>
        <v>Lowland beech/yew woodland</v>
      </c>
      <c r="C333" s="35">
        <f>Openspace!C306</f>
        <v>0</v>
      </c>
      <c r="D333" s="77">
        <f>Openspace!AW306</f>
        <v>0</v>
      </c>
      <c r="E333" s="35">
        <f>Openspace!D306</f>
        <v>0</v>
      </c>
      <c r="F333" s="77">
        <f>Openspace!AX306</f>
        <v>0</v>
      </c>
      <c r="G333" s="35">
        <f>Openspace!E306</f>
        <v>0</v>
      </c>
      <c r="H333" s="77">
        <f>Openspace!AY306</f>
        <v>0</v>
      </c>
      <c r="I333" s="35">
        <f>Openspace!F306</f>
        <v>0</v>
      </c>
      <c r="J333" s="77">
        <f>Openspace!AZ306</f>
        <v>0</v>
      </c>
      <c r="K333" s="35">
        <f>Openspace!G306</f>
        <v>0</v>
      </c>
      <c r="L333" s="77">
        <f>Openspace!BA306</f>
        <v>0</v>
      </c>
      <c r="M333" s="35">
        <f>Openspace!H306</f>
        <v>0</v>
      </c>
      <c r="N333" s="77">
        <f>Openspace!BB306</f>
        <v>0</v>
      </c>
      <c r="O333" s="35">
        <f>Openspace!I306</f>
        <v>0</v>
      </c>
      <c r="P333" s="77">
        <f>Openspace!BC306</f>
        <v>0</v>
      </c>
      <c r="Q333" s="35">
        <f>Openspace!J306</f>
        <v>208.28087763920001</v>
      </c>
      <c r="R333" s="77">
        <f>Openspace!BD306</f>
        <v>98.626277793949569</v>
      </c>
      <c r="S333" s="79">
        <f>SUM(C333,E333,G333,I333,K333,M333,O333,Q333)</f>
        <v>208.28087763920001</v>
      </c>
      <c r="T333" s="80">
        <f>IF(S333=0,0,SQRT(SUM((C333*D333)^2,(E333*F333)^2,(G333*H333)^2,(I333*J333)^2,(K333*L333)^2,(M333*N333)^2,(O333*P333)^2,(Q333*R333)^2))/S333)</f>
        <v>98.626277793949569</v>
      </c>
    </row>
    <row r="334" spans="1:20" x14ac:dyDescent="0.25">
      <c r="A334" s="13"/>
      <c r="B334" s="34" t="str">
        <f>LookupValues!$B$6</f>
        <v>Lowland Mixed Deciduous Woodland</v>
      </c>
      <c r="C334" s="35">
        <f>Openspace!C307</f>
        <v>2122.3504560807</v>
      </c>
      <c r="D334" s="77">
        <f>Openspace!AW307</f>
        <v>25.438632305919477</v>
      </c>
      <c r="E334" s="35">
        <f>Openspace!D307</f>
        <v>1023.8775203679999</v>
      </c>
      <c r="F334" s="77">
        <f>Openspace!AX307</f>
        <v>34.19257936067666</v>
      </c>
      <c r="G334" s="35">
        <f>Openspace!E307</f>
        <v>2183.8399983849995</v>
      </c>
      <c r="H334" s="77">
        <f>Openspace!AY307</f>
        <v>26.662536802228949</v>
      </c>
      <c r="I334" s="35">
        <f>Openspace!F307</f>
        <v>3640.465767704</v>
      </c>
      <c r="J334" s="77">
        <f>Openspace!AZ307</f>
        <v>19.020855534316443</v>
      </c>
      <c r="K334" s="35">
        <f>Openspace!G307</f>
        <v>35.563087437</v>
      </c>
      <c r="L334" s="77">
        <f>Openspace!BA307</f>
        <v>62.167166027996991</v>
      </c>
      <c r="M334" s="35">
        <f>Openspace!H307</f>
        <v>118.83629301809999</v>
      </c>
      <c r="N334" s="77">
        <f>Openspace!BB307</f>
        <v>53.000003925015264</v>
      </c>
      <c r="O334" s="35">
        <f>Openspace!I307</f>
        <v>723.54185223000002</v>
      </c>
      <c r="P334" s="77">
        <f>Openspace!BC307</f>
        <v>43.443689693435026</v>
      </c>
      <c r="Q334" s="35">
        <f>Openspace!J307</f>
        <v>2568.3423310469998</v>
      </c>
      <c r="R334" s="77">
        <f>Openspace!BD307</f>
        <v>25.257699092979816</v>
      </c>
      <c r="S334" s="79">
        <f t="shared" ref="S334:S344" si="26">SUM(C334,E334,G334,I334,K334,M334,O334,Q334)</f>
        <v>12416.817306269797</v>
      </c>
      <c r="T334" s="80">
        <f t="shared" ref="T334:T344" si="27">IF(S334=0,0,SQRT(SUM((C334*D334)^2,(E334*F334)^2,(G334*H334)^2,(I334*J334)^2,(K334*L334)^2,(M334*N334)^2,(O334*P334)^2,(Q334*R334)^2))/S334)</f>
        <v>10.67412269869045</v>
      </c>
    </row>
    <row r="335" spans="1:20" x14ac:dyDescent="0.25">
      <c r="A335" s="13"/>
      <c r="B335" s="34" t="str">
        <f>LookupValues!$B$7</f>
        <v>Native pine woodlands</v>
      </c>
      <c r="C335" s="35">
        <f>Openspace!C308</f>
        <v>37478.001980385001</v>
      </c>
      <c r="D335" s="77">
        <f>Openspace!AW308</f>
        <v>8.0002431643597287</v>
      </c>
      <c r="E335" s="35">
        <f>Openspace!D308</f>
        <v>9139.0385751759986</v>
      </c>
      <c r="F335" s="77">
        <f>Openspace!AX308</f>
        <v>12.979615345332512</v>
      </c>
      <c r="G335" s="35">
        <f>Openspace!E308</f>
        <v>10236.701388367999</v>
      </c>
      <c r="H335" s="77">
        <f>Openspace!AY308</f>
        <v>12.734017384312091</v>
      </c>
      <c r="I335" s="35">
        <f>Openspace!F308</f>
        <v>6849.6121043419998</v>
      </c>
      <c r="J335" s="77">
        <f>Openspace!AZ308</f>
        <v>15.114013740499683</v>
      </c>
      <c r="K335" s="35">
        <f>Openspace!G308</f>
        <v>746.75044937000007</v>
      </c>
      <c r="L335" s="77">
        <f>Openspace!BA308</f>
        <v>34.720324445287574</v>
      </c>
      <c r="M335" s="35">
        <f>Openspace!H308</f>
        <v>10.966889161100001</v>
      </c>
      <c r="N335" s="77">
        <f>Openspace!BB308</f>
        <v>98.975480111409823</v>
      </c>
      <c r="O335" s="35">
        <f>Openspace!I308</f>
        <v>1003.5725951070001</v>
      </c>
      <c r="P335" s="77">
        <f>Openspace!BC308</f>
        <v>40.973239026187457</v>
      </c>
      <c r="Q335" s="35">
        <f>Openspace!J308</f>
        <v>771.24156687489995</v>
      </c>
      <c r="R335" s="77">
        <f>Openspace!BD308</f>
        <v>49.842956245075804</v>
      </c>
      <c r="S335" s="79">
        <f t="shared" si="26"/>
        <v>66235.88554878399</v>
      </c>
      <c r="T335" s="80">
        <f t="shared" si="27"/>
        <v>5.5579216486714191</v>
      </c>
    </row>
    <row r="336" spans="1:20" x14ac:dyDescent="0.25">
      <c r="A336" s="13"/>
      <c r="B336" s="34" t="str">
        <f>LookupValues!$B$8</f>
        <v>Non-HAP native pinewood</v>
      </c>
      <c r="C336" s="35">
        <f>Openspace!C309</f>
        <v>10724.628210475799</v>
      </c>
      <c r="D336" s="77">
        <f>Openspace!AW309</f>
        <v>13.587706165017687</v>
      </c>
      <c r="E336" s="35">
        <f>Openspace!D309</f>
        <v>3469.5601904537998</v>
      </c>
      <c r="F336" s="77">
        <f>Openspace!AX309</f>
        <v>20.83955910706123</v>
      </c>
      <c r="G336" s="35">
        <f>Openspace!E309</f>
        <v>2445.8349779798</v>
      </c>
      <c r="H336" s="77">
        <f>Openspace!AY309</f>
        <v>26.391690950735683</v>
      </c>
      <c r="I336" s="35">
        <f>Openspace!F309</f>
        <v>2785.0462861680003</v>
      </c>
      <c r="J336" s="77">
        <f>Openspace!AZ309</f>
        <v>25.985135350264855</v>
      </c>
      <c r="K336" s="35">
        <f>Openspace!G309</f>
        <v>0</v>
      </c>
      <c r="L336" s="77">
        <f>Openspace!BA309</f>
        <v>0</v>
      </c>
      <c r="M336" s="35">
        <f>Openspace!H309</f>
        <v>0</v>
      </c>
      <c r="N336" s="77">
        <f>Openspace!BB309</f>
        <v>0</v>
      </c>
      <c r="O336" s="35">
        <f>Openspace!I309</f>
        <v>410.19291094020002</v>
      </c>
      <c r="P336" s="77">
        <f>Openspace!BC309</f>
        <v>73.517798234254158</v>
      </c>
      <c r="Q336" s="35">
        <f>Openspace!J309</f>
        <v>551.26754560010011</v>
      </c>
      <c r="R336" s="77">
        <f>Openspace!BD309</f>
        <v>54.800354772406322</v>
      </c>
      <c r="S336" s="79">
        <f t="shared" si="26"/>
        <v>20386.530121617699</v>
      </c>
      <c r="T336" s="80">
        <f t="shared" si="27"/>
        <v>9.5228101184497742</v>
      </c>
    </row>
    <row r="337" spans="1:20" ht="30" customHeight="1" x14ac:dyDescent="0.25">
      <c r="A337" s="13"/>
      <c r="B337" s="81" t="str">
        <f>LookupValues!$B$9</f>
        <v>Upland birchwoods (Scot); birch dominated upland oakwoods (Eng, Wal)</v>
      </c>
      <c r="C337" s="35">
        <f>Openspace!C310</f>
        <v>4766.5115392790003</v>
      </c>
      <c r="D337" s="77">
        <f>Openspace!AW310</f>
        <v>16.424439635268016</v>
      </c>
      <c r="E337" s="35">
        <f>Openspace!D310</f>
        <v>3559.1781245215002</v>
      </c>
      <c r="F337" s="77">
        <f>Openspace!AX310</f>
        <v>19.141158460964931</v>
      </c>
      <c r="G337" s="35">
        <f>Openspace!E310</f>
        <v>5601.6646008672988</v>
      </c>
      <c r="H337" s="77">
        <f>Openspace!AY310</f>
        <v>15.262831644321206</v>
      </c>
      <c r="I337" s="35">
        <f>Openspace!F310</f>
        <v>2488.7270658364</v>
      </c>
      <c r="J337" s="77">
        <f>Openspace!AZ310</f>
        <v>22.761767573019004</v>
      </c>
      <c r="K337" s="35">
        <f>Openspace!G310</f>
        <v>56.082705947700006</v>
      </c>
      <c r="L337" s="77">
        <f>Openspace!BA310</f>
        <v>52.376984546729595</v>
      </c>
      <c r="M337" s="35">
        <f>Openspace!H310</f>
        <v>56.206613169000001</v>
      </c>
      <c r="N337" s="77">
        <f>Openspace!BB310</f>
        <v>100.90718116569731</v>
      </c>
      <c r="O337" s="35">
        <f>Openspace!I310</f>
        <v>858.65548509999996</v>
      </c>
      <c r="P337" s="77">
        <f>Openspace!BC310</f>
        <v>37.341236876768434</v>
      </c>
      <c r="Q337" s="35">
        <f>Openspace!J310</f>
        <v>2667.2711805023</v>
      </c>
      <c r="R337" s="77">
        <f>Openspace!BD310</f>
        <v>22.632350553784171</v>
      </c>
      <c r="S337" s="79">
        <f t="shared" si="26"/>
        <v>20054.297315223201</v>
      </c>
      <c r="T337" s="80">
        <f t="shared" si="27"/>
        <v>8.0407218700261982</v>
      </c>
    </row>
    <row r="338" spans="1:20" x14ac:dyDescent="0.25">
      <c r="A338" s="13"/>
      <c r="B338" s="34" t="str">
        <f>LookupValues!$B$10</f>
        <v>Upland mixed ashwoods</v>
      </c>
      <c r="C338" s="35">
        <f>Openspace!C311</f>
        <v>0</v>
      </c>
      <c r="D338" s="77">
        <f>Openspace!AW311</f>
        <v>0</v>
      </c>
      <c r="E338" s="35">
        <f>Openspace!D311</f>
        <v>28.330475133</v>
      </c>
      <c r="F338" s="77">
        <f>Openspace!AX311</f>
        <v>62.398219983533842</v>
      </c>
      <c r="G338" s="35">
        <f>Openspace!E311</f>
        <v>0</v>
      </c>
      <c r="H338" s="77">
        <f>Openspace!AY311</f>
        <v>0</v>
      </c>
      <c r="I338" s="35">
        <f>Openspace!F311</f>
        <v>219.30583974000001</v>
      </c>
      <c r="J338" s="77">
        <f>Openspace!AZ311</f>
        <v>100.90718031342874</v>
      </c>
      <c r="K338" s="35">
        <f>Openspace!G311</f>
        <v>0</v>
      </c>
      <c r="L338" s="77">
        <f>Openspace!BA311</f>
        <v>0</v>
      </c>
      <c r="M338" s="35">
        <f>Openspace!H311</f>
        <v>0</v>
      </c>
      <c r="N338" s="77">
        <f>Openspace!BB311</f>
        <v>0</v>
      </c>
      <c r="O338" s="35">
        <f>Openspace!I311</f>
        <v>0</v>
      </c>
      <c r="P338" s="77">
        <f>Openspace!BC311</f>
        <v>0</v>
      </c>
      <c r="Q338" s="35">
        <f>Openspace!J311</f>
        <v>368.6340849499</v>
      </c>
      <c r="R338" s="77">
        <f>Openspace!BD311</f>
        <v>60.50209184023965</v>
      </c>
      <c r="S338" s="79">
        <f t="shared" si="26"/>
        <v>616.2703998229</v>
      </c>
      <c r="T338" s="80">
        <f t="shared" si="27"/>
        <v>51.062929946090065</v>
      </c>
    </row>
    <row r="339" spans="1:20" x14ac:dyDescent="0.25">
      <c r="A339" s="13"/>
      <c r="B339" s="34" t="str">
        <f>LookupValues!$B$11</f>
        <v>Upland oakwood</v>
      </c>
      <c r="C339" s="35">
        <f>Openspace!C312</f>
        <v>219.56367910500001</v>
      </c>
      <c r="D339" s="77">
        <f>Openspace!AW312</f>
        <v>81.15053662834265</v>
      </c>
      <c r="E339" s="35">
        <f>Openspace!D312</f>
        <v>222.61788515909998</v>
      </c>
      <c r="F339" s="77">
        <f>Openspace!AX312</f>
        <v>73.687840151490889</v>
      </c>
      <c r="G339" s="35">
        <f>Openspace!E312</f>
        <v>545.02869768480002</v>
      </c>
      <c r="H339" s="77">
        <f>Openspace!AY312</f>
        <v>62.680481936670496</v>
      </c>
      <c r="I339" s="35">
        <f>Openspace!F312</f>
        <v>82.276895355999997</v>
      </c>
      <c r="J339" s="77">
        <f>Openspace!AZ312</f>
        <v>81.242417072446514</v>
      </c>
      <c r="K339" s="35">
        <f>Openspace!G312</f>
        <v>0</v>
      </c>
      <c r="L339" s="77">
        <f>Openspace!BA312</f>
        <v>0</v>
      </c>
      <c r="M339" s="35">
        <f>Openspace!H312</f>
        <v>0</v>
      </c>
      <c r="N339" s="77">
        <f>Openspace!BB312</f>
        <v>0</v>
      </c>
      <c r="O339" s="35">
        <f>Openspace!I312</f>
        <v>0</v>
      </c>
      <c r="P339" s="77">
        <f>Openspace!BC312</f>
        <v>0</v>
      </c>
      <c r="Q339" s="35">
        <f>Openspace!J312</f>
        <v>106.02914386</v>
      </c>
      <c r="R339" s="77">
        <f>Openspace!BD312</f>
        <v>100.90718565588882</v>
      </c>
      <c r="S339" s="79">
        <f t="shared" si="26"/>
        <v>1175.5163011648999</v>
      </c>
      <c r="T339" s="80">
        <f t="shared" si="27"/>
        <v>37.205497126095274</v>
      </c>
    </row>
    <row r="340" spans="1:20" x14ac:dyDescent="0.25">
      <c r="A340" s="13"/>
      <c r="B340" s="34" t="str">
        <f>LookupValues!$B$12</f>
        <v>Wet woodland</v>
      </c>
      <c r="C340" s="35">
        <f>Openspace!C313</f>
        <v>2319.2698376870003</v>
      </c>
      <c r="D340" s="77">
        <f>Openspace!AW313</f>
        <v>23.951876842269503</v>
      </c>
      <c r="E340" s="35">
        <f>Openspace!D313</f>
        <v>1360.4357009282999</v>
      </c>
      <c r="F340" s="77">
        <f>Openspace!AX313</f>
        <v>22.969648515853113</v>
      </c>
      <c r="G340" s="35">
        <f>Openspace!E313</f>
        <v>581.00389572109998</v>
      </c>
      <c r="H340" s="77">
        <f>Openspace!AY313</f>
        <v>34.266876327617787</v>
      </c>
      <c r="I340" s="35">
        <f>Openspace!F313</f>
        <v>2380.672890237</v>
      </c>
      <c r="J340" s="77">
        <f>Openspace!AZ313</f>
        <v>17.905335403030378</v>
      </c>
      <c r="K340" s="35">
        <f>Openspace!G313</f>
        <v>0</v>
      </c>
      <c r="L340" s="77">
        <f>Openspace!BA313</f>
        <v>0</v>
      </c>
      <c r="M340" s="35">
        <f>Openspace!H313</f>
        <v>348.16976192300001</v>
      </c>
      <c r="N340" s="77">
        <f>Openspace!BB313</f>
        <v>62.466540417119859</v>
      </c>
      <c r="O340" s="35">
        <f>Openspace!I313</f>
        <v>332.39032930730002</v>
      </c>
      <c r="P340" s="77">
        <f>Openspace!BC313</f>
        <v>69.29516695720713</v>
      </c>
      <c r="Q340" s="35">
        <f>Openspace!J313</f>
        <v>1860.4758228208</v>
      </c>
      <c r="R340" s="77">
        <f>Openspace!BD313</f>
        <v>29.616609566947051</v>
      </c>
      <c r="S340" s="79">
        <f t="shared" si="26"/>
        <v>9182.4182386244993</v>
      </c>
      <c r="T340" s="80">
        <f t="shared" si="27"/>
        <v>11.060814428523276</v>
      </c>
    </row>
    <row r="341" spans="1:20" x14ac:dyDescent="0.25">
      <c r="A341" s="13"/>
      <c r="B341" s="34" t="str">
        <f>LookupValues!$B$13</f>
        <v>Wood Pasture &amp; Parkland</v>
      </c>
      <c r="C341" s="35">
        <f>Openspace!C314</f>
        <v>0</v>
      </c>
      <c r="D341" s="77">
        <f>Openspace!AW314</f>
        <v>0</v>
      </c>
      <c r="E341" s="35">
        <f>Openspace!D314</f>
        <v>0</v>
      </c>
      <c r="F341" s="77">
        <f>Openspace!AX314</f>
        <v>0</v>
      </c>
      <c r="G341" s="35">
        <f>Openspace!E314</f>
        <v>0</v>
      </c>
      <c r="H341" s="77">
        <f>Openspace!AY314</f>
        <v>0</v>
      </c>
      <c r="I341" s="35">
        <f>Openspace!F314</f>
        <v>204.02894550399998</v>
      </c>
      <c r="J341" s="77">
        <f>Openspace!AZ314</f>
        <v>70.183116250681948</v>
      </c>
      <c r="K341" s="35">
        <f>Openspace!G314</f>
        <v>0</v>
      </c>
      <c r="L341" s="77">
        <f>Openspace!BA314</f>
        <v>0</v>
      </c>
      <c r="M341" s="35">
        <f>Openspace!H314</f>
        <v>0</v>
      </c>
      <c r="N341" s="77">
        <f>Openspace!BB314</f>
        <v>0</v>
      </c>
      <c r="O341" s="35">
        <f>Openspace!I314</f>
        <v>0</v>
      </c>
      <c r="P341" s="77">
        <f>Openspace!BC314</f>
        <v>0</v>
      </c>
      <c r="Q341" s="35">
        <f>Openspace!J314</f>
        <v>0</v>
      </c>
      <c r="R341" s="77">
        <f>Openspace!BD314</f>
        <v>0</v>
      </c>
      <c r="S341" s="79">
        <f t="shared" si="26"/>
        <v>204.02894550399998</v>
      </c>
      <c r="T341" s="80">
        <f t="shared" si="27"/>
        <v>70.183116250681948</v>
      </c>
    </row>
    <row r="342" spans="1:20" x14ac:dyDescent="0.25">
      <c r="A342" s="13"/>
      <c r="B342" s="34" t="str">
        <f>LookupValues!$B$14</f>
        <v>Broadleaf habitat NOT classified as priority</v>
      </c>
      <c r="C342" s="35">
        <f>Openspace!C315</f>
        <v>744.04686084490004</v>
      </c>
      <c r="D342" s="77">
        <f>Openspace!AW315</f>
        <v>44.20459763162647</v>
      </c>
      <c r="E342" s="35">
        <f>Openspace!D315</f>
        <v>316.23002299929999</v>
      </c>
      <c r="F342" s="77">
        <f>Openspace!AX315</f>
        <v>36.73739989144498</v>
      </c>
      <c r="G342" s="35">
        <f>Openspace!E315</f>
        <v>662.95020594460004</v>
      </c>
      <c r="H342" s="77">
        <f>Openspace!AY315</f>
        <v>42.107954729542911</v>
      </c>
      <c r="I342" s="35">
        <f>Openspace!F315</f>
        <v>51.308998119800002</v>
      </c>
      <c r="J342" s="77">
        <f>Openspace!AZ315</f>
        <v>38.743123001377676</v>
      </c>
      <c r="K342" s="35">
        <f>Openspace!G315</f>
        <v>0</v>
      </c>
      <c r="L342" s="77">
        <f>Openspace!BA315</f>
        <v>0</v>
      </c>
      <c r="M342" s="35">
        <f>Openspace!H315</f>
        <v>183.51323279170003</v>
      </c>
      <c r="N342" s="77">
        <f>Openspace!BB315</f>
        <v>93.400847533829264</v>
      </c>
      <c r="O342" s="35">
        <f>Openspace!I315</f>
        <v>0</v>
      </c>
      <c r="P342" s="77">
        <f>Openspace!BC315</f>
        <v>0</v>
      </c>
      <c r="Q342" s="35">
        <f>Openspace!J315</f>
        <v>609.18426710459994</v>
      </c>
      <c r="R342" s="77">
        <f>Openspace!BD315</f>
        <v>48.638680749398823</v>
      </c>
      <c r="S342" s="79">
        <f t="shared" si="26"/>
        <v>2567.2335878048998</v>
      </c>
      <c r="T342" s="80">
        <f t="shared" si="27"/>
        <v>21.937118236065682</v>
      </c>
    </row>
    <row r="343" spans="1:20" x14ac:dyDescent="0.25">
      <c r="A343" s="13"/>
      <c r="B343" s="34" t="str">
        <f>LookupValues!$B$15</f>
        <v>Non-native coniferous woodland</v>
      </c>
      <c r="C343" s="35">
        <f>Openspace!C316</f>
        <v>47892.648205712001</v>
      </c>
      <c r="D343" s="77">
        <f>Openspace!AW316</f>
        <v>5.1847580458483069</v>
      </c>
      <c r="E343" s="35">
        <f>Openspace!D316</f>
        <v>14648.390321239</v>
      </c>
      <c r="F343" s="77">
        <f>Openspace!AX316</f>
        <v>9.9289503309112437</v>
      </c>
      <c r="G343" s="35">
        <f>Openspace!E316</f>
        <v>10172.710045927002</v>
      </c>
      <c r="H343" s="77">
        <f>Openspace!AY316</f>
        <v>11.043297593699075</v>
      </c>
      <c r="I343" s="35">
        <f>Openspace!F316</f>
        <v>15344.916749506701</v>
      </c>
      <c r="J343" s="77">
        <f>Openspace!AZ316</f>
        <v>8.1273783640693082</v>
      </c>
      <c r="K343" s="35">
        <f>Openspace!G316</f>
        <v>364.20659663999999</v>
      </c>
      <c r="L343" s="77">
        <f>Openspace!BA316</f>
        <v>71.366852141754123</v>
      </c>
      <c r="M343" s="35">
        <f>Openspace!H316</f>
        <v>731.38053637399992</v>
      </c>
      <c r="N343" s="77">
        <f>Openspace!BB316</f>
        <v>37.072135000665305</v>
      </c>
      <c r="O343" s="35">
        <f>Openspace!I316</f>
        <v>924.18700808949995</v>
      </c>
      <c r="P343" s="77">
        <f>Openspace!BC316</f>
        <v>45.461542923382048</v>
      </c>
      <c r="Q343" s="35">
        <f>Openspace!J316</f>
        <v>2612.7706176271004</v>
      </c>
      <c r="R343" s="77">
        <f>Openspace!BD316</f>
        <v>23.399598162919993</v>
      </c>
      <c r="S343" s="79">
        <f t="shared" si="26"/>
        <v>92691.210081115307</v>
      </c>
      <c r="T343" s="80">
        <f t="shared" si="27"/>
        <v>3.70440721279317</v>
      </c>
    </row>
    <row r="344" spans="1:20" x14ac:dyDescent="0.25">
      <c r="A344" s="13"/>
      <c r="B344" s="36" t="str">
        <f>LookupValues!$B$16</f>
        <v>Transition or felled</v>
      </c>
      <c r="C344" s="35">
        <f>Openspace!C317</f>
        <v>78.401176430400014</v>
      </c>
      <c r="D344" s="77">
        <f>Openspace!AW317</f>
        <v>28.721356104652273</v>
      </c>
      <c r="E344" s="35">
        <f>Openspace!D317</f>
        <v>477.14817814439999</v>
      </c>
      <c r="F344" s="77">
        <f>Openspace!AX317</f>
        <v>43.852919301190589</v>
      </c>
      <c r="G344" s="35">
        <f>Openspace!E317</f>
        <v>781.99211763400001</v>
      </c>
      <c r="H344" s="77">
        <f>Openspace!AY317</f>
        <v>33.4246177175621</v>
      </c>
      <c r="I344" s="35">
        <f>Openspace!F317</f>
        <v>4990.2957743080997</v>
      </c>
      <c r="J344" s="77">
        <f>Openspace!AZ317</f>
        <v>12.793649318391802</v>
      </c>
      <c r="K344" s="35">
        <f>Openspace!G317</f>
        <v>0</v>
      </c>
      <c r="L344" s="77">
        <f>Openspace!BA317</f>
        <v>0</v>
      </c>
      <c r="M344" s="35">
        <f>Openspace!H317</f>
        <v>7.6815299719999999</v>
      </c>
      <c r="N344" s="77">
        <f>Openspace!BB317</f>
        <v>16.436888811804522</v>
      </c>
      <c r="O344" s="35">
        <f>Openspace!I317</f>
        <v>390.47832800000003</v>
      </c>
      <c r="P344" s="77">
        <f>Openspace!BC317</f>
        <v>51.586066230649323</v>
      </c>
      <c r="Q344" s="35">
        <f>Openspace!J317</f>
        <v>162.82276876359998</v>
      </c>
      <c r="R344" s="77">
        <f>Openspace!BD317</f>
        <v>20.721968270870121</v>
      </c>
      <c r="S344" s="79">
        <f t="shared" si="26"/>
        <v>6888.8198732524997</v>
      </c>
      <c r="T344" s="80">
        <f t="shared" si="27"/>
        <v>10.881689135212698</v>
      </c>
    </row>
    <row r="345" spans="1:20" x14ac:dyDescent="0.25">
      <c r="A345" s="13"/>
      <c r="B345" s="76" t="s">
        <v>194</v>
      </c>
      <c r="C345" s="75">
        <f>SUM(C333:C344)</f>
        <v>106345.42194599981</v>
      </c>
      <c r="D345" s="78">
        <f>IF(C345=0,0,SQRT(SUM((C333*D333)^2,(C334*D334)^2,(C335*D335)^2,(C336*D336)^2,(C337*D337)^2,(C338*D338)^2,(C339*D339)^2,(C340*D340)^2,(C341*D341)^2,(C342*D342)^2,(C343*D343)^2,(C344*D344)^2))/C345)</f>
        <v>4.0590098984849234</v>
      </c>
      <c r="E345" s="75">
        <f>SUM(E333:E344)</f>
        <v>34244.806994122402</v>
      </c>
      <c r="F345" s="78">
        <f>IF(E345=0,0,SQRT(SUM((E333*F333)^2,(E334*F334)^2,(E335*F335)^2,(E336*F336)^2,(E337*F337)^2,(E338*F338)^2,(E339*F339)^2,(E340*F340)^2,(E341*F341)^2,(E342*F342)^2,(E343*F343)^2,(E344*F344)^2))/E345)</f>
        <v>6.4071177531803354</v>
      </c>
      <c r="G345" s="75">
        <f>SUM(G333:G344)</f>
        <v>33211.725928511594</v>
      </c>
      <c r="H345" s="78">
        <f>IF(G345=0,0,SQRT(SUM((G333*H333)^2,(G334*H334)^2,(G335*H335)^2,(G336*H336)^2,(G337*H337)^2,(G338*H338)^2,(G339*H339)^2,(G340*H340)^2,(G341*H341)^2,(G342*H342)^2,(G343*H343)^2,(G344*H344)^2))/G345)</f>
        <v>6.5626556915723357</v>
      </c>
      <c r="I345" s="75">
        <f>SUM(I333:I344)</f>
        <v>39036.657316821998</v>
      </c>
      <c r="J345" s="78">
        <f>IF(I345=0,0,SQRT(SUM((I333*J333)^2,(I334*J334)^2,(I335*J335)^2,(I336*J336)^2,(I337*J337)^2,(I338*J338)^2,(I339*J339)^2,(I340*J340)^2,(I341*J341)^2,(I342*J342)^2,(I343*J343)^2,(I344*J344)^2))/I345)</f>
        <v>5.5030978514154425</v>
      </c>
      <c r="K345" s="75">
        <f>SUM(K333:K344)</f>
        <v>1202.6028393947001</v>
      </c>
      <c r="L345" s="78">
        <f>IF(K345=0,0,SQRT(SUM((K333*L333)^2,(K334*L334)^2,(K335*L335)^2,(K336*L336)^2,(K337*L337)^2,(K338*L338)^2,(K339*L339)^2,(K340*L340)^2,(K341*L341)^2,(K342*L342)^2,(K343*L343)^2,(K344*L344)^2))/K345)</f>
        <v>30.680471742443888</v>
      </c>
      <c r="M345" s="75">
        <f>SUM(M333:M344)</f>
        <v>1456.7548564089</v>
      </c>
      <c r="N345" s="78">
        <f>IF(M345=0,0,SQRT(SUM((M333*N333)^2,(M334*N334)^2,(M335*N335)^2,(M336*N336)^2,(M337*N337)^2,(M338*N338)^2,(M339*N339)^2,(M340*N340)^2,(M341*N341)^2,(M342*N342)^2,(M343*N343)^2,(M344*N344)^2))/M345)</f>
        <v>27.242909863609299</v>
      </c>
      <c r="O345" s="75">
        <f>SUM(O333:O344)</f>
        <v>4643.0185087740001</v>
      </c>
      <c r="P345" s="78">
        <f>IF(O345=0,0,SQRT(SUM((O333*P333)^2,(O334*P334)^2,(O335*P335)^2,(O336*P336)^2,(O337*P337)^2,(O338*P338)^2,(O339*P339)^2,(O340*P340)^2,(O341*P341)^2,(O342*P342)^2,(O343*P343)^2,(O344*P344)^2))/O345)</f>
        <v>18.424341765112185</v>
      </c>
      <c r="Q345" s="75">
        <f>SUM(Q333:Q344)</f>
        <v>12486.3202067895</v>
      </c>
      <c r="R345" s="78">
        <f>IF(Q345=0,0,SQRT(SUM((Q333*R333)^2,(Q334*R334)^2,(Q335*R335)^2,(Q336*R336)^2,(Q337*R337)^2,(Q338*R338)^2,(Q339*R339)^2,(Q340*R340)^2,(Q341*R341)^2,(Q342*R342)^2,(Q343*R343)^2,(Q344*R344)^2))/Q345)</f>
        <v>11.021807985081141</v>
      </c>
      <c r="S345" s="79">
        <f>SUM(S333:S344)</f>
        <v>232627.3085968229</v>
      </c>
      <c r="T345" s="80">
        <f>IF(S345=0,0,SQRT(SUM((S333*T333)^2,(S334*T334)^2,(S335*T335)^2,(S336*T336)^2,(S337*T337)^2,(S338*T338)^2,(S339*T339)^2,(S340*T340)^2,(S341*T341)^2,(S342*T342)^2,(S343*T343)^2,(S344*T344)^2))/S345)</f>
        <v>2.5696031516097513</v>
      </c>
    </row>
    <row r="346" spans="1:20" x14ac:dyDescent="0.25">
      <c r="A346" s="13"/>
      <c r="B346" s="55"/>
      <c r="C346" s="56"/>
      <c r="D346" s="57"/>
      <c r="E346" s="56"/>
      <c r="F346" s="57"/>
      <c r="G346" s="56"/>
      <c r="H346" s="57"/>
      <c r="I346" s="56"/>
      <c r="J346" s="57"/>
      <c r="K346" s="56"/>
      <c r="L346" s="57"/>
      <c r="M346" s="56"/>
      <c r="N346" s="57"/>
      <c r="O346" s="56"/>
      <c r="P346" s="57"/>
      <c r="Q346" s="56"/>
      <c r="R346" s="57"/>
      <c r="S346" s="57"/>
      <c r="T346" s="57"/>
    </row>
    <row r="347" spans="1:20" x14ac:dyDescent="0.25">
      <c r="A347" s="13"/>
      <c r="B347" s="55"/>
      <c r="C347" s="56"/>
      <c r="D347" s="57"/>
      <c r="E347" s="56"/>
      <c r="F347" s="57"/>
      <c r="G347" s="56"/>
      <c r="H347" s="57"/>
      <c r="I347" s="56"/>
      <c r="J347" s="57"/>
      <c r="K347" s="56"/>
      <c r="L347" s="57"/>
      <c r="M347" s="56"/>
      <c r="N347" s="57"/>
      <c r="O347" s="56"/>
      <c r="P347" s="57"/>
      <c r="Q347" s="56"/>
      <c r="R347" s="57"/>
      <c r="S347" s="57"/>
      <c r="T347" s="57"/>
    </row>
    <row r="348" spans="1:20" x14ac:dyDescent="0.25">
      <c r="A348" s="19"/>
      <c r="B348" s="55"/>
      <c r="C348" s="56"/>
      <c r="D348" s="57"/>
      <c r="E348" s="56"/>
      <c r="F348" s="57"/>
      <c r="G348" s="56"/>
      <c r="H348" s="57"/>
      <c r="I348" s="56"/>
      <c r="J348" s="57"/>
      <c r="K348" s="56"/>
      <c r="L348" s="57"/>
      <c r="M348" s="56"/>
      <c r="N348" s="57"/>
      <c r="O348" s="56"/>
      <c r="P348" s="57"/>
      <c r="Q348" s="56"/>
      <c r="R348" s="57"/>
      <c r="S348" s="57"/>
      <c r="T348" s="57"/>
    </row>
    <row r="349" spans="1:20" x14ac:dyDescent="0.25">
      <c r="A349" s="13"/>
      <c r="B349" s="55"/>
      <c r="C349" s="56"/>
      <c r="D349" s="57"/>
      <c r="E349" s="56"/>
      <c r="F349" s="57"/>
      <c r="G349" s="56"/>
      <c r="H349" s="57"/>
      <c r="I349" s="56"/>
      <c r="J349" s="57"/>
      <c r="K349" s="56"/>
      <c r="L349" s="57"/>
      <c r="M349" s="56"/>
      <c r="N349" s="57"/>
      <c r="O349" s="56"/>
      <c r="P349" s="57"/>
      <c r="Q349" s="56"/>
      <c r="R349" s="57"/>
      <c r="S349" s="57"/>
      <c r="T349" s="57"/>
    </row>
    <row r="350" spans="1:20" x14ac:dyDescent="0.25">
      <c r="A350" s="13"/>
      <c r="B350" s="55"/>
      <c r="C350" s="56"/>
      <c r="D350" s="57"/>
      <c r="E350" s="56"/>
      <c r="F350" s="57"/>
      <c r="G350" s="56"/>
      <c r="H350" s="57"/>
      <c r="I350" s="56"/>
      <c r="J350" s="57"/>
      <c r="K350" s="56"/>
      <c r="L350" s="57"/>
      <c r="M350" s="56"/>
      <c r="N350" s="57"/>
      <c r="O350" s="56"/>
      <c r="P350" s="57"/>
      <c r="Q350" s="56"/>
      <c r="R350" s="57"/>
      <c r="S350" s="57"/>
      <c r="T350" s="57"/>
    </row>
    <row r="351" spans="1:20" x14ac:dyDescent="0.25">
      <c r="A351" s="29"/>
      <c r="B351" s="55"/>
      <c r="C351" s="56"/>
      <c r="D351" s="57"/>
      <c r="E351" s="56"/>
      <c r="F351" s="57"/>
      <c r="G351" s="56"/>
      <c r="H351" s="57"/>
      <c r="I351" s="56"/>
      <c r="J351" s="57"/>
      <c r="K351" s="56"/>
      <c r="L351" s="57"/>
      <c r="M351" s="56"/>
      <c r="N351" s="57"/>
      <c r="O351" s="56"/>
      <c r="P351" s="57"/>
      <c r="Q351" s="56"/>
      <c r="R351" s="57"/>
      <c r="S351" s="57"/>
      <c r="T351" s="57"/>
    </row>
    <row r="353" spans="1:20" x14ac:dyDescent="0.25">
      <c r="B353" s="13" t="s">
        <v>417</v>
      </c>
      <c r="C353" s="13" t="str">
        <f>Openspace!$B$2</f>
        <v>Open Space</v>
      </c>
    </row>
    <row r="354" spans="1:20" x14ac:dyDescent="0.25">
      <c r="A354" s="13"/>
      <c r="B354" s="13"/>
    </row>
    <row r="355" spans="1:20" x14ac:dyDescent="0.25">
      <c r="B355" s="92" t="str">
        <f>$B$2</f>
        <v>Habitat Type</v>
      </c>
      <c r="C355" s="94" t="s">
        <v>421</v>
      </c>
      <c r="D355" s="93"/>
      <c r="E355" s="93"/>
      <c r="F355" s="93"/>
      <c r="G355" s="93"/>
      <c r="H355" s="93"/>
      <c r="I355" s="93"/>
      <c r="J355" s="95"/>
      <c r="K355" s="94" t="s">
        <v>422</v>
      </c>
      <c r="L355" s="93"/>
      <c r="M355" s="93"/>
      <c r="N355" s="93"/>
      <c r="O355" s="93"/>
      <c r="P355" s="93"/>
      <c r="Q355" s="93"/>
      <c r="R355" s="95"/>
      <c r="S355" s="96" t="s">
        <v>194</v>
      </c>
      <c r="T355" s="92"/>
    </row>
    <row r="356" spans="1:20" x14ac:dyDescent="0.25">
      <c r="A356" s="13" t="s">
        <v>122</v>
      </c>
      <c r="B356" s="92"/>
      <c r="C356" s="97" t="s">
        <v>384</v>
      </c>
      <c r="D356" s="97"/>
      <c r="E356" s="94" t="s">
        <v>385</v>
      </c>
      <c r="F356" s="95"/>
      <c r="G356" s="94" t="s">
        <v>386</v>
      </c>
      <c r="H356" s="95"/>
      <c r="I356" s="94" t="s">
        <v>420</v>
      </c>
      <c r="J356" s="95"/>
      <c r="K356" s="97" t="s">
        <v>384</v>
      </c>
      <c r="L356" s="97"/>
      <c r="M356" s="94" t="s">
        <v>385</v>
      </c>
      <c r="N356" s="95"/>
      <c r="O356" s="94" t="s">
        <v>386</v>
      </c>
      <c r="P356" s="95"/>
      <c r="Q356" s="94" t="s">
        <v>419</v>
      </c>
      <c r="R356" s="95"/>
      <c r="S356" s="94"/>
      <c r="T356" s="93"/>
    </row>
    <row r="357" spans="1:20" ht="25.5" x14ac:dyDescent="0.25">
      <c r="A357" s="13"/>
      <c r="B357" s="93"/>
      <c r="C357" s="32" t="s">
        <v>195</v>
      </c>
      <c r="D357" s="33" t="s">
        <v>196</v>
      </c>
      <c r="E357" s="32" t="s">
        <v>195</v>
      </c>
      <c r="F357" s="33" t="s">
        <v>196</v>
      </c>
      <c r="G357" s="32" t="s">
        <v>195</v>
      </c>
      <c r="H357" s="33" t="s">
        <v>196</v>
      </c>
      <c r="I357" s="32" t="s">
        <v>195</v>
      </c>
      <c r="J357" s="33" t="s">
        <v>196</v>
      </c>
      <c r="K357" s="32" t="s">
        <v>195</v>
      </c>
      <c r="L357" s="33" t="s">
        <v>196</v>
      </c>
      <c r="M357" s="32" t="s">
        <v>195</v>
      </c>
      <c r="N357" s="33" t="s">
        <v>196</v>
      </c>
      <c r="O357" s="32" t="s">
        <v>195</v>
      </c>
      <c r="P357" s="33" t="s">
        <v>196</v>
      </c>
      <c r="Q357" s="32" t="s">
        <v>195</v>
      </c>
      <c r="R357" s="33" t="s">
        <v>196</v>
      </c>
      <c r="S357" s="32" t="s">
        <v>195</v>
      </c>
      <c r="T357" s="33" t="s">
        <v>196</v>
      </c>
    </row>
    <row r="358" spans="1:20" x14ac:dyDescent="0.25">
      <c r="A358" s="13"/>
      <c r="B358" s="34" t="str">
        <f>LookupValues!$B$5</f>
        <v>Lowland beech/yew woodland</v>
      </c>
      <c r="C358" s="35">
        <f>Openspace!C329</f>
        <v>0</v>
      </c>
      <c r="D358" s="77">
        <f>Openspace!AW329</f>
        <v>0</v>
      </c>
      <c r="E358" s="35">
        <f>Openspace!D329</f>
        <v>0</v>
      </c>
      <c r="F358" s="77">
        <f>Openspace!AX329</f>
        <v>0</v>
      </c>
      <c r="G358" s="35">
        <f>Openspace!E329</f>
        <v>0</v>
      </c>
      <c r="H358" s="77">
        <f>Openspace!AY329</f>
        <v>0</v>
      </c>
      <c r="I358" s="35">
        <f>Openspace!F329</f>
        <v>105.953087463</v>
      </c>
      <c r="J358" s="77">
        <f>Openspace!AZ329</f>
        <v>95.559124699310701</v>
      </c>
      <c r="K358" s="35">
        <f>Openspace!G329</f>
        <v>0</v>
      </c>
      <c r="L358" s="77">
        <f>Openspace!BA329</f>
        <v>0</v>
      </c>
      <c r="M358" s="35">
        <f>Openspace!H329</f>
        <v>0</v>
      </c>
      <c r="N358" s="77">
        <f>Openspace!BB329</f>
        <v>0</v>
      </c>
      <c r="O358" s="35">
        <f>Openspace!I329</f>
        <v>177.37939284199999</v>
      </c>
      <c r="P358" s="77">
        <f>Openspace!BC329</f>
        <v>83.831272174099553</v>
      </c>
      <c r="Q358" s="35">
        <f>Openspace!J329</f>
        <v>228.66589496610001</v>
      </c>
      <c r="R358" s="77">
        <f>Openspace!BD329</f>
        <v>92.903070431463021</v>
      </c>
      <c r="S358" s="79">
        <f>SUM(C358,E358,G358,I358,K358,M358,O358,Q358)</f>
        <v>511.99837527110003</v>
      </c>
      <c r="T358" s="80">
        <f>IF(S358=0,0,SQRT(SUM((C358*D358)^2,(E358*F358)^2,(G358*H358)^2,(I358*J358)^2,(K358*L358)^2,(M358*N358)^2,(O358*P358)^2,(Q358*R358)^2))/S358)</f>
        <v>54.370200938632493</v>
      </c>
    </row>
    <row r="359" spans="1:20" x14ac:dyDescent="0.25">
      <c r="A359" s="13"/>
      <c r="B359" s="34" t="str">
        <f>LookupValues!$B$6</f>
        <v>Lowland Mixed Deciduous Woodland</v>
      </c>
      <c r="C359" s="35">
        <f>Openspace!C330</f>
        <v>3510.8243014600998</v>
      </c>
      <c r="D359" s="77">
        <f>Openspace!AW330</f>
        <v>19.729573654113235</v>
      </c>
      <c r="E359" s="35">
        <f>Openspace!D330</f>
        <v>1286.3208100730001</v>
      </c>
      <c r="F359" s="77">
        <f>Openspace!AX330</f>
        <v>27.52053129685147</v>
      </c>
      <c r="G359" s="35">
        <f>Openspace!E330</f>
        <v>1401.1422525646999</v>
      </c>
      <c r="H359" s="77">
        <f>Openspace!AY330</f>
        <v>25.411392604844011</v>
      </c>
      <c r="I359" s="35">
        <f>Openspace!F330</f>
        <v>1932.7546618449996</v>
      </c>
      <c r="J359" s="77">
        <f>Openspace!AZ330</f>
        <v>27.937942497016039</v>
      </c>
      <c r="K359" s="35">
        <f>Openspace!G330</f>
        <v>459.82366587000001</v>
      </c>
      <c r="L359" s="77">
        <f>Openspace!BA330</f>
        <v>45.609596563448243</v>
      </c>
      <c r="M359" s="35">
        <f>Openspace!H330</f>
        <v>312.43298464999998</v>
      </c>
      <c r="N359" s="77">
        <f>Openspace!BB330</f>
        <v>74.882758834818873</v>
      </c>
      <c r="O359" s="35">
        <f>Openspace!I330</f>
        <v>834.86188864600001</v>
      </c>
      <c r="P359" s="77">
        <f>Openspace!BC330</f>
        <v>43.108911383746019</v>
      </c>
      <c r="Q359" s="35">
        <f>Openspace!J330</f>
        <v>5235.9126275712997</v>
      </c>
      <c r="R359" s="77">
        <f>Openspace!BD330</f>
        <v>16.037965217295504</v>
      </c>
      <c r="S359" s="79">
        <f t="shared" ref="S359:S369" si="28">SUM(C359,E359,G359,I359,K359,M359,O359,Q359)</f>
        <v>14974.073192680102</v>
      </c>
      <c r="T359" s="80">
        <f t="shared" ref="T359:T369" si="29">IF(S359=0,0,SQRT(SUM((C359*D359)^2,(E359*F359)^2,(G359*H359)^2,(I359*J359)^2,(K359*L359)^2,(M359*N359)^2,(O359*P359)^2,(Q359*R359)^2))/S359)</f>
        <v>9.3419841847315457</v>
      </c>
    </row>
    <row r="360" spans="1:20" x14ac:dyDescent="0.25">
      <c r="A360" s="13"/>
      <c r="B360" s="34" t="str">
        <f>LookupValues!$B$7</f>
        <v>Native pine woodlands</v>
      </c>
      <c r="C360" s="35">
        <f>Openspace!C331</f>
        <v>9774.1850786266004</v>
      </c>
      <c r="D360" s="77">
        <f>Openspace!AW331</f>
        <v>13.526790936884558</v>
      </c>
      <c r="E360" s="35">
        <f>Openspace!D331</f>
        <v>2168.7809981280002</v>
      </c>
      <c r="F360" s="77">
        <f>Openspace!AX331</f>
        <v>26.240517414272436</v>
      </c>
      <c r="G360" s="35">
        <f>Openspace!E331</f>
        <v>2027.7419646180001</v>
      </c>
      <c r="H360" s="77">
        <f>Openspace!AY331</f>
        <v>20.399658935231571</v>
      </c>
      <c r="I360" s="35">
        <f>Openspace!F331</f>
        <v>1774.1531143899999</v>
      </c>
      <c r="J360" s="77">
        <f>Openspace!AZ331</f>
        <v>26.318992929984578</v>
      </c>
      <c r="K360" s="35">
        <f>Openspace!G331</f>
        <v>479.96408625200002</v>
      </c>
      <c r="L360" s="77">
        <f>Openspace!BA331</f>
        <v>39.121593608556026</v>
      </c>
      <c r="M360" s="35">
        <f>Openspace!H331</f>
        <v>218.645845509</v>
      </c>
      <c r="N360" s="77">
        <f>Openspace!BB331</f>
        <v>85.261722230795073</v>
      </c>
      <c r="O360" s="35">
        <f>Openspace!I331</f>
        <v>99.421701956199996</v>
      </c>
      <c r="P360" s="77">
        <f>Openspace!BC331</f>
        <v>94.273424060710994</v>
      </c>
      <c r="Q360" s="35">
        <f>Openspace!J331</f>
        <v>743.65400705000002</v>
      </c>
      <c r="R360" s="77">
        <f>Openspace!BD331</f>
        <v>48.033065616788875</v>
      </c>
      <c r="S360" s="79">
        <f t="shared" si="28"/>
        <v>17286.546796529801</v>
      </c>
      <c r="T360" s="80">
        <f t="shared" si="29"/>
        <v>9.4479805529804821</v>
      </c>
    </row>
    <row r="361" spans="1:20" x14ac:dyDescent="0.25">
      <c r="A361" s="13"/>
      <c r="B361" s="34" t="str">
        <f>LookupValues!$B$8</f>
        <v>Non-HAP native pinewood</v>
      </c>
      <c r="C361" s="35">
        <f>Openspace!C332</f>
        <v>413.26335911040002</v>
      </c>
      <c r="D361" s="77">
        <f>Openspace!AW332</f>
        <v>78.253062531972787</v>
      </c>
      <c r="E361" s="35">
        <f>Openspace!D332</f>
        <v>0</v>
      </c>
      <c r="F361" s="77">
        <f>Openspace!AX332</f>
        <v>0</v>
      </c>
      <c r="G361" s="35">
        <f>Openspace!E332</f>
        <v>142.49377160400002</v>
      </c>
      <c r="H361" s="77">
        <f>Openspace!AY332</f>
        <v>43.710071850484773</v>
      </c>
      <c r="I361" s="35">
        <f>Openspace!F332</f>
        <v>0</v>
      </c>
      <c r="J361" s="77">
        <f>Openspace!AZ332</f>
        <v>0</v>
      </c>
      <c r="K361" s="35">
        <f>Openspace!G332</f>
        <v>0</v>
      </c>
      <c r="L361" s="77">
        <f>Openspace!BA332</f>
        <v>0</v>
      </c>
      <c r="M361" s="35">
        <f>Openspace!H332</f>
        <v>0</v>
      </c>
      <c r="N361" s="77">
        <f>Openspace!BB332</f>
        <v>0</v>
      </c>
      <c r="O361" s="35">
        <f>Openspace!I332</f>
        <v>0</v>
      </c>
      <c r="P361" s="77">
        <f>Openspace!BC332</f>
        <v>0</v>
      </c>
      <c r="Q361" s="35">
        <f>Openspace!J332</f>
        <v>0</v>
      </c>
      <c r="R361" s="77">
        <f>Openspace!BD332</f>
        <v>0</v>
      </c>
      <c r="S361" s="79">
        <f t="shared" si="28"/>
        <v>555.75713071440009</v>
      </c>
      <c r="T361" s="80">
        <f t="shared" si="29"/>
        <v>59.258706313231997</v>
      </c>
    </row>
    <row r="362" spans="1:20" ht="30" customHeight="1" x14ac:dyDescent="0.25">
      <c r="A362" s="13"/>
      <c r="B362" s="81" t="str">
        <f>LookupValues!$B$9</f>
        <v>Upland birchwoods (Scot); birch dominated upland oakwoods (Eng, Wal)</v>
      </c>
      <c r="C362" s="35">
        <f>Openspace!C333</f>
        <v>5649.2177001376995</v>
      </c>
      <c r="D362" s="77">
        <f>Openspace!AW333</f>
        <v>15.591372047930676</v>
      </c>
      <c r="E362" s="35">
        <f>Openspace!D333</f>
        <v>2389.851059225</v>
      </c>
      <c r="F362" s="77">
        <f>Openspace!AX333</f>
        <v>22.712373170245552</v>
      </c>
      <c r="G362" s="35">
        <f>Openspace!E333</f>
        <v>2079.1562298106996</v>
      </c>
      <c r="H362" s="77">
        <f>Openspace!AY333</f>
        <v>22.243220386736063</v>
      </c>
      <c r="I362" s="35">
        <f>Openspace!F333</f>
        <v>2209.9109923399997</v>
      </c>
      <c r="J362" s="77">
        <f>Openspace!AZ333</f>
        <v>20.950510941258354</v>
      </c>
      <c r="K362" s="35">
        <f>Openspace!G333</f>
        <v>388.19080088499999</v>
      </c>
      <c r="L362" s="77">
        <f>Openspace!BA333</f>
        <v>64.548355198487428</v>
      </c>
      <c r="M362" s="35">
        <f>Openspace!H333</f>
        <v>501.73507785299995</v>
      </c>
      <c r="N362" s="77">
        <f>Openspace!BB333</f>
        <v>62.608991484283891</v>
      </c>
      <c r="O362" s="35">
        <f>Openspace!I333</f>
        <v>579.94180621800001</v>
      </c>
      <c r="P362" s="77">
        <f>Openspace!BC333</f>
        <v>52.887602249104873</v>
      </c>
      <c r="Q362" s="35">
        <f>Openspace!J333</f>
        <v>788.00781584079994</v>
      </c>
      <c r="R362" s="77">
        <f>Openspace!BD333</f>
        <v>42.272956351236438</v>
      </c>
      <c r="S362" s="79">
        <f t="shared" si="28"/>
        <v>14586.011482310198</v>
      </c>
      <c r="T362" s="80">
        <f t="shared" si="29"/>
        <v>9.3631321161657564</v>
      </c>
    </row>
    <row r="363" spans="1:20" x14ac:dyDescent="0.25">
      <c r="A363" s="13"/>
      <c r="B363" s="34" t="str">
        <f>LookupValues!$B$10</f>
        <v>Upland mixed ashwoods</v>
      </c>
      <c r="C363" s="35">
        <f>Openspace!C334</f>
        <v>536.29576663</v>
      </c>
      <c r="D363" s="77">
        <f>Openspace!AW334</f>
        <v>48.675189695022183</v>
      </c>
      <c r="E363" s="35">
        <f>Openspace!D334</f>
        <v>113.84283715319999</v>
      </c>
      <c r="F363" s="77">
        <f>Openspace!AX334</f>
        <v>43.945899012420078</v>
      </c>
      <c r="G363" s="35">
        <f>Openspace!E334</f>
        <v>71.347102636000002</v>
      </c>
      <c r="H363" s="77">
        <f>Openspace!AY334</f>
        <v>78.561643203981163</v>
      </c>
      <c r="I363" s="35">
        <f>Openspace!F334</f>
        <v>989.15315044099998</v>
      </c>
      <c r="J363" s="77">
        <f>Openspace!AZ334</f>
        <v>36.964482173623821</v>
      </c>
      <c r="K363" s="35">
        <f>Openspace!G334</f>
        <v>0</v>
      </c>
      <c r="L363" s="77">
        <f>Openspace!BA334</f>
        <v>0</v>
      </c>
      <c r="M363" s="35">
        <f>Openspace!H334</f>
        <v>0</v>
      </c>
      <c r="N363" s="77">
        <f>Openspace!BB334</f>
        <v>0</v>
      </c>
      <c r="O363" s="35">
        <f>Openspace!I334</f>
        <v>47.273289388000002</v>
      </c>
      <c r="P363" s="77">
        <f>Openspace!BC334</f>
        <v>101.86458031562853</v>
      </c>
      <c r="Q363" s="35">
        <f>Openspace!J334</f>
        <v>178.8588121034</v>
      </c>
      <c r="R363" s="77">
        <f>Openspace!BD334</f>
        <v>91.073209617745306</v>
      </c>
      <c r="S363" s="79">
        <f t="shared" si="28"/>
        <v>1936.7709583516</v>
      </c>
      <c r="T363" s="80">
        <f t="shared" si="29"/>
        <v>25.100438867003316</v>
      </c>
    </row>
    <row r="364" spans="1:20" x14ac:dyDescent="0.25">
      <c r="A364" s="13"/>
      <c r="B364" s="34" t="str">
        <f>LookupValues!$B$11</f>
        <v>Upland oakwood</v>
      </c>
      <c r="C364" s="35">
        <f>Openspace!C335</f>
        <v>676.81467542899998</v>
      </c>
      <c r="D364" s="77">
        <f>Openspace!AW335</f>
        <v>38.416655929423044</v>
      </c>
      <c r="E364" s="35">
        <f>Openspace!D335</f>
        <v>967.63864632800005</v>
      </c>
      <c r="F364" s="77">
        <f>Openspace!AX335</f>
        <v>36.873866684971759</v>
      </c>
      <c r="G364" s="35">
        <f>Openspace!E335</f>
        <v>595.63411277060004</v>
      </c>
      <c r="H364" s="77">
        <f>Openspace!AY335</f>
        <v>36.315741630791749</v>
      </c>
      <c r="I364" s="35">
        <f>Openspace!F335</f>
        <v>768.44665770500001</v>
      </c>
      <c r="J364" s="77">
        <f>Openspace!AZ335</f>
        <v>37.41816270566256</v>
      </c>
      <c r="K364" s="35">
        <f>Openspace!G335</f>
        <v>276.07133237779999</v>
      </c>
      <c r="L364" s="77">
        <f>Openspace!BA335</f>
        <v>82.151753248842965</v>
      </c>
      <c r="M364" s="35">
        <f>Openspace!H335</f>
        <v>0</v>
      </c>
      <c r="N364" s="77">
        <f>Openspace!BB335</f>
        <v>0</v>
      </c>
      <c r="O364" s="35">
        <f>Openspace!I335</f>
        <v>153.83023443259998</v>
      </c>
      <c r="P364" s="77">
        <f>Openspace!BC335</f>
        <v>81.555720180617769</v>
      </c>
      <c r="Q364" s="35">
        <f>Openspace!J335</f>
        <v>0</v>
      </c>
      <c r="R364" s="77">
        <f>Openspace!BD335</f>
        <v>0</v>
      </c>
      <c r="S364" s="79">
        <f t="shared" si="28"/>
        <v>3438.4356590430002</v>
      </c>
      <c r="T364" s="80">
        <f t="shared" si="29"/>
        <v>18.198611357774492</v>
      </c>
    </row>
    <row r="365" spans="1:20" x14ac:dyDescent="0.25">
      <c r="A365" s="13"/>
      <c r="B365" s="34" t="str">
        <f>LookupValues!$B$12</f>
        <v>Wet woodland</v>
      </c>
      <c r="C365" s="35">
        <f>Openspace!C336</f>
        <v>830.88765265299992</v>
      </c>
      <c r="D365" s="77">
        <f>Openspace!AW336</f>
        <v>29.057169690289108</v>
      </c>
      <c r="E365" s="35">
        <f>Openspace!D336</f>
        <v>353.82011999300005</v>
      </c>
      <c r="F365" s="77">
        <f>Openspace!AX336</f>
        <v>43.221958415636088</v>
      </c>
      <c r="G365" s="35">
        <f>Openspace!E336</f>
        <v>1366.7644140919999</v>
      </c>
      <c r="H365" s="77">
        <f>Openspace!AY336</f>
        <v>25.179364048097554</v>
      </c>
      <c r="I365" s="35">
        <f>Openspace!F336</f>
        <v>2002.8130039999999</v>
      </c>
      <c r="J365" s="77">
        <f>Openspace!AZ336</f>
        <v>28.465854381320248</v>
      </c>
      <c r="K365" s="35">
        <f>Openspace!G336</f>
        <v>133.389537542</v>
      </c>
      <c r="L365" s="77">
        <f>Openspace!BA336</f>
        <v>87.394881283480615</v>
      </c>
      <c r="M365" s="35">
        <f>Openspace!H336</f>
        <v>268.69363601999999</v>
      </c>
      <c r="N365" s="77">
        <f>Openspace!BB336</f>
        <v>84.262277065038248</v>
      </c>
      <c r="O365" s="35">
        <f>Openspace!I336</f>
        <v>86.266852278200005</v>
      </c>
      <c r="P365" s="77">
        <f>Openspace!BC336</f>
        <v>87.128478470631578</v>
      </c>
      <c r="Q365" s="35">
        <f>Openspace!J336</f>
        <v>752.49264638299996</v>
      </c>
      <c r="R365" s="77">
        <f>Openspace!BD336</f>
        <v>33.908932173683432</v>
      </c>
      <c r="S365" s="79">
        <f t="shared" si="28"/>
        <v>5795.1278629611988</v>
      </c>
      <c r="T365" s="80">
        <f t="shared" si="29"/>
        <v>14.026727940651233</v>
      </c>
    </row>
    <row r="366" spans="1:20" x14ac:dyDescent="0.25">
      <c r="A366" s="13"/>
      <c r="B366" s="34" t="str">
        <f>LookupValues!$B$13</f>
        <v>Wood Pasture &amp; Parkland</v>
      </c>
      <c r="C366" s="35">
        <f>Openspace!C337</f>
        <v>0</v>
      </c>
      <c r="D366" s="77">
        <f>Openspace!AW337</f>
        <v>0</v>
      </c>
      <c r="E366" s="35">
        <f>Openspace!D337</f>
        <v>0</v>
      </c>
      <c r="F366" s="77">
        <f>Openspace!AX337</f>
        <v>0</v>
      </c>
      <c r="G366" s="35">
        <f>Openspace!E337</f>
        <v>0</v>
      </c>
      <c r="H366" s="77">
        <f>Openspace!AY337</f>
        <v>0</v>
      </c>
      <c r="I366" s="35">
        <f>Openspace!F337</f>
        <v>0</v>
      </c>
      <c r="J366" s="77">
        <f>Openspace!AZ337</f>
        <v>0</v>
      </c>
      <c r="K366" s="35">
        <f>Openspace!G337</f>
        <v>0</v>
      </c>
      <c r="L366" s="77">
        <f>Openspace!BA337</f>
        <v>0</v>
      </c>
      <c r="M366" s="35">
        <f>Openspace!H337</f>
        <v>0</v>
      </c>
      <c r="N366" s="77">
        <f>Openspace!BB337</f>
        <v>0</v>
      </c>
      <c r="O366" s="35">
        <f>Openspace!I337</f>
        <v>82.717286969</v>
      </c>
      <c r="P366" s="77">
        <f>Openspace!BC337</f>
        <v>95.603047422251862</v>
      </c>
      <c r="Q366" s="35">
        <f>Openspace!J337</f>
        <v>385.254331428</v>
      </c>
      <c r="R366" s="77">
        <f>Openspace!BD337</f>
        <v>58.830455811139984</v>
      </c>
      <c r="S366" s="79">
        <f t="shared" si="28"/>
        <v>467.97161839699999</v>
      </c>
      <c r="T366" s="80">
        <f t="shared" si="29"/>
        <v>51.29517413129939</v>
      </c>
    </row>
    <row r="367" spans="1:20" x14ac:dyDescent="0.25">
      <c r="A367" s="13"/>
      <c r="B367" s="34" t="str">
        <f>LookupValues!$B$14</f>
        <v>Broadleaf habitat NOT classified as priority</v>
      </c>
      <c r="C367" s="35">
        <f>Openspace!C338</f>
        <v>438.72304697450005</v>
      </c>
      <c r="D367" s="77">
        <f>Openspace!AW338</f>
        <v>54.897563028168136</v>
      </c>
      <c r="E367" s="35">
        <f>Openspace!D338</f>
        <v>57.386303288000001</v>
      </c>
      <c r="F367" s="77">
        <f>Openspace!AX338</f>
        <v>71.49989032374674</v>
      </c>
      <c r="G367" s="35">
        <f>Openspace!E338</f>
        <v>554.10221448200002</v>
      </c>
      <c r="H367" s="77">
        <f>Openspace!AY338</f>
        <v>42.791068800611392</v>
      </c>
      <c r="I367" s="35">
        <f>Openspace!F338</f>
        <v>439.97026590859997</v>
      </c>
      <c r="J367" s="77">
        <f>Openspace!AZ338</f>
        <v>47.62178232532667</v>
      </c>
      <c r="K367" s="35">
        <f>Openspace!G338</f>
        <v>0</v>
      </c>
      <c r="L367" s="77">
        <f>Openspace!BA338</f>
        <v>0</v>
      </c>
      <c r="M367" s="35">
        <f>Openspace!H338</f>
        <v>133.51275678420001</v>
      </c>
      <c r="N367" s="77">
        <f>Openspace!BB338</f>
        <v>90.996720250959712</v>
      </c>
      <c r="O367" s="35">
        <f>Openspace!I338</f>
        <v>36.687192537000001</v>
      </c>
      <c r="P367" s="77">
        <f>Openspace!BC338</f>
        <v>60.520982067826843</v>
      </c>
      <c r="Q367" s="35">
        <f>Openspace!J338</f>
        <v>538.62869592899995</v>
      </c>
      <c r="R367" s="77">
        <f>Openspace!BD338</f>
        <v>58.384337063020638</v>
      </c>
      <c r="S367" s="79">
        <f t="shared" si="28"/>
        <v>2199.0104759033002</v>
      </c>
      <c r="T367" s="80">
        <f t="shared" si="29"/>
        <v>23.802064037743101</v>
      </c>
    </row>
    <row r="368" spans="1:20" x14ac:dyDescent="0.25">
      <c r="A368" s="13"/>
      <c r="B368" s="34" t="str">
        <f>LookupValues!$B$15</f>
        <v>Non-native coniferous woodland</v>
      </c>
      <c r="C368" s="35">
        <f>Openspace!C339</f>
        <v>33057.400648939103</v>
      </c>
      <c r="D368" s="77">
        <f>Openspace!AW339</f>
        <v>5.6678968963604621</v>
      </c>
      <c r="E368" s="35">
        <f>Openspace!D339</f>
        <v>13723.071442535302</v>
      </c>
      <c r="F368" s="77">
        <f>Openspace!AX339</f>
        <v>9.8976531263519387</v>
      </c>
      <c r="G368" s="35">
        <f>Openspace!E339</f>
        <v>8405.0414197179998</v>
      </c>
      <c r="H368" s="77">
        <f>Openspace!AY339</f>
        <v>12.262399801840322</v>
      </c>
      <c r="I368" s="35">
        <f>Openspace!F339</f>
        <v>7034.7748669959992</v>
      </c>
      <c r="J368" s="77">
        <f>Openspace!AZ339</f>
        <v>16.102775263203654</v>
      </c>
      <c r="K368" s="35">
        <f>Openspace!G339</f>
        <v>1241.6558932425999</v>
      </c>
      <c r="L368" s="77">
        <f>Openspace!BA339</f>
        <v>33.912435469256565</v>
      </c>
      <c r="M368" s="35">
        <f>Openspace!H339</f>
        <v>795.16540010500012</v>
      </c>
      <c r="N368" s="77">
        <f>Openspace!BB339</f>
        <v>33.175042221299705</v>
      </c>
      <c r="O368" s="35">
        <f>Openspace!I339</f>
        <v>2151.5027208748998</v>
      </c>
      <c r="P368" s="77">
        <f>Openspace!BC339</f>
        <v>27.836593412649968</v>
      </c>
      <c r="Q368" s="35">
        <f>Openspace!J339</f>
        <v>860.48410979280004</v>
      </c>
      <c r="R368" s="77">
        <f>Openspace!BD339</f>
        <v>39.106235764547947</v>
      </c>
      <c r="S368" s="79">
        <f t="shared" si="28"/>
        <v>67269.096502203698</v>
      </c>
      <c r="T368" s="80">
        <f t="shared" si="29"/>
        <v>4.3135473255883561</v>
      </c>
    </row>
    <row r="369" spans="1:20" x14ac:dyDescent="0.25">
      <c r="A369" s="13"/>
      <c r="B369" s="36" t="str">
        <f>LookupValues!$B$16</f>
        <v>Transition or felled</v>
      </c>
      <c r="C369" s="35">
        <f>Openspace!C340</f>
        <v>150.52463709019997</v>
      </c>
      <c r="D369" s="77">
        <f>Openspace!AW340</f>
        <v>48.109533250634634</v>
      </c>
      <c r="E369" s="35">
        <f>Openspace!D340</f>
        <v>480.17671499029996</v>
      </c>
      <c r="F369" s="77">
        <f>Openspace!AX340</f>
        <v>52.189868637846686</v>
      </c>
      <c r="G369" s="35">
        <f>Openspace!E340</f>
        <v>514.2828810254</v>
      </c>
      <c r="H369" s="77">
        <f>Openspace!AY340</f>
        <v>29.466502127714762</v>
      </c>
      <c r="I369" s="35">
        <f>Openspace!F340</f>
        <v>3072.5585388344002</v>
      </c>
      <c r="J369" s="77">
        <f>Openspace!AZ340</f>
        <v>12.812350593852287</v>
      </c>
      <c r="K369" s="35">
        <f>Openspace!G340</f>
        <v>0</v>
      </c>
      <c r="L369" s="77">
        <f>Openspace!BA340</f>
        <v>0</v>
      </c>
      <c r="M369" s="35">
        <f>Openspace!H340</f>
        <v>0</v>
      </c>
      <c r="N369" s="77">
        <f>Openspace!BB340</f>
        <v>0</v>
      </c>
      <c r="O369" s="35">
        <f>Openspace!I340</f>
        <v>81.345028722899997</v>
      </c>
      <c r="P369" s="77">
        <f>Openspace!BC340</f>
        <v>94.273424062429868</v>
      </c>
      <c r="Q369" s="35">
        <f>Openspace!J340</f>
        <v>408.06362883200001</v>
      </c>
      <c r="R369" s="77">
        <f>Openspace!BD340</f>
        <v>54.601720441370773</v>
      </c>
      <c r="S369" s="79">
        <f t="shared" si="28"/>
        <v>4706.9514294951996</v>
      </c>
      <c r="T369" s="80">
        <f t="shared" si="29"/>
        <v>11.665705273720107</v>
      </c>
    </row>
    <row r="370" spans="1:20" x14ac:dyDescent="0.25">
      <c r="A370" s="13"/>
      <c r="B370" s="76" t="s">
        <v>194</v>
      </c>
      <c r="C370" s="75">
        <f>SUM(C358:C369)</f>
        <v>55038.136867050605</v>
      </c>
      <c r="D370" s="78">
        <f>IF(C370=0,0,SQRT(SUM((C358*D358)^2,(C359*D359)^2,(C360*D360)^2,(C361*D361)^2,(C362*D362)^2,(C363*D363)^2,(C364*D364)^2,(C365*D365)^2,(C366*D366)^2,(C367*D367)^2,(C368*D368)^2,(C369*D369)^2))/C370)</f>
        <v>4.7643883884905227</v>
      </c>
      <c r="E370" s="75">
        <f>SUM(E358:E369)</f>
        <v>21540.888931713802</v>
      </c>
      <c r="F370" s="78">
        <f>IF(E370=0,0,SQRT(SUM((E358*F358)^2,(E359*F359)^2,(E360*F360)^2,(E361*F361)^2,(E362*F362)^2,(E363*F363)^2,(E364*F364)^2,(E365*F365)^2,(E366*F366)^2,(E367*F367)^2,(E368*F368)^2,(E369*F369)^2))/E370)</f>
        <v>7.7769505982875895</v>
      </c>
      <c r="G370" s="75">
        <f>SUM(G358:G369)</f>
        <v>17157.706363321398</v>
      </c>
      <c r="H370" s="78">
        <f>IF(G370=0,0,SQRT(SUM((G358*H358)^2,(G359*H359)^2,(G360*H360)^2,(G361*H361)^2,(G362*H362)^2,(G363*H363)^2,(G364*H364)^2,(G365*H365)^2,(G366*H366)^2,(G367*H367)^2,(G368*H368)^2,(G369*H369)^2))/G370)</f>
        <v>7.8745454527228382</v>
      </c>
      <c r="I370" s="75">
        <f>SUM(I358:I369)</f>
        <v>20330.488339922998</v>
      </c>
      <c r="J370" s="78">
        <f>IF(I370=0,0,SQRT(SUM((I358*J358)^2,(I359*J359)^2,(I360*J360)^2,(I361*J361)^2,(I362*J362)^2,(I363*J363)^2,(I364*J364)^2,(I365*J365)^2,(I366*J366)^2,(I367*J367)^2,(I368*J368)^2,(I369*J369)^2))/I370)</f>
        <v>8.1681990793504546</v>
      </c>
      <c r="K370" s="75">
        <f>SUM(K358:K369)</f>
        <v>2979.0953161693997</v>
      </c>
      <c r="L370" s="78">
        <f>IF(K370=0,0,SQRT(SUM((K358*L358)^2,(K359*L359)^2,(K360*L360)^2,(K361*L361)^2,(K362*L362)^2,(K363*L363)^2,(K364*L364)^2,(K365*L365)^2,(K366*L366)^2,(K367*L367)^2,(K368*L368)^2,(K369*L369)^2))/K370)</f>
        <v>20.810575192536529</v>
      </c>
      <c r="M370" s="75">
        <f>SUM(M358:M369)</f>
        <v>2230.1857009211999</v>
      </c>
      <c r="N370" s="78">
        <f>IF(M370=0,0,SQRT(SUM((M358*N358)^2,(M359*N359)^2,(M360*N360)^2,(M361*N361)^2,(M362*N362)^2,(M363*N363)^2,(M364*N364)^2,(M365*N365)^2,(M366*N366)^2,(M367*N367)^2,(M368*N368)^2,(M369*N369)^2))/M370)</f>
        <v>25.514205150351874</v>
      </c>
      <c r="O370" s="75">
        <f>SUM(O358:O369)</f>
        <v>4331.2273948647999</v>
      </c>
      <c r="P370" s="78">
        <f>IF(O370=0,0,SQRT(SUM((O358*P358)^2,(O359*P359)^2,(O360*P360)^2,(O361*P361)^2,(O362*P362)^2,(O363*P363)^2,(O364*P364)^2,(O365*P365)^2,(O366*P366)^2,(O367*P367)^2,(O368*P368)^2,(O369*P369)^2))/O370)</f>
        <v>18.60742003619599</v>
      </c>
      <c r="Q370" s="75">
        <f>SUM(Q358:Q369)</f>
        <v>10120.022569896399</v>
      </c>
      <c r="R370" s="78">
        <f>IF(Q370=0,0,SQRT(SUM((Q358*R358)^2,(Q359*R359)^2,(Q360*R360)^2,(Q361*R361)^2,(Q362*R362)^2,(Q363*R363)^2,(Q364*R364)^2,(Q365*R365)^2,(Q366*R366)^2,(Q367*R367)^2,(Q368*R368)^2,(Q369*R369)^2))/Q370)</f>
        <v>11.665171827664564</v>
      </c>
      <c r="S370" s="79">
        <f>SUM(S358:S369)</f>
        <v>133727.7514838606</v>
      </c>
      <c r="T370" s="80">
        <f>IF(S370=0,0,SQRT(SUM((S358*T358)^2,(S359*T359)^2,(S360*T360)^2,(S361*T361)^2,(S362*T362)^2,(S363*T363)^2,(S364*T364)^2,(S365*T365)^2,(S366*T366)^2,(S367*T367)^2,(S368*T368)^2,(S369*T369)^2))/S370)</f>
        <v>3.0847414552288939</v>
      </c>
    </row>
    <row r="371" spans="1:20" x14ac:dyDescent="0.25">
      <c r="A371" s="13"/>
      <c r="B371" s="55"/>
      <c r="C371" s="56"/>
      <c r="D371" s="57"/>
      <c r="E371" s="56"/>
      <c r="F371" s="57"/>
      <c r="G371" s="56"/>
      <c r="H371" s="57"/>
      <c r="I371" s="56"/>
      <c r="J371" s="57"/>
      <c r="K371" s="56"/>
      <c r="L371" s="57"/>
      <c r="M371" s="56"/>
      <c r="N371" s="57"/>
      <c r="O371" s="56"/>
      <c r="P371" s="57"/>
      <c r="Q371" s="56"/>
      <c r="R371" s="57"/>
      <c r="S371" s="57"/>
      <c r="T371" s="57"/>
    </row>
    <row r="372" spans="1:20" x14ac:dyDescent="0.25">
      <c r="A372" s="13"/>
      <c r="B372" s="55"/>
      <c r="C372" s="56"/>
      <c r="D372" s="57"/>
      <c r="E372" s="56"/>
      <c r="F372" s="57"/>
      <c r="G372" s="56"/>
      <c r="H372" s="57"/>
      <c r="I372" s="56"/>
      <c r="J372" s="57"/>
      <c r="K372" s="56"/>
      <c r="L372" s="57"/>
      <c r="M372" s="56"/>
      <c r="N372" s="57"/>
      <c r="O372" s="56"/>
      <c r="P372" s="57"/>
      <c r="Q372" s="56"/>
      <c r="R372" s="57"/>
      <c r="S372" s="57"/>
      <c r="T372" s="57"/>
    </row>
    <row r="373" spans="1:20" x14ac:dyDescent="0.25">
      <c r="A373" s="19"/>
      <c r="B373" s="55"/>
      <c r="C373" s="56"/>
      <c r="D373" s="57"/>
      <c r="E373" s="56"/>
      <c r="F373" s="57"/>
      <c r="G373" s="56"/>
      <c r="H373" s="57"/>
      <c r="I373" s="56"/>
      <c r="J373" s="57"/>
      <c r="K373" s="56"/>
      <c r="L373" s="57"/>
      <c r="M373" s="56"/>
      <c r="N373" s="57"/>
      <c r="O373" s="56"/>
      <c r="P373" s="57"/>
      <c r="Q373" s="56"/>
      <c r="R373" s="57"/>
      <c r="S373" s="57"/>
      <c r="T373" s="57"/>
    </row>
    <row r="374" spans="1:20" x14ac:dyDescent="0.25">
      <c r="A374" s="13"/>
      <c r="B374" s="55"/>
      <c r="C374" s="56"/>
      <c r="D374" s="57"/>
      <c r="E374" s="56"/>
      <c r="F374" s="57"/>
      <c r="G374" s="56"/>
      <c r="H374" s="57"/>
      <c r="I374" s="56"/>
      <c r="J374" s="57"/>
      <c r="K374" s="56"/>
      <c r="L374" s="57"/>
      <c r="M374" s="56"/>
      <c r="N374" s="57"/>
      <c r="O374" s="56"/>
      <c r="P374" s="57"/>
      <c r="Q374" s="56"/>
      <c r="R374" s="57"/>
      <c r="S374" s="57"/>
      <c r="T374" s="57"/>
    </row>
    <row r="375" spans="1:20" x14ac:dyDescent="0.25">
      <c r="A375" s="13"/>
      <c r="B375" s="55"/>
      <c r="C375" s="56"/>
      <c r="D375" s="57"/>
      <c r="E375" s="56"/>
      <c r="F375" s="57"/>
      <c r="G375" s="56"/>
      <c r="H375" s="57"/>
      <c r="I375" s="56"/>
      <c r="J375" s="57"/>
      <c r="K375" s="56"/>
      <c r="L375" s="57"/>
      <c r="M375" s="56"/>
      <c r="N375" s="57"/>
      <c r="O375" s="56"/>
      <c r="P375" s="57"/>
      <c r="Q375" s="56"/>
      <c r="R375" s="57"/>
      <c r="S375" s="57"/>
      <c r="T375" s="57"/>
    </row>
    <row r="376" spans="1:20" x14ac:dyDescent="0.25">
      <c r="A376" s="29"/>
      <c r="B376" s="55"/>
      <c r="C376" s="56"/>
      <c r="D376" s="57"/>
      <c r="E376" s="56"/>
      <c r="F376" s="57"/>
      <c r="G376" s="56"/>
      <c r="H376" s="57"/>
      <c r="I376" s="56"/>
      <c r="J376" s="57"/>
      <c r="K376" s="56"/>
      <c r="L376" s="57"/>
      <c r="M376" s="56"/>
      <c r="N376" s="57"/>
      <c r="O376" s="56"/>
      <c r="P376" s="57"/>
      <c r="Q376" s="56"/>
      <c r="R376" s="57"/>
      <c r="S376" s="57"/>
      <c r="T376" s="57"/>
    </row>
    <row r="378" spans="1:20" x14ac:dyDescent="0.25">
      <c r="B378" s="13" t="s">
        <v>417</v>
      </c>
      <c r="C378" s="13" t="str">
        <f>Openspace!$B$2</f>
        <v>Open Space</v>
      </c>
    </row>
    <row r="379" spans="1:20" x14ac:dyDescent="0.25">
      <c r="A379" s="13"/>
      <c r="B379" s="13"/>
    </row>
    <row r="380" spans="1:20" x14ac:dyDescent="0.25">
      <c r="B380" s="92" t="str">
        <f>$B$2</f>
        <v>Habitat Type</v>
      </c>
      <c r="C380" s="94" t="s">
        <v>421</v>
      </c>
      <c r="D380" s="93"/>
      <c r="E380" s="93"/>
      <c r="F380" s="93"/>
      <c r="G380" s="93"/>
      <c r="H380" s="93"/>
      <c r="I380" s="93"/>
      <c r="J380" s="95"/>
      <c r="K380" s="94" t="s">
        <v>422</v>
      </c>
      <c r="L380" s="93"/>
      <c r="M380" s="93"/>
      <c r="N380" s="93"/>
      <c r="O380" s="93"/>
      <c r="P380" s="93"/>
      <c r="Q380" s="93"/>
      <c r="R380" s="95"/>
      <c r="S380" s="96" t="s">
        <v>194</v>
      </c>
      <c r="T380" s="92"/>
    </row>
    <row r="381" spans="1:20" x14ac:dyDescent="0.25">
      <c r="A381" s="13" t="s">
        <v>120</v>
      </c>
      <c r="B381" s="92"/>
      <c r="C381" s="97" t="s">
        <v>384</v>
      </c>
      <c r="D381" s="97"/>
      <c r="E381" s="94" t="s">
        <v>385</v>
      </c>
      <c r="F381" s="95"/>
      <c r="G381" s="94" t="s">
        <v>386</v>
      </c>
      <c r="H381" s="95"/>
      <c r="I381" s="94" t="s">
        <v>420</v>
      </c>
      <c r="J381" s="95"/>
      <c r="K381" s="97" t="s">
        <v>384</v>
      </c>
      <c r="L381" s="97"/>
      <c r="M381" s="94" t="s">
        <v>385</v>
      </c>
      <c r="N381" s="95"/>
      <c r="O381" s="94" t="s">
        <v>386</v>
      </c>
      <c r="P381" s="95"/>
      <c r="Q381" s="94" t="s">
        <v>419</v>
      </c>
      <c r="R381" s="95"/>
      <c r="S381" s="94"/>
      <c r="T381" s="93"/>
    </row>
    <row r="382" spans="1:20" ht="25.5" x14ac:dyDescent="0.25">
      <c r="A382" s="13"/>
      <c r="B382" s="93"/>
      <c r="C382" s="32" t="s">
        <v>195</v>
      </c>
      <c r="D382" s="33" t="s">
        <v>196</v>
      </c>
      <c r="E382" s="32" t="s">
        <v>195</v>
      </c>
      <c r="F382" s="33" t="s">
        <v>196</v>
      </c>
      <c r="G382" s="32" t="s">
        <v>195</v>
      </c>
      <c r="H382" s="33" t="s">
        <v>196</v>
      </c>
      <c r="I382" s="32" t="s">
        <v>195</v>
      </c>
      <c r="J382" s="33" t="s">
        <v>196</v>
      </c>
      <c r="K382" s="32" t="s">
        <v>195</v>
      </c>
      <c r="L382" s="33" t="s">
        <v>196</v>
      </c>
      <c r="M382" s="32" t="s">
        <v>195</v>
      </c>
      <c r="N382" s="33" t="s">
        <v>196</v>
      </c>
      <c r="O382" s="32" t="s">
        <v>195</v>
      </c>
      <c r="P382" s="33" t="s">
        <v>196</v>
      </c>
      <c r="Q382" s="32" t="s">
        <v>195</v>
      </c>
      <c r="R382" s="33" t="s">
        <v>196</v>
      </c>
      <c r="S382" s="32" t="s">
        <v>195</v>
      </c>
      <c r="T382" s="33" t="s">
        <v>196</v>
      </c>
    </row>
    <row r="383" spans="1:20" x14ac:dyDescent="0.25">
      <c r="A383" s="13"/>
      <c r="B383" s="34" t="str">
        <f>LookupValues!$B$5</f>
        <v>Lowland beech/yew woodland</v>
      </c>
      <c r="C383" s="35">
        <f>Openspace!C352</f>
        <v>0</v>
      </c>
      <c r="D383" s="77">
        <f>Openspace!AW352</f>
        <v>0</v>
      </c>
      <c r="E383" s="35">
        <f>Openspace!D352</f>
        <v>96.422158710700003</v>
      </c>
      <c r="F383" s="77">
        <f>Openspace!AX352</f>
        <v>90.062864764383718</v>
      </c>
      <c r="G383" s="35">
        <f>Openspace!E352</f>
        <v>0</v>
      </c>
      <c r="H383" s="77">
        <f>Openspace!AY352</f>
        <v>0</v>
      </c>
      <c r="I383" s="35">
        <f>Openspace!F352</f>
        <v>0</v>
      </c>
      <c r="J383" s="77">
        <f>Openspace!AZ352</f>
        <v>0</v>
      </c>
      <c r="K383" s="35">
        <f>Openspace!G352</f>
        <v>0</v>
      </c>
      <c r="L383" s="77">
        <f>Openspace!BA352</f>
        <v>0</v>
      </c>
      <c r="M383" s="35">
        <f>Openspace!H352</f>
        <v>0</v>
      </c>
      <c r="N383" s="77">
        <f>Openspace!BB352</f>
        <v>0</v>
      </c>
      <c r="O383" s="35">
        <f>Openspace!I352</f>
        <v>0</v>
      </c>
      <c r="P383" s="77">
        <f>Openspace!BC352</f>
        <v>0</v>
      </c>
      <c r="Q383" s="35">
        <f>Openspace!J352</f>
        <v>0</v>
      </c>
      <c r="R383" s="77">
        <f>Openspace!BD352</f>
        <v>0</v>
      </c>
      <c r="S383" s="79">
        <f>SUM(C383,E383,G383,I383,K383,M383,O383,Q383)</f>
        <v>96.422158710700003</v>
      </c>
      <c r="T383" s="80">
        <f>IF(S383=0,0,SQRT(SUM((C383*D383)^2,(E383*F383)^2,(G383*H383)^2,(I383*J383)^2,(K383*L383)^2,(M383*N383)^2,(O383*P383)^2,(Q383*R383)^2))/S383)</f>
        <v>90.062864764383718</v>
      </c>
    </row>
    <row r="384" spans="1:20" x14ac:dyDescent="0.25">
      <c r="A384" s="13"/>
      <c r="B384" s="34" t="str">
        <f>LookupValues!$B$6</f>
        <v>Lowland Mixed Deciduous Woodland</v>
      </c>
      <c r="C384" s="35">
        <f>Openspace!C353</f>
        <v>5908.9232473145994</v>
      </c>
      <c r="D384" s="77">
        <f>Openspace!AW353</f>
        <v>14.561938654903349</v>
      </c>
      <c r="E384" s="35">
        <f>Openspace!D353</f>
        <v>4297.5468252439996</v>
      </c>
      <c r="F384" s="77">
        <f>Openspace!AX353</f>
        <v>17.743649214212887</v>
      </c>
      <c r="G384" s="35">
        <f>Openspace!E353</f>
        <v>6390.6186048426998</v>
      </c>
      <c r="H384" s="77">
        <f>Openspace!AY353</f>
        <v>13.508406536886961</v>
      </c>
      <c r="I384" s="35">
        <f>Openspace!F353</f>
        <v>8871.1884973637989</v>
      </c>
      <c r="J384" s="77">
        <f>Openspace!AZ353</f>
        <v>12.239488432208134</v>
      </c>
      <c r="K384" s="35">
        <f>Openspace!G353</f>
        <v>1244.8505609169999</v>
      </c>
      <c r="L384" s="77">
        <f>Openspace!BA353</f>
        <v>27.931567548351374</v>
      </c>
      <c r="M384" s="35">
        <f>Openspace!H353</f>
        <v>2494.3582760999998</v>
      </c>
      <c r="N384" s="77">
        <f>Openspace!BB353</f>
        <v>22.515642660080324</v>
      </c>
      <c r="O384" s="35">
        <f>Openspace!I353</f>
        <v>4354.745719392</v>
      </c>
      <c r="P384" s="77">
        <f>Openspace!BC353</f>
        <v>17.667529581515254</v>
      </c>
      <c r="Q384" s="35">
        <f>Openspace!J353</f>
        <v>8118.9557319199994</v>
      </c>
      <c r="R384" s="77">
        <f>Openspace!BD353</f>
        <v>14.012751237608947</v>
      </c>
      <c r="S384" s="79">
        <f t="shared" ref="S384:S394" si="30">SUM(C384,E384,G384,I384,K384,M384,O384,Q384)</f>
        <v>41681.187463094102</v>
      </c>
      <c r="T384" s="80">
        <f t="shared" ref="T384:T394" si="31">IF(S384=0,0,SQRT(SUM((C384*D384)^2,(E384*F384)^2,(G384*H384)^2,(I384*J384)^2,(K384*L384)^2,(M384*N384)^2,(O384*P384)^2,(Q384*R384)^2))/S384)</f>
        <v>5.6615266019136232</v>
      </c>
    </row>
    <row r="385" spans="1:20" x14ac:dyDescent="0.25">
      <c r="A385" s="13"/>
      <c r="B385" s="34" t="str">
        <f>LookupValues!$B$7</f>
        <v>Native pine woodlands</v>
      </c>
      <c r="C385" s="35">
        <f>Openspace!C354</f>
        <v>707.56061385889996</v>
      </c>
      <c r="D385" s="77">
        <f>Openspace!AW354</f>
        <v>53.988761574700611</v>
      </c>
      <c r="E385" s="35">
        <f>Openspace!D354</f>
        <v>0</v>
      </c>
      <c r="F385" s="77">
        <f>Openspace!AX354</f>
        <v>0</v>
      </c>
      <c r="G385" s="35">
        <f>Openspace!E354</f>
        <v>716.79083911219993</v>
      </c>
      <c r="H385" s="77">
        <f>Openspace!AY354</f>
        <v>45.451676559559957</v>
      </c>
      <c r="I385" s="35">
        <f>Openspace!F354</f>
        <v>0</v>
      </c>
      <c r="J385" s="77">
        <f>Openspace!AZ354</f>
        <v>0</v>
      </c>
      <c r="K385" s="35">
        <f>Openspace!G354</f>
        <v>0</v>
      </c>
      <c r="L385" s="77">
        <f>Openspace!BA354</f>
        <v>0</v>
      </c>
      <c r="M385" s="35">
        <f>Openspace!H354</f>
        <v>0</v>
      </c>
      <c r="N385" s="77">
        <f>Openspace!BB354</f>
        <v>0</v>
      </c>
      <c r="O385" s="35">
        <f>Openspace!I354</f>
        <v>0</v>
      </c>
      <c r="P385" s="77">
        <f>Openspace!BC354</f>
        <v>0</v>
      </c>
      <c r="Q385" s="35">
        <f>Openspace!J354</f>
        <v>0</v>
      </c>
      <c r="R385" s="77">
        <f>Openspace!BD354</f>
        <v>0</v>
      </c>
      <c r="S385" s="79">
        <f t="shared" si="30"/>
        <v>1424.3514529710999</v>
      </c>
      <c r="T385" s="80">
        <f t="shared" si="31"/>
        <v>35.248573641542379</v>
      </c>
    </row>
    <row r="386" spans="1:20" x14ac:dyDescent="0.25">
      <c r="A386" s="13"/>
      <c r="B386" s="34" t="str">
        <f>LookupValues!$B$8</f>
        <v>Non-HAP native pinewood</v>
      </c>
      <c r="C386" s="35">
        <f>Openspace!C355</f>
        <v>0</v>
      </c>
      <c r="D386" s="77">
        <f>Openspace!AW355</f>
        <v>0</v>
      </c>
      <c r="E386" s="35">
        <f>Openspace!D355</f>
        <v>0</v>
      </c>
      <c r="F386" s="77">
        <f>Openspace!AX355</f>
        <v>0</v>
      </c>
      <c r="G386" s="35">
        <f>Openspace!E355</f>
        <v>0</v>
      </c>
      <c r="H386" s="77">
        <f>Openspace!AY355</f>
        <v>0</v>
      </c>
      <c r="I386" s="35">
        <f>Openspace!F355</f>
        <v>0</v>
      </c>
      <c r="J386" s="77">
        <f>Openspace!AZ355</f>
        <v>0</v>
      </c>
      <c r="K386" s="35">
        <f>Openspace!G355</f>
        <v>0</v>
      </c>
      <c r="L386" s="77">
        <f>Openspace!BA355</f>
        <v>0</v>
      </c>
      <c r="M386" s="35">
        <f>Openspace!H355</f>
        <v>0</v>
      </c>
      <c r="N386" s="77">
        <f>Openspace!BB355</f>
        <v>0</v>
      </c>
      <c r="O386" s="35">
        <f>Openspace!I355</f>
        <v>0</v>
      </c>
      <c r="P386" s="77">
        <f>Openspace!BC355</f>
        <v>0</v>
      </c>
      <c r="Q386" s="35">
        <f>Openspace!J355</f>
        <v>0</v>
      </c>
      <c r="R386" s="77">
        <f>Openspace!BD355</f>
        <v>0</v>
      </c>
      <c r="S386" s="79">
        <f t="shared" si="30"/>
        <v>0</v>
      </c>
      <c r="T386" s="80">
        <f t="shared" si="31"/>
        <v>0</v>
      </c>
    </row>
    <row r="387" spans="1:20" ht="30" customHeight="1" x14ac:dyDescent="0.25">
      <c r="A387" s="13"/>
      <c r="B387" s="81" t="str">
        <f>LookupValues!$B$9</f>
        <v>Upland birchwoods (Scot); birch dominated upland oakwoods (Eng, Wal)</v>
      </c>
      <c r="C387" s="35">
        <f>Openspace!C356</f>
        <v>4005.554006117</v>
      </c>
      <c r="D387" s="77">
        <f>Openspace!AW356</f>
        <v>18.440059022726832</v>
      </c>
      <c r="E387" s="35">
        <f>Openspace!D356</f>
        <v>1335.1473510772003</v>
      </c>
      <c r="F387" s="77">
        <f>Openspace!AX356</f>
        <v>29.844154668745198</v>
      </c>
      <c r="G387" s="35">
        <f>Openspace!E356</f>
        <v>2067.1633326991</v>
      </c>
      <c r="H387" s="77">
        <f>Openspace!AY356</f>
        <v>23.25396482220825</v>
      </c>
      <c r="I387" s="35">
        <f>Openspace!F356</f>
        <v>3734.1108125302003</v>
      </c>
      <c r="J387" s="77">
        <f>Openspace!AZ356</f>
        <v>16.963855526130978</v>
      </c>
      <c r="K387" s="35">
        <f>Openspace!G356</f>
        <v>571.51396481999996</v>
      </c>
      <c r="L387" s="77">
        <f>Openspace!BA356</f>
        <v>36.972707264030731</v>
      </c>
      <c r="M387" s="35">
        <f>Openspace!H356</f>
        <v>94.327162940400001</v>
      </c>
      <c r="N387" s="77">
        <f>Openspace!BB356</f>
        <v>88.543100634435731</v>
      </c>
      <c r="O387" s="35">
        <f>Openspace!I356</f>
        <v>502.12397846699997</v>
      </c>
      <c r="P387" s="77">
        <f>Openspace!BC356</f>
        <v>46.023332770303838</v>
      </c>
      <c r="Q387" s="35">
        <f>Openspace!J356</f>
        <v>1564.3209549569999</v>
      </c>
      <c r="R387" s="77">
        <f>Openspace!BD356</f>
        <v>31.654762328670607</v>
      </c>
      <c r="S387" s="79">
        <f t="shared" si="30"/>
        <v>13874.261563607901</v>
      </c>
      <c r="T387" s="80">
        <f t="shared" si="31"/>
        <v>9.3612843538785047</v>
      </c>
    </row>
    <row r="388" spans="1:20" x14ac:dyDescent="0.25">
      <c r="A388" s="13"/>
      <c r="B388" s="34" t="str">
        <f>LookupValues!$B$10</f>
        <v>Upland mixed ashwoods</v>
      </c>
      <c r="C388" s="35">
        <f>Openspace!C357</f>
        <v>1039.0833812097001</v>
      </c>
      <c r="D388" s="77">
        <f>Openspace!AW357</f>
        <v>33.276257697536245</v>
      </c>
      <c r="E388" s="35">
        <f>Openspace!D357</f>
        <v>958.52014118900001</v>
      </c>
      <c r="F388" s="77">
        <f>Openspace!AX357</f>
        <v>44.544853731231512</v>
      </c>
      <c r="G388" s="35">
        <f>Openspace!E357</f>
        <v>1033.9252431470002</v>
      </c>
      <c r="H388" s="77">
        <f>Openspace!AY357</f>
        <v>31.968647067322223</v>
      </c>
      <c r="I388" s="35">
        <f>Openspace!F357</f>
        <v>1966.05173393</v>
      </c>
      <c r="J388" s="77">
        <f>Openspace!AZ357</f>
        <v>31.2521349966743</v>
      </c>
      <c r="K388" s="35">
        <f>Openspace!G357</f>
        <v>48.008354519000001</v>
      </c>
      <c r="L388" s="77">
        <f>Openspace!BA357</f>
        <v>94.325905753038981</v>
      </c>
      <c r="M388" s="35">
        <f>Openspace!H357</f>
        <v>620.26394917999994</v>
      </c>
      <c r="N388" s="77">
        <f>Openspace!BB357</f>
        <v>48.418775464232894</v>
      </c>
      <c r="O388" s="35">
        <f>Openspace!I357</f>
        <v>370.31313245199999</v>
      </c>
      <c r="P388" s="77">
        <f>Openspace!BC357</f>
        <v>66.229854616868437</v>
      </c>
      <c r="Q388" s="35">
        <f>Openspace!J357</f>
        <v>1091.7419021360001</v>
      </c>
      <c r="R388" s="77">
        <f>Openspace!BD357</f>
        <v>36.729414101169922</v>
      </c>
      <c r="S388" s="79">
        <f t="shared" si="30"/>
        <v>7127.9078377627002</v>
      </c>
      <c r="T388" s="80">
        <f t="shared" si="31"/>
        <v>14.726350626861903</v>
      </c>
    </row>
    <row r="389" spans="1:20" x14ac:dyDescent="0.25">
      <c r="A389" s="13"/>
      <c r="B389" s="34" t="str">
        <f>LookupValues!$B$11</f>
        <v>Upland oakwood</v>
      </c>
      <c r="C389" s="35">
        <f>Openspace!C358</f>
        <v>1744.1902784489</v>
      </c>
      <c r="D389" s="77">
        <f>Openspace!AW358</f>
        <v>30.264973212640779</v>
      </c>
      <c r="E389" s="35">
        <f>Openspace!D358</f>
        <v>1391.4333978732</v>
      </c>
      <c r="F389" s="77">
        <f>Openspace!AX358</f>
        <v>33.403940777547803</v>
      </c>
      <c r="G389" s="35">
        <f>Openspace!E358</f>
        <v>473.90617861609996</v>
      </c>
      <c r="H389" s="77">
        <f>Openspace!AY358</f>
        <v>37.726136862538361</v>
      </c>
      <c r="I389" s="35">
        <f>Openspace!F358</f>
        <v>901.1830308302001</v>
      </c>
      <c r="J389" s="77">
        <f>Openspace!AZ358</f>
        <v>39.838541010827122</v>
      </c>
      <c r="K389" s="35">
        <f>Openspace!G358</f>
        <v>46.244162508600006</v>
      </c>
      <c r="L389" s="77">
        <f>Openspace!BA358</f>
        <v>94.07875880439893</v>
      </c>
      <c r="M389" s="35">
        <f>Openspace!H358</f>
        <v>171.79452906099999</v>
      </c>
      <c r="N389" s="77">
        <f>Openspace!BB358</f>
        <v>89.603010603724897</v>
      </c>
      <c r="O389" s="35">
        <f>Openspace!I358</f>
        <v>0</v>
      </c>
      <c r="P389" s="77">
        <f>Openspace!BC358</f>
        <v>0</v>
      </c>
      <c r="Q389" s="35">
        <f>Openspace!J358</f>
        <v>1476.8804673659999</v>
      </c>
      <c r="R389" s="77">
        <f>Openspace!BD358</f>
        <v>31.288678967801648</v>
      </c>
      <c r="S389" s="79">
        <f t="shared" si="30"/>
        <v>6205.6320447039998</v>
      </c>
      <c r="T389" s="80">
        <f t="shared" si="31"/>
        <v>15.242112108493849</v>
      </c>
    </row>
    <row r="390" spans="1:20" x14ac:dyDescent="0.25">
      <c r="A390" s="13"/>
      <c r="B390" s="34" t="str">
        <f>LookupValues!$B$12</f>
        <v>Wet woodland</v>
      </c>
      <c r="C390" s="35">
        <f>Openspace!C359</f>
        <v>2242.2756742733004</v>
      </c>
      <c r="D390" s="77">
        <f>Openspace!AW359</f>
        <v>17.385880962855172</v>
      </c>
      <c r="E390" s="35">
        <f>Openspace!D359</f>
        <v>1931.0057543940002</v>
      </c>
      <c r="F390" s="77">
        <f>Openspace!AX359</f>
        <v>20.592415686292039</v>
      </c>
      <c r="G390" s="35">
        <f>Openspace!E359</f>
        <v>3218.8892531926003</v>
      </c>
      <c r="H390" s="77">
        <f>Openspace!AY359</f>
        <v>19.687123279938973</v>
      </c>
      <c r="I390" s="35">
        <f>Openspace!F359</f>
        <v>7485.8614097600012</v>
      </c>
      <c r="J390" s="77">
        <f>Openspace!AZ359</f>
        <v>20.888261071069937</v>
      </c>
      <c r="K390" s="35">
        <f>Openspace!G359</f>
        <v>229.78308920299997</v>
      </c>
      <c r="L390" s="77">
        <f>Openspace!BA359</f>
        <v>56.594672443502887</v>
      </c>
      <c r="M390" s="35">
        <f>Openspace!H359</f>
        <v>855.77986936000002</v>
      </c>
      <c r="N390" s="77">
        <f>Openspace!BB359</f>
        <v>44.437057006359382</v>
      </c>
      <c r="O390" s="35">
        <f>Openspace!I359</f>
        <v>613.38913780199994</v>
      </c>
      <c r="P390" s="77">
        <f>Openspace!BC359</f>
        <v>37.169114723906496</v>
      </c>
      <c r="Q390" s="35">
        <f>Openspace!J359</f>
        <v>3013.6582117849998</v>
      </c>
      <c r="R390" s="77">
        <f>Openspace!BD359</f>
        <v>22.06973984193062</v>
      </c>
      <c r="S390" s="79">
        <f t="shared" si="30"/>
        <v>19590.642399769902</v>
      </c>
      <c r="T390" s="80">
        <f t="shared" si="31"/>
        <v>9.9669464576051467</v>
      </c>
    </row>
    <row r="391" spans="1:20" x14ac:dyDescent="0.25">
      <c r="A391" s="13"/>
      <c r="B391" s="34" t="str">
        <f>LookupValues!$B$13</f>
        <v>Wood Pasture &amp; Parkland</v>
      </c>
      <c r="C391" s="35">
        <f>Openspace!C360</f>
        <v>106.4887307768</v>
      </c>
      <c r="D391" s="77">
        <f>Openspace!AW360</f>
        <v>90.534880394607313</v>
      </c>
      <c r="E391" s="35">
        <f>Openspace!D360</f>
        <v>0</v>
      </c>
      <c r="F391" s="77">
        <f>Openspace!AX360</f>
        <v>0</v>
      </c>
      <c r="G391" s="35">
        <f>Openspace!E360</f>
        <v>0</v>
      </c>
      <c r="H391" s="77">
        <f>Openspace!AY360</f>
        <v>0</v>
      </c>
      <c r="I391" s="35">
        <f>Openspace!F360</f>
        <v>997.95340240299993</v>
      </c>
      <c r="J391" s="77">
        <f>Openspace!AZ360</f>
        <v>49.210707943274329</v>
      </c>
      <c r="K391" s="35">
        <f>Openspace!G360</f>
        <v>0</v>
      </c>
      <c r="L391" s="77">
        <f>Openspace!BA360</f>
        <v>0</v>
      </c>
      <c r="M391" s="35">
        <f>Openspace!H360</f>
        <v>0</v>
      </c>
      <c r="N391" s="77">
        <f>Openspace!BB360</f>
        <v>0</v>
      </c>
      <c r="O391" s="35">
        <f>Openspace!I360</f>
        <v>214.81994468699997</v>
      </c>
      <c r="P391" s="77">
        <f>Openspace!BC360</f>
        <v>41.327761910308368</v>
      </c>
      <c r="Q391" s="35">
        <f>Openspace!J360</f>
        <v>687.60250939989999</v>
      </c>
      <c r="R391" s="77">
        <f>Openspace!BD360</f>
        <v>75.50239102944866</v>
      </c>
      <c r="S391" s="79">
        <f t="shared" si="30"/>
        <v>2006.8645872666998</v>
      </c>
      <c r="T391" s="80">
        <f t="shared" si="31"/>
        <v>36.2033859959053</v>
      </c>
    </row>
    <row r="392" spans="1:20" x14ac:dyDescent="0.25">
      <c r="A392" s="13"/>
      <c r="B392" s="34" t="str">
        <f>LookupValues!$B$14</f>
        <v>Broadleaf habitat NOT classified as priority</v>
      </c>
      <c r="C392" s="35">
        <f>Openspace!C361</f>
        <v>1306.6055178484</v>
      </c>
      <c r="D392" s="77">
        <f>Openspace!AW361</f>
        <v>31.216488846169803</v>
      </c>
      <c r="E392" s="35">
        <f>Openspace!D361</f>
        <v>587.80814852850006</v>
      </c>
      <c r="F392" s="77">
        <f>Openspace!AX361</f>
        <v>31.11784198559635</v>
      </c>
      <c r="G392" s="35">
        <f>Openspace!E361</f>
        <v>1057.5135776201998</v>
      </c>
      <c r="H392" s="77">
        <f>Openspace!AY361</f>
        <v>33.02659734243975</v>
      </c>
      <c r="I392" s="35">
        <f>Openspace!F361</f>
        <v>2253.1057852530002</v>
      </c>
      <c r="J392" s="77">
        <f>Openspace!AZ361</f>
        <v>19.906244896498404</v>
      </c>
      <c r="K392" s="35">
        <f>Openspace!G361</f>
        <v>436.31140757900005</v>
      </c>
      <c r="L392" s="77">
        <f>Openspace!BA361</f>
        <v>56.349395717321372</v>
      </c>
      <c r="M392" s="35">
        <f>Openspace!H361</f>
        <v>253.11512075759998</v>
      </c>
      <c r="N392" s="77">
        <f>Openspace!BB361</f>
        <v>53.852472882107122</v>
      </c>
      <c r="O392" s="35">
        <f>Openspace!I361</f>
        <v>698.90034848399989</v>
      </c>
      <c r="P392" s="77">
        <f>Openspace!BC361</f>
        <v>35.386501834944958</v>
      </c>
      <c r="Q392" s="35">
        <f>Openspace!J361</f>
        <v>1820.048114318</v>
      </c>
      <c r="R392" s="77">
        <f>Openspace!BD361</f>
        <v>23.068918632160184</v>
      </c>
      <c r="S392" s="79">
        <f t="shared" si="30"/>
        <v>8413.4080203887006</v>
      </c>
      <c r="T392" s="80">
        <f t="shared" si="31"/>
        <v>10.88989119214439</v>
      </c>
    </row>
    <row r="393" spans="1:20" x14ac:dyDescent="0.25">
      <c r="A393" s="13"/>
      <c r="B393" s="34" t="str">
        <f>LookupValues!$B$15</f>
        <v>Non-native coniferous woodland</v>
      </c>
      <c r="C393" s="35">
        <f>Openspace!C362</f>
        <v>139605.30288408219</v>
      </c>
      <c r="D393" s="77">
        <f>Openspace!AW362</f>
        <v>2.8460928545954176</v>
      </c>
      <c r="E393" s="35">
        <f>Openspace!D362</f>
        <v>57684.951416997501</v>
      </c>
      <c r="F393" s="77">
        <f>Openspace!AX362</f>
        <v>5.2984762136585184</v>
      </c>
      <c r="G393" s="35">
        <f>Openspace!E362</f>
        <v>37295.744262770007</v>
      </c>
      <c r="H393" s="77">
        <f>Openspace!AY362</f>
        <v>6.294399671452946</v>
      </c>
      <c r="I393" s="35">
        <f>Openspace!F362</f>
        <v>59032.564158697016</v>
      </c>
      <c r="J393" s="77">
        <f>Openspace!AZ362</f>
        <v>3.7190577991915257</v>
      </c>
      <c r="K393" s="35">
        <f>Openspace!G362</f>
        <v>2684.8413613917</v>
      </c>
      <c r="L393" s="77">
        <f>Openspace!BA362</f>
        <v>23.708621455337042</v>
      </c>
      <c r="M393" s="35">
        <f>Openspace!H362</f>
        <v>2798.7620998187003</v>
      </c>
      <c r="N393" s="77">
        <f>Openspace!BB362</f>
        <v>25.35091921830649</v>
      </c>
      <c r="O393" s="35">
        <f>Openspace!I362</f>
        <v>3198.2247733452</v>
      </c>
      <c r="P393" s="77">
        <f>Openspace!BC362</f>
        <v>23.311977522834834</v>
      </c>
      <c r="Q393" s="35">
        <f>Openspace!J362</f>
        <v>8052.1931726519997</v>
      </c>
      <c r="R393" s="77">
        <f>Openspace!BD362</f>
        <v>16.279117221998892</v>
      </c>
      <c r="S393" s="79">
        <f t="shared" si="30"/>
        <v>310352.58412975434</v>
      </c>
      <c r="T393" s="80">
        <f t="shared" si="31"/>
        <v>2.0029834097096804</v>
      </c>
    </row>
    <row r="394" spans="1:20" x14ac:dyDescent="0.25">
      <c r="A394" s="13"/>
      <c r="B394" s="36" t="str">
        <f>LookupValues!$B$16</f>
        <v>Transition or felled</v>
      </c>
      <c r="C394" s="35">
        <f>Openspace!C363</f>
        <v>2238.8388532802996</v>
      </c>
      <c r="D394" s="77">
        <f>Openspace!AW363</f>
        <v>20.153020223779063</v>
      </c>
      <c r="E394" s="35">
        <f>Openspace!D363</f>
        <v>450.91051684519999</v>
      </c>
      <c r="F394" s="77">
        <f>Openspace!AX363</f>
        <v>59.172410554904189</v>
      </c>
      <c r="G394" s="35">
        <f>Openspace!E363</f>
        <v>1193.2046439992998</v>
      </c>
      <c r="H394" s="77">
        <f>Openspace!AY363</f>
        <v>20.106485007023249</v>
      </c>
      <c r="I394" s="35">
        <f>Openspace!F363</f>
        <v>10144.634098663</v>
      </c>
      <c r="J394" s="77">
        <f>Openspace!AZ363</f>
        <v>7.3981881677701411</v>
      </c>
      <c r="K394" s="35">
        <f>Openspace!G363</f>
        <v>0</v>
      </c>
      <c r="L394" s="77">
        <f>Openspace!BA363</f>
        <v>0</v>
      </c>
      <c r="M394" s="35">
        <f>Openspace!H363</f>
        <v>0</v>
      </c>
      <c r="N394" s="77">
        <f>Openspace!BB363</f>
        <v>0</v>
      </c>
      <c r="O394" s="35">
        <f>Openspace!I363</f>
        <v>263.55349317679998</v>
      </c>
      <c r="P394" s="77">
        <f>Openspace!BC363</f>
        <v>56.288062098165177</v>
      </c>
      <c r="Q394" s="35">
        <f>Openspace!J363</f>
        <v>333.86072740900005</v>
      </c>
      <c r="R394" s="77">
        <f>Openspace!BD363</f>
        <v>40.203761602758753</v>
      </c>
      <c r="S394" s="79">
        <f t="shared" si="30"/>
        <v>14625.002333373601</v>
      </c>
      <c r="T394" s="80">
        <f t="shared" si="31"/>
        <v>6.6138628194622742</v>
      </c>
    </row>
    <row r="395" spans="1:20" x14ac:dyDescent="0.25">
      <c r="A395" s="13"/>
      <c r="B395" s="76" t="s">
        <v>194</v>
      </c>
      <c r="C395" s="75">
        <f>SUM(C383:C394)</f>
        <v>158904.82318721007</v>
      </c>
      <c r="D395" s="78">
        <f>IF(C395=0,0,SQRT(SUM((C383*D383)^2,(C384*D384)^2,(C385*D385)^2,(C386*D386)^2,(C387*D387)^2,(C388*D388)^2,(C389*D389)^2,(C390*D390)^2,(C391*D391)^2,(C392*D392)^2,(C393*D393)^2,(C394*D394)^2))/C395)</f>
        <v>2.6809077624765534</v>
      </c>
      <c r="E395" s="75">
        <f>SUM(E383:E394)</f>
        <v>68733.745710859293</v>
      </c>
      <c r="F395" s="78">
        <f>IF(E395=0,0,SQRT(SUM((E383*F383)^2,(E384*F384)^2,(E385*F385)^2,(E386*F386)^2,(E387*F387)^2,(E388*F388)^2,(E389*F389)^2,(E390*F390)^2,(E391*F391)^2,(E392*F392)^2,(E393*F393)^2,(E394*F394)^2))/E395)</f>
        <v>4.7703096432723022</v>
      </c>
      <c r="G395" s="75">
        <f>SUM(G383:G394)</f>
        <v>53447.755935999208</v>
      </c>
      <c r="H395" s="78">
        <f>IF(G395=0,0,SQRT(SUM((G383*H383)^2,(G384*H384)^2,(G385*H385)^2,(G386*H386)^2,(G387*H387)^2,(G388*H388)^2,(G389*H389)^2,(G390*H390)^2,(G391*H391)^2,(G392*H392)^2,(G393*H393)^2,(G394*H394)^2))/G395)</f>
        <v>5.0605751818931468</v>
      </c>
      <c r="I395" s="75">
        <f>SUM(I383:I394)</f>
        <v>95386.652929430216</v>
      </c>
      <c r="J395" s="78">
        <f>IF(I395=0,0,SQRT(SUM((I383*J383)^2,(I384*J384)^2,(I385*J385)^2,(I386*J386)^2,(I387*J387)^2,(I388*J388)^2,(I389*J389)^2,(I390*J390)^2,(I391*J391)^2,(I392*J392)^2,(I393*J393)^2,(I394*J394)^2))/I395)</f>
        <v>3.3739284607108968</v>
      </c>
      <c r="K395" s="75">
        <f>SUM(K383:K394)</f>
        <v>5261.5529009382999</v>
      </c>
      <c r="L395" s="78">
        <f>IF(K395=0,0,SQRT(SUM((K383*L383)^2,(K384*L384)^2,(K385*L385)^2,(K386*L386)^2,(K387*L387)^2,(K388*L388)^2,(K389*L389)^2,(K390*L390)^2,(K391*L391)^2,(K392*L392)^2,(K393*L393)^2,(K394*L394)^2))/K395)</f>
        <v>15.346901264856287</v>
      </c>
      <c r="M395" s="75">
        <f>SUM(M383:M394)</f>
        <v>7288.4010072177007</v>
      </c>
      <c r="N395" s="78">
        <f>IF(M395=0,0,SQRT(SUM((M383*N383)^2,(M384*N384)^2,(M385*N385)^2,(M386*N386)^2,(M387*N387)^2,(M388*N388)^2,(M389*N389)^2,(M390*N390)^2,(M391*N391)^2,(M392*N392)^2,(M393*N393)^2,(M394*N394)^2))/M395)</f>
        <v>14.408975501858007</v>
      </c>
      <c r="O395" s="75">
        <f>SUM(O383:O394)</f>
        <v>10216.070527806</v>
      </c>
      <c r="P395" s="78">
        <f>IF(O395=0,0,SQRT(SUM((O383*P383)^2,(O384*P384)^2,(O385*P385)^2,(O386*P386)^2,(O387*P387)^2,(O388*P388)^2,(O389*P389)^2,(O390*P390)^2,(O391*P391)^2,(O392*P392)^2,(O393*P393)^2,(O394*P394)^2))/O395)</f>
        <v>11.600110955628748</v>
      </c>
      <c r="Q395" s="75">
        <f>SUM(Q383:Q394)</f>
        <v>26159.261791942899</v>
      </c>
      <c r="R395" s="78">
        <f>IF(Q395=0,0,SQRT(SUM((Q383*R383)^2,(Q384*R384)^2,(Q385*R385)^2,(Q386*R386)^2,(Q387*R387)^2,(Q388*R388)^2,(Q389*R389)^2,(Q390*R390)^2,(Q391*R391)^2,(Q392*R392)^2,(Q393*R393)^2,(Q394*R394)^2))/Q395)</f>
        <v>8.1437111339153816</v>
      </c>
      <c r="S395" s="79">
        <f>SUM(S383:S394)</f>
        <v>425398.26399140374</v>
      </c>
      <c r="T395" s="80">
        <f>IF(S395=0,0,SQRT(SUM((S383*T383)^2,(S384*T384)^2,(S385*T385)^2,(S386*T386)^2,(S387*T387)^2,(S388*T388)^2,(S389*T389)^2,(S390*T390)^2,(S391*T391)^2,(S392*T392)^2,(S393*T393)^2,(S394*T394)^2))/S395)</f>
        <v>1.7317412158690413</v>
      </c>
    </row>
    <row r="396" spans="1:20" x14ac:dyDescent="0.25">
      <c r="A396" s="13"/>
      <c r="B396" s="55"/>
      <c r="C396" s="56"/>
      <c r="D396" s="57"/>
      <c r="E396" s="56"/>
      <c r="F396" s="57"/>
      <c r="G396" s="56"/>
      <c r="H396" s="57"/>
      <c r="I396" s="56"/>
      <c r="J396" s="57"/>
      <c r="K396" s="56"/>
      <c r="L396" s="57"/>
      <c r="M396" s="56"/>
      <c r="N396" s="57"/>
      <c r="O396" s="56"/>
      <c r="P396" s="57"/>
      <c r="Q396" s="56"/>
      <c r="R396" s="57"/>
      <c r="S396" s="57"/>
      <c r="T396" s="57"/>
    </row>
    <row r="397" spans="1:20" x14ac:dyDescent="0.25">
      <c r="A397" s="13"/>
      <c r="B397" s="55"/>
      <c r="C397" s="56"/>
      <c r="D397" s="57"/>
      <c r="E397" s="56"/>
      <c r="F397" s="57"/>
      <c r="G397" s="56"/>
      <c r="H397" s="57"/>
      <c r="I397" s="56"/>
      <c r="J397" s="57"/>
      <c r="K397" s="56"/>
      <c r="L397" s="57"/>
      <c r="M397" s="56"/>
      <c r="N397" s="57"/>
      <c r="O397" s="56"/>
      <c r="P397" s="57"/>
      <c r="Q397" s="56"/>
      <c r="R397" s="57"/>
      <c r="S397" s="57"/>
      <c r="T397" s="57"/>
    </row>
    <row r="398" spans="1:20" x14ac:dyDescent="0.25">
      <c r="A398" s="19"/>
      <c r="B398" s="55"/>
      <c r="C398" s="56"/>
      <c r="D398" s="57"/>
      <c r="E398" s="56"/>
      <c r="F398" s="57"/>
      <c r="G398" s="56"/>
      <c r="H398" s="57"/>
      <c r="I398" s="56"/>
      <c r="J398" s="57"/>
      <c r="K398" s="56"/>
      <c r="L398" s="57"/>
      <c r="M398" s="56"/>
      <c r="N398" s="57"/>
      <c r="O398" s="56"/>
      <c r="P398" s="57"/>
      <c r="Q398" s="56"/>
      <c r="R398" s="57"/>
      <c r="S398" s="57"/>
      <c r="T398" s="57"/>
    </row>
    <row r="399" spans="1:20" x14ac:dyDescent="0.25">
      <c r="A399" s="13"/>
      <c r="B399" s="55"/>
      <c r="C399" s="56"/>
      <c r="D399" s="57"/>
      <c r="E399" s="56"/>
      <c r="F399" s="57"/>
      <c r="G399" s="56"/>
      <c r="H399" s="57"/>
      <c r="I399" s="56"/>
      <c r="J399" s="57"/>
      <c r="K399" s="56"/>
      <c r="L399" s="57"/>
      <c r="M399" s="56"/>
      <c r="N399" s="57"/>
      <c r="O399" s="56"/>
      <c r="P399" s="57"/>
      <c r="Q399" s="56"/>
      <c r="R399" s="57"/>
      <c r="S399" s="57"/>
      <c r="T399" s="57"/>
    </row>
    <row r="400" spans="1:20" x14ac:dyDescent="0.25">
      <c r="A400" s="13"/>
      <c r="B400" s="55"/>
      <c r="C400" s="56"/>
      <c r="D400" s="57"/>
      <c r="E400" s="56"/>
      <c r="F400" s="57"/>
      <c r="G400" s="56"/>
      <c r="H400" s="57"/>
      <c r="I400" s="56"/>
      <c r="J400" s="57"/>
      <c r="K400" s="56"/>
      <c r="L400" s="57"/>
      <c r="M400" s="56"/>
      <c r="N400" s="57"/>
      <c r="O400" s="56"/>
      <c r="P400" s="57"/>
      <c r="Q400" s="56"/>
      <c r="R400" s="57"/>
      <c r="S400" s="57"/>
      <c r="T400" s="57"/>
    </row>
    <row r="401" spans="1:20" x14ac:dyDescent="0.25">
      <c r="A401" s="29"/>
      <c r="B401" s="55"/>
      <c r="C401" s="56"/>
      <c r="D401" s="57"/>
      <c r="E401" s="56"/>
      <c r="F401" s="57"/>
      <c r="G401" s="56"/>
      <c r="H401" s="57"/>
      <c r="I401" s="56"/>
      <c r="J401" s="57"/>
      <c r="K401" s="56"/>
      <c r="L401" s="57"/>
      <c r="M401" s="56"/>
      <c r="N401" s="57"/>
      <c r="O401" s="56"/>
      <c r="P401" s="57"/>
      <c r="Q401" s="56"/>
      <c r="R401" s="57"/>
      <c r="S401" s="57"/>
      <c r="T401" s="57"/>
    </row>
    <row r="403" spans="1:20" x14ac:dyDescent="0.25">
      <c r="B403" s="13" t="s">
        <v>417</v>
      </c>
      <c r="C403" s="13" t="str">
        <f>Openspace!$B$2</f>
        <v>Open Space</v>
      </c>
    </row>
    <row r="404" spans="1:20" x14ac:dyDescent="0.25">
      <c r="A404" s="13"/>
      <c r="B404" s="13"/>
    </row>
    <row r="405" spans="1:20" x14ac:dyDescent="0.25">
      <c r="B405" s="92" t="str">
        <f>$B$2</f>
        <v>Habitat Type</v>
      </c>
      <c r="C405" s="94" t="s">
        <v>421</v>
      </c>
      <c r="D405" s="93"/>
      <c r="E405" s="93"/>
      <c r="F405" s="93"/>
      <c r="G405" s="93"/>
      <c r="H405" s="93"/>
      <c r="I405" s="93"/>
      <c r="J405" s="95"/>
      <c r="K405" s="94" t="s">
        <v>422</v>
      </c>
      <c r="L405" s="93"/>
      <c r="M405" s="93"/>
      <c r="N405" s="93"/>
      <c r="O405" s="93"/>
      <c r="P405" s="93"/>
      <c r="Q405" s="93"/>
      <c r="R405" s="95"/>
      <c r="S405" s="96" t="s">
        <v>194</v>
      </c>
      <c r="T405" s="92"/>
    </row>
    <row r="406" spans="1:20" x14ac:dyDescent="0.25">
      <c r="A406" s="13" t="s">
        <v>118</v>
      </c>
      <c r="B406" s="92"/>
      <c r="C406" s="97" t="s">
        <v>384</v>
      </c>
      <c r="D406" s="97"/>
      <c r="E406" s="94" t="s">
        <v>385</v>
      </c>
      <c r="F406" s="95"/>
      <c r="G406" s="94" t="s">
        <v>386</v>
      </c>
      <c r="H406" s="95"/>
      <c r="I406" s="94" t="s">
        <v>420</v>
      </c>
      <c r="J406" s="95"/>
      <c r="K406" s="97" t="s">
        <v>384</v>
      </c>
      <c r="L406" s="97"/>
      <c r="M406" s="94" t="s">
        <v>385</v>
      </c>
      <c r="N406" s="95"/>
      <c r="O406" s="94" t="s">
        <v>386</v>
      </c>
      <c r="P406" s="95"/>
      <c r="Q406" s="94" t="s">
        <v>419</v>
      </c>
      <c r="R406" s="95"/>
      <c r="S406" s="94"/>
      <c r="T406" s="93"/>
    </row>
    <row r="407" spans="1:20" ht="25.5" x14ac:dyDescent="0.25">
      <c r="A407" s="13"/>
      <c r="B407" s="93"/>
      <c r="C407" s="32" t="s">
        <v>195</v>
      </c>
      <c r="D407" s="33" t="s">
        <v>196</v>
      </c>
      <c r="E407" s="32" t="s">
        <v>195</v>
      </c>
      <c r="F407" s="33" t="s">
        <v>196</v>
      </c>
      <c r="G407" s="32" t="s">
        <v>195</v>
      </c>
      <c r="H407" s="33" t="s">
        <v>196</v>
      </c>
      <c r="I407" s="32" t="s">
        <v>195</v>
      </c>
      <c r="J407" s="33" t="s">
        <v>196</v>
      </c>
      <c r="K407" s="32" t="s">
        <v>195</v>
      </c>
      <c r="L407" s="33" t="s">
        <v>196</v>
      </c>
      <c r="M407" s="32" t="s">
        <v>195</v>
      </c>
      <c r="N407" s="33" t="s">
        <v>196</v>
      </c>
      <c r="O407" s="32" t="s">
        <v>195</v>
      </c>
      <c r="P407" s="33" t="s">
        <v>196</v>
      </c>
      <c r="Q407" s="32" t="s">
        <v>195</v>
      </c>
      <c r="R407" s="33" t="s">
        <v>196</v>
      </c>
      <c r="S407" s="32" t="s">
        <v>195</v>
      </c>
      <c r="T407" s="33" t="s">
        <v>196</v>
      </c>
    </row>
    <row r="408" spans="1:20" x14ac:dyDescent="0.25">
      <c r="A408" s="13"/>
      <c r="B408" s="34" t="str">
        <f>LookupValues!$B$5</f>
        <v>Lowland beech/yew woodland</v>
      </c>
      <c r="C408" s="35">
        <f>Openspace!C375</f>
        <v>0</v>
      </c>
      <c r="D408" s="77">
        <f>Openspace!AW375</f>
        <v>0</v>
      </c>
      <c r="E408" s="35">
        <f>Openspace!D375</f>
        <v>201.4381643781</v>
      </c>
      <c r="F408" s="77">
        <f>Openspace!AX375</f>
        <v>90.719692181645073</v>
      </c>
      <c r="G408" s="35">
        <f>Openspace!E375</f>
        <v>0</v>
      </c>
      <c r="H408" s="77">
        <f>Openspace!AY375</f>
        <v>0</v>
      </c>
      <c r="I408" s="35">
        <f>Openspace!F375</f>
        <v>0</v>
      </c>
      <c r="J408" s="77">
        <f>Openspace!AZ375</f>
        <v>0</v>
      </c>
      <c r="K408" s="35">
        <f>Openspace!G375</f>
        <v>0</v>
      </c>
      <c r="L408" s="77">
        <f>Openspace!BA375</f>
        <v>0</v>
      </c>
      <c r="M408" s="35">
        <f>Openspace!H375</f>
        <v>0</v>
      </c>
      <c r="N408" s="77">
        <f>Openspace!BB375</f>
        <v>0</v>
      </c>
      <c r="O408" s="35">
        <f>Openspace!I375</f>
        <v>0</v>
      </c>
      <c r="P408" s="77">
        <f>Openspace!BC375</f>
        <v>0</v>
      </c>
      <c r="Q408" s="35">
        <f>Openspace!J375</f>
        <v>0</v>
      </c>
      <c r="R408" s="77">
        <f>Openspace!BD375</f>
        <v>0</v>
      </c>
      <c r="S408" s="79">
        <f>SUM(C408,E408,G408,I408,K408,M408,O408,Q408)</f>
        <v>201.4381643781</v>
      </c>
      <c r="T408" s="80">
        <f>IF(S408=0,0,SQRT(SUM((C408*D408)^2,(E408*F408)^2,(G408*H408)^2,(I408*J408)^2,(K408*L408)^2,(M408*N408)^2,(O408*P408)^2,(Q408*R408)^2))/S408)</f>
        <v>90.719692181645073</v>
      </c>
    </row>
    <row r="409" spans="1:20" x14ac:dyDescent="0.25">
      <c r="A409" s="13"/>
      <c r="B409" s="34" t="str">
        <f>LookupValues!$B$6</f>
        <v>Lowland Mixed Deciduous Woodland</v>
      </c>
      <c r="C409" s="35">
        <f>Openspace!C376</f>
        <v>2203.5894709094</v>
      </c>
      <c r="D409" s="77">
        <f>Openspace!AW376</f>
        <v>22.311325530267641</v>
      </c>
      <c r="E409" s="35">
        <f>Openspace!D376</f>
        <v>640.54305945340002</v>
      </c>
      <c r="F409" s="77">
        <f>Openspace!AX376</f>
        <v>47.999854542827428</v>
      </c>
      <c r="G409" s="35">
        <f>Openspace!E376</f>
        <v>1431.1043221386001</v>
      </c>
      <c r="H409" s="77">
        <f>Openspace!AY376</f>
        <v>29.457137525289767</v>
      </c>
      <c r="I409" s="35">
        <f>Openspace!F376</f>
        <v>1535.9790582354003</v>
      </c>
      <c r="J409" s="77">
        <f>Openspace!AZ376</f>
        <v>23.748298879678373</v>
      </c>
      <c r="K409" s="35">
        <f>Openspace!G376</f>
        <v>1081.30283497</v>
      </c>
      <c r="L409" s="77">
        <f>Openspace!BA376</f>
        <v>45.636384556184886</v>
      </c>
      <c r="M409" s="35">
        <f>Openspace!H376</f>
        <v>950.68005226499997</v>
      </c>
      <c r="N409" s="77">
        <f>Openspace!BB376</f>
        <v>41.849810957263969</v>
      </c>
      <c r="O409" s="35">
        <f>Openspace!I376</f>
        <v>88.622934150199995</v>
      </c>
      <c r="P409" s="77">
        <f>Openspace!BC376</f>
        <v>91.539124920172753</v>
      </c>
      <c r="Q409" s="35">
        <f>Openspace!J376</f>
        <v>908.42223348999994</v>
      </c>
      <c r="R409" s="77">
        <f>Openspace!BD376</f>
        <v>41.897951946434077</v>
      </c>
      <c r="S409" s="79">
        <f t="shared" ref="S409:S419" si="32">SUM(C409,E409,G409,I409,K409,M409,O409,Q409)</f>
        <v>8840.2439656120005</v>
      </c>
      <c r="T409" s="80">
        <f t="shared" ref="T409:T419" si="33">IF(S409=0,0,SQRT(SUM((C409*D409)^2,(E409*F409)^2,(G409*H409)^2,(I409*J409)^2,(K409*L409)^2,(M409*N409)^2,(O409*P409)^2,(Q409*R409)^2))/S409)</f>
        <v>12.392959151642874</v>
      </c>
    </row>
    <row r="410" spans="1:20" x14ac:dyDescent="0.25">
      <c r="A410" s="13"/>
      <c r="B410" s="34" t="str">
        <f>LookupValues!$B$7</f>
        <v>Native pine woodlands</v>
      </c>
      <c r="C410" s="35">
        <f>Openspace!C377</f>
        <v>3723.6762179481002</v>
      </c>
      <c r="D410" s="77">
        <f>Openspace!AW377</f>
        <v>15.739966532330783</v>
      </c>
      <c r="E410" s="35">
        <f>Openspace!D377</f>
        <v>1212.951947281</v>
      </c>
      <c r="F410" s="77">
        <f>Openspace!AX377</f>
        <v>34.60843807488115</v>
      </c>
      <c r="G410" s="35">
        <f>Openspace!E377</f>
        <v>1097.537901915</v>
      </c>
      <c r="H410" s="77">
        <f>Openspace!AY377</f>
        <v>37.671624763032057</v>
      </c>
      <c r="I410" s="35">
        <f>Openspace!F377</f>
        <v>954.09015184700002</v>
      </c>
      <c r="J410" s="77">
        <f>Openspace!AZ377</f>
        <v>20.40439570161891</v>
      </c>
      <c r="K410" s="35">
        <f>Openspace!G377</f>
        <v>0</v>
      </c>
      <c r="L410" s="77">
        <f>Openspace!BA377</f>
        <v>0</v>
      </c>
      <c r="M410" s="35">
        <f>Openspace!H377</f>
        <v>0</v>
      </c>
      <c r="N410" s="77">
        <f>Openspace!BB377</f>
        <v>0</v>
      </c>
      <c r="O410" s="35">
        <f>Openspace!I377</f>
        <v>0</v>
      </c>
      <c r="P410" s="77">
        <f>Openspace!BC377</f>
        <v>0</v>
      </c>
      <c r="Q410" s="35">
        <f>Openspace!J377</f>
        <v>0</v>
      </c>
      <c r="R410" s="77">
        <f>Openspace!BD377</f>
        <v>0</v>
      </c>
      <c r="S410" s="79">
        <f t="shared" si="32"/>
        <v>6988.2562189911005</v>
      </c>
      <c r="T410" s="80">
        <f t="shared" si="33"/>
        <v>12.214386678444058</v>
      </c>
    </row>
    <row r="411" spans="1:20" x14ac:dyDescent="0.25">
      <c r="A411" s="13"/>
      <c r="B411" s="34" t="str">
        <f>LookupValues!$B$8</f>
        <v>Non-HAP native pinewood</v>
      </c>
      <c r="C411" s="35">
        <f>Openspace!C378</f>
        <v>81.212919649999989</v>
      </c>
      <c r="D411" s="77">
        <f>Openspace!AW378</f>
        <v>105.78659110633868</v>
      </c>
      <c r="E411" s="35">
        <f>Openspace!D378</f>
        <v>67.981211588999997</v>
      </c>
      <c r="F411" s="77">
        <f>Openspace!AX378</f>
        <v>56.885033922870463</v>
      </c>
      <c r="G411" s="35">
        <f>Openspace!E378</f>
        <v>0</v>
      </c>
      <c r="H411" s="77">
        <f>Openspace!AY378</f>
        <v>0</v>
      </c>
      <c r="I411" s="35">
        <f>Openspace!F378</f>
        <v>214.79170307999999</v>
      </c>
      <c r="J411" s="77">
        <f>Openspace!AZ378</f>
        <v>76.470762876973595</v>
      </c>
      <c r="K411" s="35">
        <f>Openspace!G378</f>
        <v>0</v>
      </c>
      <c r="L411" s="77">
        <f>Openspace!BA378</f>
        <v>0</v>
      </c>
      <c r="M411" s="35">
        <f>Openspace!H378</f>
        <v>0</v>
      </c>
      <c r="N411" s="77">
        <f>Openspace!BB378</f>
        <v>0</v>
      </c>
      <c r="O411" s="35">
        <f>Openspace!I378</f>
        <v>0</v>
      </c>
      <c r="P411" s="77">
        <f>Openspace!BC378</f>
        <v>0</v>
      </c>
      <c r="Q411" s="35">
        <f>Openspace!J378</f>
        <v>0</v>
      </c>
      <c r="R411" s="77">
        <f>Openspace!BD378</f>
        <v>0</v>
      </c>
      <c r="S411" s="79">
        <f t="shared" si="32"/>
        <v>363.98583431899999</v>
      </c>
      <c r="T411" s="80">
        <f t="shared" si="33"/>
        <v>52.022685248924297</v>
      </c>
    </row>
    <row r="412" spans="1:20" ht="30" customHeight="1" x14ac:dyDescent="0.25">
      <c r="A412" s="13"/>
      <c r="B412" s="81" t="str">
        <f>LookupValues!$B$9</f>
        <v>Upland birchwoods (Scot); birch dominated upland oakwoods (Eng, Wal)</v>
      </c>
      <c r="C412" s="35">
        <f>Openspace!C379</f>
        <v>16792.661394457999</v>
      </c>
      <c r="D412" s="77">
        <f>Openspace!AW379</f>
        <v>8.8178282616749541</v>
      </c>
      <c r="E412" s="35">
        <f>Openspace!D379</f>
        <v>8718.4068479799989</v>
      </c>
      <c r="F412" s="77">
        <f>Openspace!AX379</f>
        <v>12.375983672721192</v>
      </c>
      <c r="G412" s="35">
        <f>Openspace!E379</f>
        <v>7807.2709786589994</v>
      </c>
      <c r="H412" s="77">
        <f>Openspace!AY379</f>
        <v>11.862660884394565</v>
      </c>
      <c r="I412" s="35">
        <f>Openspace!F379</f>
        <v>8439.8209451499988</v>
      </c>
      <c r="J412" s="77">
        <f>Openspace!AZ379</f>
        <v>14.670654179419731</v>
      </c>
      <c r="K412" s="35">
        <f>Openspace!G379</f>
        <v>381.72528667600005</v>
      </c>
      <c r="L412" s="77">
        <f>Openspace!BA379</f>
        <v>61.923335434341723</v>
      </c>
      <c r="M412" s="35">
        <f>Openspace!H379</f>
        <v>424.04548240079998</v>
      </c>
      <c r="N412" s="77">
        <f>Openspace!BB379</f>
        <v>62.629909147004881</v>
      </c>
      <c r="O412" s="35">
        <f>Openspace!I379</f>
        <v>1003.24764609</v>
      </c>
      <c r="P412" s="77">
        <f>Openspace!BC379</f>
        <v>39.710573874184767</v>
      </c>
      <c r="Q412" s="35">
        <f>Openspace!J379</f>
        <v>2157.572038366</v>
      </c>
      <c r="R412" s="77">
        <f>Openspace!BD379</f>
        <v>23.806396560201915</v>
      </c>
      <c r="S412" s="79">
        <f t="shared" si="32"/>
        <v>45724.750619779799</v>
      </c>
      <c r="T412" s="80">
        <f t="shared" si="33"/>
        <v>5.4878515836917146</v>
      </c>
    </row>
    <row r="413" spans="1:20" x14ac:dyDescent="0.25">
      <c r="A413" s="13"/>
      <c r="B413" s="34" t="str">
        <f>LookupValues!$B$10</f>
        <v>Upland mixed ashwoods</v>
      </c>
      <c r="C413" s="35">
        <f>Openspace!C380</f>
        <v>477.85377744799996</v>
      </c>
      <c r="D413" s="77">
        <f>Openspace!AW380</f>
        <v>46.093141674014653</v>
      </c>
      <c r="E413" s="35">
        <f>Openspace!D380</f>
        <v>665.07710291299998</v>
      </c>
      <c r="F413" s="77">
        <f>Openspace!AX380</f>
        <v>47.36234693835209</v>
      </c>
      <c r="G413" s="35">
        <f>Openspace!E380</f>
        <v>417.2344283621</v>
      </c>
      <c r="H413" s="77">
        <f>Openspace!AY380</f>
        <v>54.209504544165569</v>
      </c>
      <c r="I413" s="35">
        <f>Openspace!F380</f>
        <v>595.73605845299983</v>
      </c>
      <c r="J413" s="77">
        <f>Openspace!AZ380</f>
        <v>45.208219706963696</v>
      </c>
      <c r="K413" s="35">
        <f>Openspace!G380</f>
        <v>475.81678286499999</v>
      </c>
      <c r="L413" s="77">
        <f>Openspace!BA380</f>
        <v>62.227985216084662</v>
      </c>
      <c r="M413" s="35">
        <f>Openspace!H380</f>
        <v>223.619342155</v>
      </c>
      <c r="N413" s="77">
        <f>Openspace!BB380</f>
        <v>58.146653834864821</v>
      </c>
      <c r="O413" s="35">
        <f>Openspace!I380</f>
        <v>216.44446905700002</v>
      </c>
      <c r="P413" s="77">
        <f>Openspace!BC380</f>
        <v>60.402941511645395</v>
      </c>
      <c r="Q413" s="35">
        <f>Openspace!J380</f>
        <v>612.81364628689994</v>
      </c>
      <c r="R413" s="77">
        <f>Openspace!BD380</f>
        <v>34.036227991391819</v>
      </c>
      <c r="S413" s="79">
        <f t="shared" si="32"/>
        <v>3684.5956075399999</v>
      </c>
      <c r="T413" s="80">
        <f t="shared" si="33"/>
        <v>17.933017679092806</v>
      </c>
    </row>
    <row r="414" spans="1:20" x14ac:dyDescent="0.25">
      <c r="A414" s="13"/>
      <c r="B414" s="34" t="str">
        <f>LookupValues!$B$11</f>
        <v>Upland oakwood</v>
      </c>
      <c r="C414" s="35">
        <f>Openspace!C381</f>
        <v>7866.4308119101988</v>
      </c>
      <c r="D414" s="77">
        <f>Openspace!AW381</f>
        <v>13.015107335900062</v>
      </c>
      <c r="E414" s="35">
        <f>Openspace!D381</f>
        <v>4511.5168504858993</v>
      </c>
      <c r="F414" s="77">
        <f>Openspace!AX381</f>
        <v>21.307300149647972</v>
      </c>
      <c r="G414" s="35">
        <f>Openspace!E381</f>
        <v>2139.4554131587997</v>
      </c>
      <c r="H414" s="77">
        <f>Openspace!AY381</f>
        <v>25.181549776911297</v>
      </c>
      <c r="I414" s="35">
        <f>Openspace!F381</f>
        <v>1647.4747405409998</v>
      </c>
      <c r="J414" s="77">
        <f>Openspace!AZ381</f>
        <v>27.712466440732751</v>
      </c>
      <c r="K414" s="35">
        <f>Openspace!G381</f>
        <v>0</v>
      </c>
      <c r="L414" s="77">
        <f>Openspace!BA381</f>
        <v>0</v>
      </c>
      <c r="M414" s="35">
        <f>Openspace!H381</f>
        <v>167.59445175089999</v>
      </c>
      <c r="N414" s="77">
        <f>Openspace!BB381</f>
        <v>84.661890753789947</v>
      </c>
      <c r="O414" s="35">
        <f>Openspace!I381</f>
        <v>408.87988153699996</v>
      </c>
      <c r="P414" s="77">
        <f>Openspace!BC381</f>
        <v>60.348657410433539</v>
      </c>
      <c r="Q414" s="35">
        <f>Openspace!J381</f>
        <v>609.65718711599993</v>
      </c>
      <c r="R414" s="77">
        <f>Openspace!BD381</f>
        <v>47.467766537711263</v>
      </c>
      <c r="S414" s="79">
        <f t="shared" si="32"/>
        <v>17351.009336499799</v>
      </c>
      <c r="T414" s="80">
        <f t="shared" si="33"/>
        <v>9.3567820945190618</v>
      </c>
    </row>
    <row r="415" spans="1:20" x14ac:dyDescent="0.25">
      <c r="A415" s="13"/>
      <c r="B415" s="34" t="str">
        <f>LookupValues!$B$12</f>
        <v>Wet woodland</v>
      </c>
      <c r="C415" s="35">
        <f>Openspace!C382</f>
        <v>3871.4422530530001</v>
      </c>
      <c r="D415" s="77">
        <f>Openspace!AW382</f>
        <v>18.867039770692458</v>
      </c>
      <c r="E415" s="35">
        <f>Openspace!D382</f>
        <v>3646.7128090719998</v>
      </c>
      <c r="F415" s="77">
        <f>Openspace!AX382</f>
        <v>19.369946149681304</v>
      </c>
      <c r="G415" s="35">
        <f>Openspace!E382</f>
        <v>3091.3177334770003</v>
      </c>
      <c r="H415" s="77">
        <f>Openspace!AY382</f>
        <v>18.131145017630207</v>
      </c>
      <c r="I415" s="35">
        <f>Openspace!F382</f>
        <v>6263.061468377</v>
      </c>
      <c r="J415" s="77">
        <f>Openspace!AZ382</f>
        <v>12.630143876962547</v>
      </c>
      <c r="K415" s="35">
        <f>Openspace!G382</f>
        <v>0</v>
      </c>
      <c r="L415" s="77">
        <f>Openspace!BA382</f>
        <v>0</v>
      </c>
      <c r="M415" s="35">
        <f>Openspace!H382</f>
        <v>463.17397981700003</v>
      </c>
      <c r="N415" s="77">
        <f>Openspace!BB382</f>
        <v>57.736037344602749</v>
      </c>
      <c r="O415" s="35">
        <f>Openspace!I382</f>
        <v>244.9933142443</v>
      </c>
      <c r="P415" s="77">
        <f>Openspace!BC382</f>
        <v>89.004534072554691</v>
      </c>
      <c r="Q415" s="35">
        <f>Openspace!J382</f>
        <v>2046.7131638579999</v>
      </c>
      <c r="R415" s="77">
        <f>Openspace!BD382</f>
        <v>27.105980060560405</v>
      </c>
      <c r="S415" s="79">
        <f t="shared" si="32"/>
        <v>19627.414721898298</v>
      </c>
      <c r="T415" s="80">
        <f t="shared" si="33"/>
        <v>7.8916991907995078</v>
      </c>
    </row>
    <row r="416" spans="1:20" x14ac:dyDescent="0.25">
      <c r="A416" s="13"/>
      <c r="B416" s="34" t="str">
        <f>LookupValues!$B$13</f>
        <v>Wood Pasture &amp; Parkland</v>
      </c>
      <c r="C416" s="35">
        <f>Openspace!C383</f>
        <v>0</v>
      </c>
      <c r="D416" s="77">
        <f>Openspace!AW383</f>
        <v>0</v>
      </c>
      <c r="E416" s="35">
        <f>Openspace!D383</f>
        <v>0</v>
      </c>
      <c r="F416" s="77">
        <f>Openspace!AX383</f>
        <v>0</v>
      </c>
      <c r="G416" s="35">
        <f>Openspace!E383</f>
        <v>0</v>
      </c>
      <c r="H416" s="77">
        <f>Openspace!AY383</f>
        <v>0</v>
      </c>
      <c r="I416" s="35">
        <f>Openspace!F383</f>
        <v>0</v>
      </c>
      <c r="J416" s="77">
        <f>Openspace!AZ383</f>
        <v>0</v>
      </c>
      <c r="K416" s="35">
        <f>Openspace!G383</f>
        <v>0</v>
      </c>
      <c r="L416" s="77">
        <f>Openspace!BA383</f>
        <v>0</v>
      </c>
      <c r="M416" s="35">
        <f>Openspace!H383</f>
        <v>0</v>
      </c>
      <c r="N416" s="77">
        <f>Openspace!BB383</f>
        <v>0</v>
      </c>
      <c r="O416" s="35">
        <f>Openspace!I383</f>
        <v>0</v>
      </c>
      <c r="P416" s="77">
        <f>Openspace!BC383</f>
        <v>0</v>
      </c>
      <c r="Q416" s="35">
        <f>Openspace!J383</f>
        <v>0</v>
      </c>
      <c r="R416" s="77">
        <f>Openspace!BD383</f>
        <v>0</v>
      </c>
      <c r="S416" s="79">
        <f t="shared" si="32"/>
        <v>0</v>
      </c>
      <c r="T416" s="80">
        <f t="shared" si="33"/>
        <v>0</v>
      </c>
    </row>
    <row r="417" spans="1:20" x14ac:dyDescent="0.25">
      <c r="A417" s="13"/>
      <c r="B417" s="34" t="str">
        <f>LookupValues!$B$14</f>
        <v>Broadleaf habitat NOT classified as priority</v>
      </c>
      <c r="C417" s="35">
        <f>Openspace!C384</f>
        <v>1506.665289093</v>
      </c>
      <c r="D417" s="77">
        <f>Openspace!AW384</f>
        <v>34.676273992998354</v>
      </c>
      <c r="E417" s="35">
        <f>Openspace!D384</f>
        <v>1280.3407072117002</v>
      </c>
      <c r="F417" s="77">
        <f>Openspace!AX384</f>
        <v>34.349111285399296</v>
      </c>
      <c r="G417" s="35">
        <f>Openspace!E384</f>
        <v>572.56330294930001</v>
      </c>
      <c r="H417" s="77">
        <f>Openspace!AY384</f>
        <v>38.637529307714274</v>
      </c>
      <c r="I417" s="35">
        <f>Openspace!F384</f>
        <v>878.96928129690002</v>
      </c>
      <c r="J417" s="77">
        <f>Openspace!AZ384</f>
        <v>23.132695490944535</v>
      </c>
      <c r="K417" s="35">
        <f>Openspace!G384</f>
        <v>4.0013050873000005</v>
      </c>
      <c r="L417" s="77">
        <f>Openspace!BA384</f>
        <v>106.99689540739253</v>
      </c>
      <c r="M417" s="35">
        <f>Openspace!H384</f>
        <v>0</v>
      </c>
      <c r="N417" s="77">
        <f>Openspace!BB384</f>
        <v>0</v>
      </c>
      <c r="O417" s="35">
        <f>Openspace!I384</f>
        <v>462.13806348000003</v>
      </c>
      <c r="P417" s="77">
        <f>Openspace!BC384</f>
        <v>63.253357883955303</v>
      </c>
      <c r="Q417" s="35">
        <f>Openspace!J384</f>
        <v>1504.7853918430001</v>
      </c>
      <c r="R417" s="77">
        <f>Openspace!BD384</f>
        <v>46.1855452782466</v>
      </c>
      <c r="S417" s="79">
        <f t="shared" si="32"/>
        <v>6209.4633409612006</v>
      </c>
      <c r="T417" s="80">
        <f t="shared" si="33"/>
        <v>17.082396475753736</v>
      </c>
    </row>
    <row r="418" spans="1:20" x14ac:dyDescent="0.25">
      <c r="A418" s="13"/>
      <c r="B418" s="34" t="str">
        <f>LookupValues!$B$15</f>
        <v>Non-native coniferous woodland</v>
      </c>
      <c r="C418" s="35">
        <f>Openspace!C385</f>
        <v>120050.0661285829</v>
      </c>
      <c r="D418" s="77">
        <f>Openspace!AW385</f>
        <v>3.0864427201002784</v>
      </c>
      <c r="E418" s="35">
        <f>Openspace!D385</f>
        <v>55412.319679108099</v>
      </c>
      <c r="F418" s="77">
        <f>Openspace!AX385</f>
        <v>4.8430347706215171</v>
      </c>
      <c r="G418" s="35">
        <f>Openspace!E385</f>
        <v>33157.353746216999</v>
      </c>
      <c r="H418" s="77">
        <f>Openspace!AY385</f>
        <v>6.2211626720237856</v>
      </c>
      <c r="I418" s="35">
        <f>Openspace!F385</f>
        <v>29252.403396563997</v>
      </c>
      <c r="J418" s="77">
        <f>Openspace!AZ385</f>
        <v>4.9195967169735084</v>
      </c>
      <c r="K418" s="35">
        <f>Openspace!G385</f>
        <v>749.07460517350012</v>
      </c>
      <c r="L418" s="77">
        <f>Openspace!BA385</f>
        <v>49.316069182014012</v>
      </c>
      <c r="M418" s="35">
        <f>Openspace!H385</f>
        <v>1058.6621146489999</v>
      </c>
      <c r="N418" s="77">
        <f>Openspace!BB385</f>
        <v>34.362125635486656</v>
      </c>
      <c r="O418" s="35">
        <f>Openspace!I385</f>
        <v>666.94948768099994</v>
      </c>
      <c r="P418" s="77">
        <f>Openspace!BC385</f>
        <v>41.113350884587938</v>
      </c>
      <c r="Q418" s="35">
        <f>Openspace!J385</f>
        <v>1765.9808411699998</v>
      </c>
      <c r="R418" s="77">
        <f>Openspace!BD385</f>
        <v>27.183040141454484</v>
      </c>
      <c r="S418" s="79">
        <f t="shared" si="32"/>
        <v>242112.80999914551</v>
      </c>
      <c r="T418" s="80">
        <f t="shared" si="33"/>
        <v>2.1789650179274602</v>
      </c>
    </row>
    <row r="419" spans="1:20" x14ac:dyDescent="0.25">
      <c r="A419" s="13"/>
      <c r="B419" s="36" t="str">
        <f>LookupValues!$B$16</f>
        <v>Transition or felled</v>
      </c>
      <c r="C419" s="35">
        <f>Openspace!C386</f>
        <v>3523.9272558820003</v>
      </c>
      <c r="D419" s="77">
        <f>Openspace!AW386</f>
        <v>22.97483140996761</v>
      </c>
      <c r="E419" s="35">
        <f>Openspace!D386</f>
        <v>854.20953375440001</v>
      </c>
      <c r="F419" s="77">
        <f>Openspace!AX386</f>
        <v>31.637470914379076</v>
      </c>
      <c r="G419" s="35">
        <f>Openspace!E386</f>
        <v>4145.4482600860001</v>
      </c>
      <c r="H419" s="77">
        <f>Openspace!AY386</f>
        <v>7.643988558035745</v>
      </c>
      <c r="I419" s="35">
        <f>Openspace!F386</f>
        <v>12753.500938108</v>
      </c>
      <c r="J419" s="77">
        <f>Openspace!AZ386</f>
        <v>6.5422918148020823</v>
      </c>
      <c r="K419" s="35">
        <f>Openspace!G386</f>
        <v>0</v>
      </c>
      <c r="L419" s="77">
        <f>Openspace!BA386</f>
        <v>0</v>
      </c>
      <c r="M419" s="35">
        <f>Openspace!H386</f>
        <v>7.9441147475000005</v>
      </c>
      <c r="N419" s="77">
        <f>Openspace!BB386</f>
        <v>83.3592756857513</v>
      </c>
      <c r="O419" s="35">
        <f>Openspace!I386</f>
        <v>0</v>
      </c>
      <c r="P419" s="77">
        <f>Openspace!BC386</f>
        <v>0</v>
      </c>
      <c r="Q419" s="35">
        <f>Openspace!J386</f>
        <v>1245.5134832650999</v>
      </c>
      <c r="R419" s="77">
        <f>Openspace!BD386</f>
        <v>48.680423251708667</v>
      </c>
      <c r="S419" s="79">
        <f t="shared" si="32"/>
        <v>22530.543585842999</v>
      </c>
      <c r="T419" s="80">
        <f t="shared" si="33"/>
        <v>6.1062874394238982</v>
      </c>
    </row>
    <row r="420" spans="1:20" x14ac:dyDescent="0.25">
      <c r="A420" s="13"/>
      <c r="B420" s="76" t="s">
        <v>194</v>
      </c>
      <c r="C420" s="75">
        <f>SUM(C408:C419)</f>
        <v>160097.52551893459</v>
      </c>
      <c r="D420" s="78">
        <f>IF(C420=0,0,SQRT(SUM((C408*D408)^2,(C409*D409)^2,(C410*D410)^2,(C411*D411)^2,(C412*D412)^2,(C413*D413)^2,(C414*D414)^2,(C415*D415)^2,(C416*D416)^2,(C417*D417)^2,(C418*D418)^2,(C419*D419)^2))/C420)</f>
        <v>2.7278776510128604</v>
      </c>
      <c r="E420" s="75">
        <f>SUM(E408:E419)</f>
        <v>77211.497913226602</v>
      </c>
      <c r="F420" s="78">
        <f>IF(E420=0,0,SQRT(SUM((E408*F408)^2,(E409*F409)^2,(E410*F410)^2,(E411*F411)^2,(E412*F412)^2,(E413*F413)^2,(E414*F414)^2,(E415*F415)^2,(E416*F416)^2,(E417*F417)^2,(E418*F418)^2,(E419*F419)^2))/E420)</f>
        <v>4.1888357521645743</v>
      </c>
      <c r="G420" s="75">
        <f>SUM(G408:G419)</f>
        <v>53859.286086962798</v>
      </c>
      <c r="H420" s="78">
        <f>IF(G420=0,0,SQRT(SUM((G408*H408)^2,(G409*H409)^2,(G410*H410)^2,(G411*H411)^2,(G412*H412)^2,(G413*H413)^2,(G414*H414)^2,(G415*H415)^2,(G416*H416)^2,(G417*H417)^2,(G418*H418)^2,(G419*H419)^2))/G420)</f>
        <v>4.6477960792043609</v>
      </c>
      <c r="I420" s="75">
        <f>SUM(I408:I419)</f>
        <v>62535.827741652298</v>
      </c>
      <c r="J420" s="78">
        <f>IF(I420=0,0,SQRT(SUM((I408*J408)^2,(I409*J409)^2,(I410*J410)^2,(I411*J411)^2,(I412*J412)^2,(I413*J413)^2,(I414*J414)^2,(I415*J415)^2,(I416*J416)^2,(I417*J417)^2,(I418*J418)^2,(I419*J419)^2))/I420)</f>
        <v>3.7318150994689794</v>
      </c>
      <c r="K420" s="75">
        <f>SUM(K408:K419)</f>
        <v>2691.9208147718</v>
      </c>
      <c r="L420" s="78">
        <f>IF(K420=0,0,SQRT(SUM((K408*L408)^2,(K409*L409)^2,(K410*L410)^2,(K411*L411)^2,(K412*L412)^2,(K413*L413)^2,(K414*L414)^2,(K415*L415)^2,(K416*L416)^2,(K417*L417)^2,(K418*L418)^2,(K419*L419)^2))/K420)</f>
        <v>26.878957411857471</v>
      </c>
      <c r="M420" s="75">
        <f>SUM(M408:M419)</f>
        <v>3295.7195377851995</v>
      </c>
      <c r="N420" s="78">
        <f>IF(M420=0,0,SQRT(SUM((M408*N408)^2,(M409*N409)^2,(M410*N410)^2,(M411*N411)^2,(M412*N412)^2,(M413*N413)^2,(M414*N414)^2,(M415*N415)^2,(M416*N416)^2,(M417*N417)^2,(M418*N418)^2,(M419*N419)^2))/M420)</f>
        <v>20.796249883805171</v>
      </c>
      <c r="O420" s="75">
        <f>SUM(O408:O419)</f>
        <v>3091.2757962395003</v>
      </c>
      <c r="P420" s="78">
        <f>IF(O420=0,0,SQRT(SUM((O408*P408)^2,(O409*P409)^2,(O410*P410)^2,(O411*P411)^2,(O412*P412)^2,(O413*P413)^2,(O414*P414)^2,(O415*P415)^2,(O416*P416)^2,(O417*P417)^2,(O418*P418)^2,(O419*P419)^2))/O420)</f>
        <v>21.735765551764914</v>
      </c>
      <c r="Q420" s="75">
        <f>SUM(Q408:Q419)</f>
        <v>10851.457985395</v>
      </c>
      <c r="R420" s="78">
        <f>IF(Q420=0,0,SQRT(SUM((Q408*R408)^2,(Q409*R409)^2,(Q410*R410)^2,(Q411*R411)^2,(Q412*R412)^2,(Q413*R413)^2,(Q414*R414)^2,(Q415*R415)^2,(Q416*R416)^2,(Q417*R417)^2,(Q418*R418)^2,(Q419*R419)^2))/Q420)</f>
        <v>12.785155956100219</v>
      </c>
      <c r="S420" s="79">
        <f>SUM(S408:S419)</f>
        <v>373634.51139496779</v>
      </c>
      <c r="T420" s="80">
        <f>IF(S420=0,0,SQRT(SUM((S408*T408)^2,(S409*T409)^2,(S410*T410)^2,(S411*T411)^2,(S412*T412)^2,(S413*T413)^2,(S414*T414)^2,(S415*T415)^2,(S416*T416)^2,(S417*T417)^2,(S418*T418)^2,(S419*T419)^2))/S420)</f>
        <v>1.7877080510661882</v>
      </c>
    </row>
  </sheetData>
  <mergeCells count="206">
    <mergeCell ref="S55:T56"/>
    <mergeCell ref="S80:T81"/>
    <mergeCell ref="C80:J80"/>
    <mergeCell ref="K80:R80"/>
    <mergeCell ref="K5:R5"/>
    <mergeCell ref="Q81:R81"/>
    <mergeCell ref="O56:P56"/>
    <mergeCell ref="Q56:R56"/>
    <mergeCell ref="K55:R55"/>
    <mergeCell ref="G56:H56"/>
    <mergeCell ref="I56:J56"/>
    <mergeCell ref="K56:L56"/>
    <mergeCell ref="M56:N56"/>
    <mergeCell ref="C55:J55"/>
    <mergeCell ref="G81:H81"/>
    <mergeCell ref="I81:J81"/>
    <mergeCell ref="B5:B7"/>
    <mergeCell ref="S5:T6"/>
    <mergeCell ref="B30:B32"/>
    <mergeCell ref="C30:J30"/>
    <mergeCell ref="K30:R30"/>
    <mergeCell ref="S30:T31"/>
    <mergeCell ref="C5:J5"/>
    <mergeCell ref="C31:D31"/>
    <mergeCell ref="E31:F31"/>
    <mergeCell ref="G31:H31"/>
    <mergeCell ref="I31:J31"/>
    <mergeCell ref="O31:P31"/>
    <mergeCell ref="Q31:R31"/>
    <mergeCell ref="K31:L31"/>
    <mergeCell ref="M31:N31"/>
    <mergeCell ref="V6:W6"/>
    <mergeCell ref="V30:W30"/>
    <mergeCell ref="C6:D6"/>
    <mergeCell ref="E6:F6"/>
    <mergeCell ref="G6:H6"/>
    <mergeCell ref="I6:J6"/>
    <mergeCell ref="K6:L6"/>
    <mergeCell ref="M6:N6"/>
    <mergeCell ref="O6:P6"/>
    <mergeCell ref="Q6:R6"/>
    <mergeCell ref="B55:B57"/>
    <mergeCell ref="B80:B82"/>
    <mergeCell ref="K81:L81"/>
    <mergeCell ref="M81:N81"/>
    <mergeCell ref="O81:P81"/>
    <mergeCell ref="C56:D56"/>
    <mergeCell ref="C81:D81"/>
    <mergeCell ref="E81:F81"/>
    <mergeCell ref="E56:F56"/>
    <mergeCell ref="B105:B107"/>
    <mergeCell ref="C105:J105"/>
    <mergeCell ref="K105:R105"/>
    <mergeCell ref="S105:T106"/>
    <mergeCell ref="C106:D106"/>
    <mergeCell ref="E106:F106"/>
    <mergeCell ref="G106:H106"/>
    <mergeCell ref="I106:J106"/>
    <mergeCell ref="K106:L106"/>
    <mergeCell ref="M106:N106"/>
    <mergeCell ref="O106:P106"/>
    <mergeCell ref="Q106:R106"/>
    <mergeCell ref="B130:B132"/>
    <mergeCell ref="C130:J130"/>
    <mergeCell ref="K130:R130"/>
    <mergeCell ref="S130:T131"/>
    <mergeCell ref="C131:D131"/>
    <mergeCell ref="E131:F131"/>
    <mergeCell ref="G131:H131"/>
    <mergeCell ref="I131:J131"/>
    <mergeCell ref="K131:L131"/>
    <mergeCell ref="M131:N131"/>
    <mergeCell ref="O131:P131"/>
    <mergeCell ref="Q131:R131"/>
    <mergeCell ref="B155:B157"/>
    <mergeCell ref="C155:J155"/>
    <mergeCell ref="K155:R155"/>
    <mergeCell ref="S155:T156"/>
    <mergeCell ref="C156:D156"/>
    <mergeCell ref="E156:F156"/>
    <mergeCell ref="G156:H156"/>
    <mergeCell ref="I156:J156"/>
    <mergeCell ref="K156:L156"/>
    <mergeCell ref="M156:N156"/>
    <mergeCell ref="O156:P156"/>
    <mergeCell ref="Q156:R156"/>
    <mergeCell ref="B180:B182"/>
    <mergeCell ref="C180:J180"/>
    <mergeCell ref="K180:R180"/>
    <mergeCell ref="S180:T181"/>
    <mergeCell ref="C181:D181"/>
    <mergeCell ref="E181:F181"/>
    <mergeCell ref="G181:H181"/>
    <mergeCell ref="I181:J181"/>
    <mergeCell ref="K181:L181"/>
    <mergeCell ref="M181:N181"/>
    <mergeCell ref="O181:P181"/>
    <mergeCell ref="Q181:R181"/>
    <mergeCell ref="B205:B207"/>
    <mergeCell ref="C205:J205"/>
    <mergeCell ref="K205:R205"/>
    <mergeCell ref="S205:T206"/>
    <mergeCell ref="C206:D206"/>
    <mergeCell ref="E206:F206"/>
    <mergeCell ref="G206:H206"/>
    <mergeCell ref="I206:J206"/>
    <mergeCell ref="K206:L206"/>
    <mergeCell ref="M206:N206"/>
    <mergeCell ref="O206:P206"/>
    <mergeCell ref="Q206:R206"/>
    <mergeCell ref="B230:B232"/>
    <mergeCell ref="C230:J230"/>
    <mergeCell ref="K230:R230"/>
    <mergeCell ref="S230:T231"/>
    <mergeCell ref="C231:D231"/>
    <mergeCell ref="E231:F231"/>
    <mergeCell ref="G231:H231"/>
    <mergeCell ref="I231:J231"/>
    <mergeCell ref="K231:L231"/>
    <mergeCell ref="M231:N231"/>
    <mergeCell ref="O231:P231"/>
    <mergeCell ref="Q231:R231"/>
    <mergeCell ref="B255:B257"/>
    <mergeCell ref="C255:J255"/>
    <mergeCell ref="K255:R255"/>
    <mergeCell ref="S255:T256"/>
    <mergeCell ref="C256:D256"/>
    <mergeCell ref="E256:F256"/>
    <mergeCell ref="G256:H256"/>
    <mergeCell ref="I256:J256"/>
    <mergeCell ref="K256:L256"/>
    <mergeCell ref="M256:N256"/>
    <mergeCell ref="O256:P256"/>
    <mergeCell ref="Q256:R256"/>
    <mergeCell ref="B280:B282"/>
    <mergeCell ref="C280:J280"/>
    <mergeCell ref="K280:R280"/>
    <mergeCell ref="S280:T281"/>
    <mergeCell ref="C281:D281"/>
    <mergeCell ref="E281:F281"/>
    <mergeCell ref="G281:H281"/>
    <mergeCell ref="I281:J281"/>
    <mergeCell ref="K281:L281"/>
    <mergeCell ref="M281:N281"/>
    <mergeCell ref="O281:P281"/>
    <mergeCell ref="Q281:R281"/>
    <mergeCell ref="B305:B307"/>
    <mergeCell ref="C305:J305"/>
    <mergeCell ref="K305:R305"/>
    <mergeCell ref="S305:T306"/>
    <mergeCell ref="C306:D306"/>
    <mergeCell ref="E306:F306"/>
    <mergeCell ref="G306:H306"/>
    <mergeCell ref="I306:J306"/>
    <mergeCell ref="K306:L306"/>
    <mergeCell ref="M306:N306"/>
    <mergeCell ref="O306:P306"/>
    <mergeCell ref="Q306:R306"/>
    <mergeCell ref="B330:B332"/>
    <mergeCell ref="C330:J330"/>
    <mergeCell ref="K330:R330"/>
    <mergeCell ref="S330:T331"/>
    <mergeCell ref="C331:D331"/>
    <mergeCell ref="E331:F331"/>
    <mergeCell ref="G331:H331"/>
    <mergeCell ref="I331:J331"/>
    <mergeCell ref="K331:L331"/>
    <mergeCell ref="M331:N331"/>
    <mergeCell ref="O331:P331"/>
    <mergeCell ref="Q331:R331"/>
    <mergeCell ref="B355:B357"/>
    <mergeCell ref="C355:J355"/>
    <mergeCell ref="K355:R355"/>
    <mergeCell ref="S355:T356"/>
    <mergeCell ref="C356:D356"/>
    <mergeCell ref="E356:F356"/>
    <mergeCell ref="G356:H356"/>
    <mergeCell ref="I356:J356"/>
    <mergeCell ref="K356:L356"/>
    <mergeCell ref="M356:N356"/>
    <mergeCell ref="O356:P356"/>
    <mergeCell ref="Q356:R356"/>
    <mergeCell ref="B380:B382"/>
    <mergeCell ref="C380:J380"/>
    <mergeCell ref="K380:R380"/>
    <mergeCell ref="S380:T381"/>
    <mergeCell ref="C381:D381"/>
    <mergeCell ref="E381:F381"/>
    <mergeCell ref="G381:H381"/>
    <mergeCell ref="I381:J381"/>
    <mergeCell ref="K381:L381"/>
    <mergeCell ref="M381:N381"/>
    <mergeCell ref="O381:P381"/>
    <mergeCell ref="Q381:R381"/>
    <mergeCell ref="B405:B407"/>
    <mergeCell ref="C405:J405"/>
    <mergeCell ref="K405:R405"/>
    <mergeCell ref="S405:T406"/>
    <mergeCell ref="C406:D406"/>
    <mergeCell ref="E406:F406"/>
    <mergeCell ref="G406:H406"/>
    <mergeCell ref="I406:J406"/>
    <mergeCell ref="K406:L406"/>
    <mergeCell ref="M406:N406"/>
    <mergeCell ref="O406:P406"/>
    <mergeCell ref="Q406:R406"/>
  </mergeCells>
  <conditionalFormatting sqref="C21:C26">
    <cfRule type="cellIs" dxfId="550" priority="1574" operator="between">
      <formula>0.0001</formula>
      <formula>0.9999</formula>
    </cfRule>
  </conditionalFormatting>
  <conditionalFormatting sqref="C21:D26">
    <cfRule type="expression" dxfId="549" priority="1573">
      <formula>$D21&gt;25</formula>
    </cfRule>
  </conditionalFormatting>
  <conditionalFormatting sqref="W31 W33:W41">
    <cfRule type="cellIs" dxfId="548" priority="1482" operator="between">
      <formula>0.0001</formula>
      <formula>0.9999</formula>
    </cfRule>
  </conditionalFormatting>
  <conditionalFormatting sqref="W31 V33:W41">
    <cfRule type="expression" dxfId="547" priority="1481">
      <formula>#REF!&gt;25</formula>
    </cfRule>
  </conditionalFormatting>
  <conditionalFormatting sqref="V31 V33:V41">
    <cfRule type="cellIs" dxfId="546" priority="1480" operator="between">
      <formula>0.0001</formula>
      <formula>0.9999</formula>
    </cfRule>
  </conditionalFormatting>
  <conditionalFormatting sqref="V31">
    <cfRule type="expression" dxfId="545" priority="1479">
      <formula>#REF!&gt;25</formula>
    </cfRule>
  </conditionalFormatting>
  <conditionalFormatting sqref="V30">
    <cfRule type="cellIs" dxfId="544" priority="1478" operator="between">
      <formula>0.0001</formula>
      <formula>0.9999</formula>
    </cfRule>
  </conditionalFormatting>
  <conditionalFormatting sqref="V30">
    <cfRule type="expression" dxfId="543" priority="1477">
      <formula>#REF!&gt;25</formula>
    </cfRule>
  </conditionalFormatting>
  <conditionalFormatting sqref="F21:F26">
    <cfRule type="expression" dxfId="542" priority="1383">
      <formula>$F21&gt;25</formula>
    </cfRule>
  </conditionalFormatting>
  <conditionalFormatting sqref="E21:E26">
    <cfRule type="cellIs" dxfId="541" priority="1382" operator="between">
      <formula>0.0001</formula>
      <formula>0.9999</formula>
    </cfRule>
  </conditionalFormatting>
  <conditionalFormatting sqref="E21:E26">
    <cfRule type="expression" dxfId="540" priority="1381">
      <formula>$F21&gt;25</formula>
    </cfRule>
  </conditionalFormatting>
  <conditionalFormatting sqref="H21:H26">
    <cfRule type="expression" dxfId="539" priority="1374">
      <formula>H21&gt;25</formula>
    </cfRule>
  </conditionalFormatting>
  <conditionalFormatting sqref="G21:G26">
    <cfRule type="cellIs" dxfId="538" priority="1373" operator="between">
      <formula>0.0001</formula>
      <formula>0.9999</formula>
    </cfRule>
  </conditionalFormatting>
  <conditionalFormatting sqref="G21:G26">
    <cfRule type="expression" dxfId="537" priority="1372">
      <formula>H21&gt;25</formula>
    </cfRule>
  </conditionalFormatting>
  <conditionalFormatting sqref="J21:J26">
    <cfRule type="expression" dxfId="536" priority="1368">
      <formula>J21&gt;25</formula>
    </cfRule>
  </conditionalFormatting>
  <conditionalFormatting sqref="I21:I26">
    <cfRule type="cellIs" dxfId="535" priority="1367" operator="between">
      <formula>0.0001</formula>
      <formula>0.9999</formula>
    </cfRule>
  </conditionalFormatting>
  <conditionalFormatting sqref="I21:I26">
    <cfRule type="expression" dxfId="534" priority="1366">
      <formula>J21&gt;25</formula>
    </cfRule>
  </conditionalFormatting>
  <conditionalFormatting sqref="L21:L26 N21:N26 P21:P26 R21:T26">
    <cfRule type="expression" dxfId="533" priority="1362">
      <formula>L21&gt;25</formula>
    </cfRule>
  </conditionalFormatting>
  <conditionalFormatting sqref="K21:K26 M21:M26 O21:O26 Q21:Q26">
    <cfRule type="cellIs" dxfId="532" priority="1361" operator="between">
      <formula>0.0001</formula>
      <formula>0.9999</formula>
    </cfRule>
  </conditionalFormatting>
  <conditionalFormatting sqref="K21:K26 M21:M26 O21:O26 Q21:Q26">
    <cfRule type="expression" dxfId="531" priority="1360">
      <formula>L21&gt;25</formula>
    </cfRule>
  </conditionalFormatting>
  <conditionalFormatting sqref="C46:C51">
    <cfRule type="cellIs" dxfId="530" priority="1359" operator="between">
      <formula>0.0001</formula>
      <formula>0.9999</formula>
    </cfRule>
  </conditionalFormatting>
  <conditionalFormatting sqref="C46:D51">
    <cfRule type="expression" dxfId="529" priority="1358">
      <formula>$D46&gt;25</formula>
    </cfRule>
  </conditionalFormatting>
  <conditionalFormatting sqref="F46:F51">
    <cfRule type="expression" dxfId="528" priority="1354">
      <formula>$F46&gt;25</formula>
    </cfRule>
  </conditionalFormatting>
  <conditionalFormatting sqref="E46:E51">
    <cfRule type="cellIs" dxfId="527" priority="1353" operator="between">
      <formula>0.0001</formula>
      <formula>0.9999</formula>
    </cfRule>
  </conditionalFormatting>
  <conditionalFormatting sqref="E46:E51">
    <cfRule type="expression" dxfId="526" priority="1352">
      <formula>$F46&gt;25</formula>
    </cfRule>
  </conditionalFormatting>
  <conditionalFormatting sqref="H46:H51">
    <cfRule type="expression" dxfId="525" priority="1348">
      <formula>H46&gt;25</formula>
    </cfRule>
  </conditionalFormatting>
  <conditionalFormatting sqref="G46:G51">
    <cfRule type="cellIs" dxfId="524" priority="1347" operator="between">
      <formula>0.0001</formula>
      <formula>0.9999</formula>
    </cfRule>
  </conditionalFormatting>
  <conditionalFormatting sqref="G46:G51">
    <cfRule type="expression" dxfId="523" priority="1346">
      <formula>H46&gt;25</formula>
    </cfRule>
  </conditionalFormatting>
  <conditionalFormatting sqref="J46:J51">
    <cfRule type="expression" dxfId="522" priority="1342">
      <formula>J46&gt;25</formula>
    </cfRule>
  </conditionalFormatting>
  <conditionalFormatting sqref="I46:I51">
    <cfRule type="cellIs" dxfId="521" priority="1341" operator="between">
      <formula>0.0001</formula>
      <formula>0.9999</formula>
    </cfRule>
  </conditionalFormatting>
  <conditionalFormatting sqref="I46:I51">
    <cfRule type="expression" dxfId="520" priority="1340">
      <formula>J46&gt;25</formula>
    </cfRule>
  </conditionalFormatting>
  <conditionalFormatting sqref="L46:L51 N46:N51 P46:P51 R46:T51">
    <cfRule type="expression" dxfId="519" priority="1336">
      <formula>L46&gt;25</formula>
    </cfRule>
  </conditionalFormatting>
  <conditionalFormatting sqref="K46:K51 M46:M51 O46:O51 Q46:Q51">
    <cfRule type="cellIs" dxfId="518" priority="1335" operator="between">
      <formula>0.0001</formula>
      <formula>0.9999</formula>
    </cfRule>
  </conditionalFormatting>
  <conditionalFormatting sqref="K46:K51 M46:M51 O46:O51 Q46:Q51">
    <cfRule type="expression" dxfId="517" priority="1334">
      <formula>L46&gt;25</formula>
    </cfRule>
  </conditionalFormatting>
  <conditionalFormatting sqref="C71:C76">
    <cfRule type="cellIs" dxfId="516" priority="1333" operator="between">
      <formula>0.0001</formula>
      <formula>0.9999</formula>
    </cfRule>
  </conditionalFormatting>
  <conditionalFormatting sqref="C71:D76">
    <cfRule type="expression" dxfId="515" priority="1332">
      <formula>$D71&gt;25</formula>
    </cfRule>
  </conditionalFormatting>
  <conditionalFormatting sqref="F71:F76">
    <cfRule type="expression" dxfId="514" priority="1328">
      <formula>$F71&gt;25</formula>
    </cfRule>
  </conditionalFormatting>
  <conditionalFormatting sqref="E71:E76">
    <cfRule type="cellIs" dxfId="513" priority="1327" operator="between">
      <formula>0.0001</formula>
      <formula>0.9999</formula>
    </cfRule>
  </conditionalFormatting>
  <conditionalFormatting sqref="E71:E76">
    <cfRule type="expression" dxfId="512" priority="1326">
      <formula>$F71&gt;25</formula>
    </cfRule>
  </conditionalFormatting>
  <conditionalFormatting sqref="H71:H76">
    <cfRule type="expression" dxfId="511" priority="1322">
      <formula>H71&gt;25</formula>
    </cfRule>
  </conditionalFormatting>
  <conditionalFormatting sqref="G71:G76">
    <cfRule type="cellIs" dxfId="510" priority="1321" operator="between">
      <formula>0.0001</formula>
      <formula>0.9999</formula>
    </cfRule>
  </conditionalFormatting>
  <conditionalFormatting sqref="G71:G76">
    <cfRule type="expression" dxfId="509" priority="1320">
      <formula>H71&gt;25</formula>
    </cfRule>
  </conditionalFormatting>
  <conditionalFormatting sqref="J71:J76">
    <cfRule type="expression" dxfId="508" priority="1316">
      <formula>J71&gt;25</formula>
    </cfRule>
  </conditionalFormatting>
  <conditionalFormatting sqref="I71:I76">
    <cfRule type="cellIs" dxfId="507" priority="1315" operator="between">
      <formula>0.0001</formula>
      <formula>0.9999</formula>
    </cfRule>
  </conditionalFormatting>
  <conditionalFormatting sqref="I71:I76">
    <cfRule type="expression" dxfId="506" priority="1314">
      <formula>J71&gt;25</formula>
    </cfRule>
  </conditionalFormatting>
  <conditionalFormatting sqref="L71:L76 N71:N76 P71:P76 R71:T76">
    <cfRule type="expression" dxfId="505" priority="1310">
      <formula>L71&gt;25</formula>
    </cfRule>
  </conditionalFormatting>
  <conditionalFormatting sqref="K71:K76 M71:M76 O71:O76 Q71:Q76">
    <cfRule type="cellIs" dxfId="504" priority="1309" operator="between">
      <formula>0.0001</formula>
      <formula>0.9999</formula>
    </cfRule>
  </conditionalFormatting>
  <conditionalFormatting sqref="K71:K76 M71:M76 O71:O76 Q71:Q76">
    <cfRule type="expression" dxfId="503" priority="1308">
      <formula>L71&gt;25</formula>
    </cfRule>
  </conditionalFormatting>
  <conditionalFormatting sqref="W15:W17">
    <cfRule type="cellIs" dxfId="502" priority="1221" operator="between">
      <formula>0.0001</formula>
      <formula>0.9999</formula>
    </cfRule>
  </conditionalFormatting>
  <conditionalFormatting sqref="V15:W17">
    <cfRule type="expression" dxfId="501" priority="1220">
      <formula>#REF!&gt;25</formula>
    </cfRule>
  </conditionalFormatting>
  <conditionalFormatting sqref="V15:V17">
    <cfRule type="cellIs" dxfId="500" priority="1219" operator="between">
      <formula>0.0001</formula>
      <formula>0.9999</formula>
    </cfRule>
  </conditionalFormatting>
  <conditionalFormatting sqref="C8:C20">
    <cfRule type="cellIs" dxfId="499" priority="1148" operator="between">
      <formula>0.0001</formula>
      <formula>0.9999</formula>
    </cfRule>
  </conditionalFormatting>
  <conditionalFormatting sqref="C8:D20">
    <cfRule type="expression" dxfId="498" priority="1147">
      <formula>$D8&gt;25</formula>
    </cfRule>
  </conditionalFormatting>
  <conditionalFormatting sqref="W7 W9:W14">
    <cfRule type="cellIs" dxfId="497" priority="1013" operator="between">
      <formula>0.0001</formula>
      <formula>0.9999</formula>
    </cfRule>
  </conditionalFormatting>
  <conditionalFormatting sqref="W7 V9:W14">
    <cfRule type="expression" dxfId="496" priority="1012">
      <formula>#REF!&gt;25</formula>
    </cfRule>
  </conditionalFormatting>
  <conditionalFormatting sqref="V9:V14">
    <cfRule type="cellIs" dxfId="495" priority="1011" operator="between">
      <formula>0.0001</formula>
      <formula>0.9999</formula>
    </cfRule>
  </conditionalFormatting>
  <conditionalFormatting sqref="V6">
    <cfRule type="cellIs" dxfId="494" priority="1010" operator="between">
      <formula>0.0001</formula>
      <formula>0.9999</formula>
    </cfRule>
  </conditionalFormatting>
  <conditionalFormatting sqref="V6">
    <cfRule type="expression" dxfId="493" priority="1009">
      <formula>#REF!&gt;25</formula>
    </cfRule>
  </conditionalFormatting>
  <conditionalFormatting sqref="C96:C101">
    <cfRule type="cellIs" dxfId="492" priority="733" operator="between">
      <formula>0.0001</formula>
      <formula>0.9999</formula>
    </cfRule>
  </conditionalFormatting>
  <conditionalFormatting sqref="C96:D101">
    <cfRule type="expression" dxfId="491" priority="732">
      <formula>$D96&gt;25</formula>
    </cfRule>
  </conditionalFormatting>
  <conditionalFormatting sqref="F96:F101">
    <cfRule type="expression" dxfId="490" priority="731">
      <formula>$F96&gt;25</formula>
    </cfRule>
  </conditionalFormatting>
  <conditionalFormatting sqref="E96:E101">
    <cfRule type="cellIs" dxfId="489" priority="730" operator="between">
      <formula>0.0001</formula>
      <formula>0.9999</formula>
    </cfRule>
  </conditionalFormatting>
  <conditionalFormatting sqref="E96:E101">
    <cfRule type="expression" dxfId="488" priority="729">
      <formula>$F96&gt;25</formula>
    </cfRule>
  </conditionalFormatting>
  <conditionalFormatting sqref="H96:H101">
    <cfRule type="expression" dxfId="487" priority="728">
      <formula>H96&gt;25</formula>
    </cfRule>
  </conditionalFormatting>
  <conditionalFormatting sqref="G96:G101">
    <cfRule type="cellIs" dxfId="486" priority="727" operator="between">
      <formula>0.0001</formula>
      <formula>0.9999</formula>
    </cfRule>
  </conditionalFormatting>
  <conditionalFormatting sqref="G96:G101">
    <cfRule type="expression" dxfId="485" priority="726">
      <formula>H96&gt;25</formula>
    </cfRule>
  </conditionalFormatting>
  <conditionalFormatting sqref="J96:J101">
    <cfRule type="expression" dxfId="484" priority="725">
      <formula>J96&gt;25</formula>
    </cfRule>
  </conditionalFormatting>
  <conditionalFormatting sqref="I96:I101">
    <cfRule type="cellIs" dxfId="483" priority="724" operator="between">
      <formula>0.0001</formula>
      <formula>0.9999</formula>
    </cfRule>
  </conditionalFormatting>
  <conditionalFormatting sqref="I96:I101">
    <cfRule type="expression" dxfId="482" priority="723">
      <formula>J96&gt;25</formula>
    </cfRule>
  </conditionalFormatting>
  <conditionalFormatting sqref="L96:L101 N96:N101 P96:P101 R96:T101">
    <cfRule type="expression" dxfId="481" priority="722">
      <formula>L96&gt;25</formula>
    </cfRule>
  </conditionalFormatting>
  <conditionalFormatting sqref="K96:K101 M96:M101 O96:O101 Q96:Q101">
    <cfRule type="cellIs" dxfId="480" priority="721" operator="between">
      <formula>0.0001</formula>
      <formula>0.9999</formula>
    </cfRule>
  </conditionalFormatting>
  <conditionalFormatting sqref="K96:K101 M96:M101 O96:O101 Q96:Q101">
    <cfRule type="expression" dxfId="479" priority="720">
      <formula>L96&gt;25</formula>
    </cfRule>
  </conditionalFormatting>
  <conditionalFormatting sqref="C121:C126">
    <cfRule type="cellIs" dxfId="478" priority="700" operator="between">
      <formula>0.0001</formula>
      <formula>0.9999</formula>
    </cfRule>
  </conditionalFormatting>
  <conditionalFormatting sqref="C121:D126">
    <cfRule type="expression" dxfId="477" priority="699">
      <formula>$D121&gt;25</formula>
    </cfRule>
  </conditionalFormatting>
  <conditionalFormatting sqref="F121:F126">
    <cfRule type="expression" dxfId="476" priority="698">
      <formula>$F121&gt;25</formula>
    </cfRule>
  </conditionalFormatting>
  <conditionalFormatting sqref="E121:E126">
    <cfRule type="cellIs" dxfId="475" priority="697" operator="between">
      <formula>0.0001</formula>
      <formula>0.9999</formula>
    </cfRule>
  </conditionalFormatting>
  <conditionalFormatting sqref="E121:E126">
    <cfRule type="expression" dxfId="474" priority="696">
      <formula>$F121&gt;25</formula>
    </cfRule>
  </conditionalFormatting>
  <conditionalFormatting sqref="H121:H126">
    <cfRule type="expression" dxfId="473" priority="695">
      <formula>H121&gt;25</formula>
    </cfRule>
  </conditionalFormatting>
  <conditionalFormatting sqref="G121:G126">
    <cfRule type="cellIs" dxfId="472" priority="694" operator="between">
      <formula>0.0001</formula>
      <formula>0.9999</formula>
    </cfRule>
  </conditionalFormatting>
  <conditionalFormatting sqref="G121:G126">
    <cfRule type="expression" dxfId="471" priority="693">
      <formula>H121&gt;25</formula>
    </cfRule>
  </conditionalFormatting>
  <conditionalFormatting sqref="J121:J126">
    <cfRule type="expression" dxfId="470" priority="692">
      <formula>J121&gt;25</formula>
    </cfRule>
  </conditionalFormatting>
  <conditionalFormatting sqref="I121:I126">
    <cfRule type="cellIs" dxfId="469" priority="691" operator="between">
      <formula>0.0001</formula>
      <formula>0.9999</formula>
    </cfRule>
  </conditionalFormatting>
  <conditionalFormatting sqref="I121:I126">
    <cfRule type="expression" dxfId="468" priority="690">
      <formula>J121&gt;25</formula>
    </cfRule>
  </conditionalFormatting>
  <conditionalFormatting sqref="L121:L126 N121:N126 P121:P126 R121:T126">
    <cfRule type="expression" dxfId="467" priority="689">
      <formula>L121&gt;25</formula>
    </cfRule>
  </conditionalFormatting>
  <conditionalFormatting sqref="K121:K126 M121:M126 O121:O126 Q121:Q126">
    <cfRule type="cellIs" dxfId="466" priority="688" operator="between">
      <formula>0.0001</formula>
      <formula>0.9999</formula>
    </cfRule>
  </conditionalFormatting>
  <conditionalFormatting sqref="K121:K126 M121:M126 O121:O126 Q121:Q126">
    <cfRule type="expression" dxfId="465" priority="687">
      <formula>L121&gt;25</formula>
    </cfRule>
  </conditionalFormatting>
  <conditionalFormatting sqref="C146:C151">
    <cfRule type="cellIs" dxfId="464" priority="667" operator="between">
      <formula>0.0001</formula>
      <formula>0.9999</formula>
    </cfRule>
  </conditionalFormatting>
  <conditionalFormatting sqref="C146:D151">
    <cfRule type="expression" dxfId="463" priority="666">
      <formula>$D146&gt;25</formula>
    </cfRule>
  </conditionalFormatting>
  <conditionalFormatting sqref="F146:F151">
    <cfRule type="expression" dxfId="462" priority="665">
      <formula>$F146&gt;25</formula>
    </cfRule>
  </conditionalFormatting>
  <conditionalFormatting sqref="E146:E151">
    <cfRule type="cellIs" dxfId="461" priority="664" operator="between">
      <formula>0.0001</formula>
      <formula>0.9999</formula>
    </cfRule>
  </conditionalFormatting>
  <conditionalFormatting sqref="E146:E151">
    <cfRule type="expression" dxfId="460" priority="663">
      <formula>$F146&gt;25</formula>
    </cfRule>
  </conditionalFormatting>
  <conditionalFormatting sqref="H146:H151">
    <cfRule type="expression" dxfId="459" priority="662">
      <formula>H146&gt;25</formula>
    </cfRule>
  </conditionalFormatting>
  <conditionalFormatting sqref="G146:G151">
    <cfRule type="cellIs" dxfId="458" priority="661" operator="between">
      <formula>0.0001</formula>
      <formula>0.9999</formula>
    </cfRule>
  </conditionalFormatting>
  <conditionalFormatting sqref="G146:G151">
    <cfRule type="expression" dxfId="457" priority="660">
      <formula>H146&gt;25</formula>
    </cfRule>
  </conditionalFormatting>
  <conditionalFormatting sqref="J146:J151">
    <cfRule type="expression" dxfId="456" priority="659">
      <formula>J146&gt;25</formula>
    </cfRule>
  </conditionalFormatting>
  <conditionalFormatting sqref="I146:I151">
    <cfRule type="cellIs" dxfId="455" priority="658" operator="between">
      <formula>0.0001</formula>
      <formula>0.9999</formula>
    </cfRule>
  </conditionalFormatting>
  <conditionalFormatting sqref="I146:I151">
    <cfRule type="expression" dxfId="454" priority="657">
      <formula>J146&gt;25</formula>
    </cfRule>
  </conditionalFormatting>
  <conditionalFormatting sqref="L146:L151 N146:N151 P146:P151 R146:T151">
    <cfRule type="expression" dxfId="453" priority="656">
      <formula>L146&gt;25</formula>
    </cfRule>
  </conditionalFormatting>
  <conditionalFormatting sqref="K146:K151 M146:M151 O146:O151 Q146:Q151">
    <cfRule type="cellIs" dxfId="452" priority="655" operator="between">
      <formula>0.0001</formula>
      <formula>0.9999</formula>
    </cfRule>
  </conditionalFormatting>
  <conditionalFormatting sqref="K146:K151 M146:M151 O146:O151 Q146:Q151">
    <cfRule type="expression" dxfId="451" priority="654">
      <formula>L146&gt;25</formula>
    </cfRule>
  </conditionalFormatting>
  <conditionalFormatting sqref="C171:C176">
    <cfRule type="cellIs" dxfId="450" priority="634" operator="between">
      <formula>0.0001</formula>
      <formula>0.9999</formula>
    </cfRule>
  </conditionalFormatting>
  <conditionalFormatting sqref="C171:D176">
    <cfRule type="expression" dxfId="449" priority="633">
      <formula>$D171&gt;25</formula>
    </cfRule>
  </conditionalFormatting>
  <conditionalFormatting sqref="F171:F176">
    <cfRule type="expression" dxfId="448" priority="632">
      <formula>$F171&gt;25</formula>
    </cfRule>
  </conditionalFormatting>
  <conditionalFormatting sqref="E171:E176">
    <cfRule type="cellIs" dxfId="447" priority="631" operator="between">
      <formula>0.0001</formula>
      <formula>0.9999</formula>
    </cfRule>
  </conditionalFormatting>
  <conditionalFormatting sqref="E171:E176">
    <cfRule type="expression" dxfId="446" priority="630">
      <formula>$F171&gt;25</formula>
    </cfRule>
  </conditionalFormatting>
  <conditionalFormatting sqref="H171:H176">
    <cfRule type="expression" dxfId="445" priority="629">
      <formula>H171&gt;25</formula>
    </cfRule>
  </conditionalFormatting>
  <conditionalFormatting sqref="G171:G176">
    <cfRule type="cellIs" dxfId="444" priority="628" operator="between">
      <formula>0.0001</formula>
      <formula>0.9999</formula>
    </cfRule>
  </conditionalFormatting>
  <conditionalFormatting sqref="G171:G176">
    <cfRule type="expression" dxfId="443" priority="627">
      <formula>H171&gt;25</formula>
    </cfRule>
  </conditionalFormatting>
  <conditionalFormatting sqref="J171:J176">
    <cfRule type="expression" dxfId="442" priority="626">
      <formula>J171&gt;25</formula>
    </cfRule>
  </conditionalFormatting>
  <conditionalFormatting sqref="I171:I176">
    <cfRule type="cellIs" dxfId="441" priority="625" operator="between">
      <formula>0.0001</formula>
      <formula>0.9999</formula>
    </cfRule>
  </conditionalFormatting>
  <conditionalFormatting sqref="I171:I176">
    <cfRule type="expression" dxfId="440" priority="624">
      <formula>J171&gt;25</formula>
    </cfRule>
  </conditionalFormatting>
  <conditionalFormatting sqref="L171:L176 N171:N176 P171:P176 R171:T176">
    <cfRule type="expression" dxfId="439" priority="623">
      <formula>L171&gt;25</formula>
    </cfRule>
  </conditionalFormatting>
  <conditionalFormatting sqref="K171:K176 M171:M176 O171:O176 Q171:Q176">
    <cfRule type="cellIs" dxfId="438" priority="622" operator="between">
      <formula>0.0001</formula>
      <formula>0.9999</formula>
    </cfRule>
  </conditionalFormatting>
  <conditionalFormatting sqref="K171:K176 M171:M176 O171:O176 Q171:Q176">
    <cfRule type="expression" dxfId="437" priority="621">
      <formula>L171&gt;25</formula>
    </cfRule>
  </conditionalFormatting>
  <conditionalFormatting sqref="C196:C201">
    <cfRule type="cellIs" dxfId="436" priority="601" operator="between">
      <formula>0.0001</formula>
      <formula>0.9999</formula>
    </cfRule>
  </conditionalFormatting>
  <conditionalFormatting sqref="C196:D201">
    <cfRule type="expression" dxfId="435" priority="600">
      <formula>$D196&gt;25</formula>
    </cfRule>
  </conditionalFormatting>
  <conditionalFormatting sqref="F196:F201">
    <cfRule type="expression" dxfId="434" priority="599">
      <formula>$F196&gt;25</formula>
    </cfRule>
  </conditionalFormatting>
  <conditionalFormatting sqref="E196:E201">
    <cfRule type="cellIs" dxfId="433" priority="598" operator="between">
      <formula>0.0001</formula>
      <formula>0.9999</formula>
    </cfRule>
  </conditionalFormatting>
  <conditionalFormatting sqref="E196:E201">
    <cfRule type="expression" dxfId="432" priority="597">
      <formula>$F196&gt;25</formula>
    </cfRule>
  </conditionalFormatting>
  <conditionalFormatting sqref="H196:H201">
    <cfRule type="expression" dxfId="431" priority="596">
      <formula>H196&gt;25</formula>
    </cfRule>
  </conditionalFormatting>
  <conditionalFormatting sqref="G196:G201">
    <cfRule type="cellIs" dxfId="430" priority="595" operator="between">
      <formula>0.0001</formula>
      <formula>0.9999</formula>
    </cfRule>
  </conditionalFormatting>
  <conditionalFormatting sqref="G196:G201">
    <cfRule type="expression" dxfId="429" priority="594">
      <formula>H196&gt;25</formula>
    </cfRule>
  </conditionalFormatting>
  <conditionalFormatting sqref="J196:J201">
    <cfRule type="expression" dxfId="428" priority="593">
      <formula>J196&gt;25</formula>
    </cfRule>
  </conditionalFormatting>
  <conditionalFormatting sqref="I196:I201">
    <cfRule type="cellIs" dxfId="427" priority="592" operator="between">
      <formula>0.0001</formula>
      <formula>0.9999</formula>
    </cfRule>
  </conditionalFormatting>
  <conditionalFormatting sqref="I196:I201">
    <cfRule type="expression" dxfId="426" priority="591">
      <formula>J196&gt;25</formula>
    </cfRule>
  </conditionalFormatting>
  <conditionalFormatting sqref="L196:L201 N196:N201 P196:P201 R196:T201">
    <cfRule type="expression" dxfId="425" priority="590">
      <formula>L196&gt;25</formula>
    </cfRule>
  </conditionalFormatting>
  <conditionalFormatting sqref="K196:K201 M196:M201 O196:O201 Q196:Q201">
    <cfRule type="cellIs" dxfId="424" priority="589" operator="between">
      <formula>0.0001</formula>
      <formula>0.9999</formula>
    </cfRule>
  </conditionalFormatting>
  <conditionalFormatting sqref="K196:K201 M196:M201 O196:O201 Q196:Q201">
    <cfRule type="expression" dxfId="423" priority="588">
      <formula>L196&gt;25</formula>
    </cfRule>
  </conditionalFormatting>
  <conditionalFormatting sqref="C221:C226">
    <cfRule type="cellIs" dxfId="422" priority="568" operator="between">
      <formula>0.0001</formula>
      <formula>0.9999</formula>
    </cfRule>
  </conditionalFormatting>
  <conditionalFormatting sqref="C221:D226">
    <cfRule type="expression" dxfId="421" priority="567">
      <formula>$D221&gt;25</formula>
    </cfRule>
  </conditionalFormatting>
  <conditionalFormatting sqref="F221:F226">
    <cfRule type="expression" dxfId="420" priority="566">
      <formula>$F221&gt;25</formula>
    </cfRule>
  </conditionalFormatting>
  <conditionalFormatting sqref="E221:E226">
    <cfRule type="cellIs" dxfId="419" priority="565" operator="between">
      <formula>0.0001</formula>
      <formula>0.9999</formula>
    </cfRule>
  </conditionalFormatting>
  <conditionalFormatting sqref="E221:E226">
    <cfRule type="expression" dxfId="418" priority="564">
      <formula>$F221&gt;25</formula>
    </cfRule>
  </conditionalFormatting>
  <conditionalFormatting sqref="H221:H226">
    <cfRule type="expression" dxfId="417" priority="563">
      <formula>H221&gt;25</formula>
    </cfRule>
  </conditionalFormatting>
  <conditionalFormatting sqref="G221:G226">
    <cfRule type="cellIs" dxfId="416" priority="562" operator="between">
      <formula>0.0001</formula>
      <formula>0.9999</formula>
    </cfRule>
  </conditionalFormatting>
  <conditionalFormatting sqref="G221:G226">
    <cfRule type="expression" dxfId="415" priority="561">
      <formula>H221&gt;25</formula>
    </cfRule>
  </conditionalFormatting>
  <conditionalFormatting sqref="J221:J226">
    <cfRule type="expression" dxfId="414" priority="560">
      <formula>J221&gt;25</formula>
    </cfRule>
  </conditionalFormatting>
  <conditionalFormatting sqref="I221:I226">
    <cfRule type="cellIs" dxfId="413" priority="559" operator="between">
      <formula>0.0001</formula>
      <formula>0.9999</formula>
    </cfRule>
  </conditionalFormatting>
  <conditionalFormatting sqref="I221:I226">
    <cfRule type="expression" dxfId="412" priority="558">
      <formula>J221&gt;25</formula>
    </cfRule>
  </conditionalFormatting>
  <conditionalFormatting sqref="L221:L226 N221:N226 P221:P226 R221:T226">
    <cfRule type="expression" dxfId="411" priority="557">
      <formula>L221&gt;25</formula>
    </cfRule>
  </conditionalFormatting>
  <conditionalFormatting sqref="K221:K226 M221:M226 O221:O226 Q221:Q226">
    <cfRule type="cellIs" dxfId="410" priority="556" operator="between">
      <formula>0.0001</formula>
      <formula>0.9999</formula>
    </cfRule>
  </conditionalFormatting>
  <conditionalFormatting sqref="K221:K226 M221:M226 O221:O226 Q221:Q226">
    <cfRule type="expression" dxfId="409" priority="555">
      <formula>L221&gt;25</formula>
    </cfRule>
  </conditionalFormatting>
  <conditionalFormatting sqref="C246:C251">
    <cfRule type="cellIs" dxfId="408" priority="535" operator="between">
      <formula>0.0001</formula>
      <formula>0.9999</formula>
    </cfRule>
  </conditionalFormatting>
  <conditionalFormatting sqref="C246:D251">
    <cfRule type="expression" dxfId="407" priority="534">
      <formula>$D246&gt;25</formula>
    </cfRule>
  </conditionalFormatting>
  <conditionalFormatting sqref="F246:F251">
    <cfRule type="expression" dxfId="406" priority="533">
      <formula>$F246&gt;25</formula>
    </cfRule>
  </conditionalFormatting>
  <conditionalFormatting sqref="E246:E251">
    <cfRule type="cellIs" dxfId="405" priority="532" operator="between">
      <formula>0.0001</formula>
      <formula>0.9999</formula>
    </cfRule>
  </conditionalFormatting>
  <conditionalFormatting sqref="E246:E251">
    <cfRule type="expression" dxfId="404" priority="531">
      <formula>$F246&gt;25</formula>
    </cfRule>
  </conditionalFormatting>
  <conditionalFormatting sqref="H246:H251">
    <cfRule type="expression" dxfId="403" priority="530">
      <formula>H246&gt;25</formula>
    </cfRule>
  </conditionalFormatting>
  <conditionalFormatting sqref="G246:G251">
    <cfRule type="cellIs" dxfId="402" priority="529" operator="between">
      <formula>0.0001</formula>
      <formula>0.9999</formula>
    </cfRule>
  </conditionalFormatting>
  <conditionalFormatting sqref="G246:G251">
    <cfRule type="expression" dxfId="401" priority="528">
      <formula>H246&gt;25</formula>
    </cfRule>
  </conditionalFormatting>
  <conditionalFormatting sqref="J246:J251">
    <cfRule type="expression" dxfId="400" priority="527">
      <formula>J246&gt;25</formula>
    </cfRule>
  </conditionalFormatting>
  <conditionalFormatting sqref="I246:I251">
    <cfRule type="cellIs" dxfId="399" priority="526" operator="between">
      <formula>0.0001</formula>
      <formula>0.9999</formula>
    </cfRule>
  </conditionalFormatting>
  <conditionalFormatting sqref="I246:I251">
    <cfRule type="expression" dxfId="398" priority="525">
      <formula>J246&gt;25</formula>
    </cfRule>
  </conditionalFormatting>
  <conditionalFormatting sqref="L246:L251 N246:N251 P246:P251 R246:T251">
    <cfRule type="expression" dxfId="397" priority="524">
      <formula>L246&gt;25</formula>
    </cfRule>
  </conditionalFormatting>
  <conditionalFormatting sqref="K246:K251 M246:M251 O246:O251 Q246:Q251">
    <cfRule type="cellIs" dxfId="396" priority="523" operator="between">
      <formula>0.0001</formula>
      <formula>0.9999</formula>
    </cfRule>
  </conditionalFormatting>
  <conditionalFormatting sqref="K246:K251 M246:M251 O246:O251 Q246:Q251">
    <cfRule type="expression" dxfId="395" priority="522">
      <formula>L246&gt;25</formula>
    </cfRule>
  </conditionalFormatting>
  <conditionalFormatting sqref="C271:C276">
    <cfRule type="cellIs" dxfId="394" priority="502" operator="between">
      <formula>0.0001</formula>
      <formula>0.9999</formula>
    </cfRule>
  </conditionalFormatting>
  <conditionalFormatting sqref="C271:D276">
    <cfRule type="expression" dxfId="393" priority="501">
      <formula>$D271&gt;25</formula>
    </cfRule>
  </conditionalFormatting>
  <conditionalFormatting sqref="F271:F276">
    <cfRule type="expression" dxfId="392" priority="500">
      <formula>$F271&gt;25</formula>
    </cfRule>
  </conditionalFormatting>
  <conditionalFormatting sqref="E271:E276">
    <cfRule type="cellIs" dxfId="391" priority="499" operator="between">
      <formula>0.0001</formula>
      <formula>0.9999</formula>
    </cfRule>
  </conditionalFormatting>
  <conditionalFormatting sqref="E271:E276">
    <cfRule type="expression" dxfId="390" priority="498">
      <formula>$F271&gt;25</formula>
    </cfRule>
  </conditionalFormatting>
  <conditionalFormatting sqref="H271:H276">
    <cfRule type="expression" dxfId="389" priority="497">
      <formula>H271&gt;25</formula>
    </cfRule>
  </conditionalFormatting>
  <conditionalFormatting sqref="G271:G276">
    <cfRule type="cellIs" dxfId="388" priority="496" operator="between">
      <formula>0.0001</formula>
      <formula>0.9999</formula>
    </cfRule>
  </conditionalFormatting>
  <conditionalFormatting sqref="G271:G276">
    <cfRule type="expression" dxfId="387" priority="495">
      <formula>H271&gt;25</formula>
    </cfRule>
  </conditionalFormatting>
  <conditionalFormatting sqref="J271:J276">
    <cfRule type="expression" dxfId="386" priority="494">
      <formula>J271&gt;25</formula>
    </cfRule>
  </conditionalFormatting>
  <conditionalFormatting sqref="I271:I276">
    <cfRule type="cellIs" dxfId="385" priority="493" operator="between">
      <formula>0.0001</formula>
      <formula>0.9999</formula>
    </cfRule>
  </conditionalFormatting>
  <conditionalFormatting sqref="I271:I276">
    <cfRule type="expression" dxfId="384" priority="492">
      <formula>J271&gt;25</formula>
    </cfRule>
  </conditionalFormatting>
  <conditionalFormatting sqref="L271:L276 N271:N276 P271:P276 R271:T276">
    <cfRule type="expression" dxfId="383" priority="491">
      <formula>L271&gt;25</formula>
    </cfRule>
  </conditionalFormatting>
  <conditionalFormatting sqref="K271:K276 M271:M276 O271:O276 Q271:Q276">
    <cfRule type="cellIs" dxfId="382" priority="490" operator="between">
      <formula>0.0001</formula>
      <formula>0.9999</formula>
    </cfRule>
  </conditionalFormatting>
  <conditionalFormatting sqref="K271:K276 M271:M276 O271:O276 Q271:Q276">
    <cfRule type="expression" dxfId="381" priority="489">
      <formula>L271&gt;25</formula>
    </cfRule>
  </conditionalFormatting>
  <conditionalFormatting sqref="C296:C301">
    <cfRule type="cellIs" dxfId="380" priority="469" operator="between">
      <formula>0.0001</formula>
      <formula>0.9999</formula>
    </cfRule>
  </conditionalFormatting>
  <conditionalFormatting sqref="C296:D301">
    <cfRule type="expression" dxfId="379" priority="468">
      <formula>$D296&gt;25</formula>
    </cfRule>
  </conditionalFormatting>
  <conditionalFormatting sqref="F296:F301">
    <cfRule type="expression" dxfId="378" priority="467">
      <formula>$F296&gt;25</formula>
    </cfRule>
  </conditionalFormatting>
  <conditionalFormatting sqref="E296:E301">
    <cfRule type="cellIs" dxfId="377" priority="466" operator="between">
      <formula>0.0001</formula>
      <formula>0.9999</formula>
    </cfRule>
  </conditionalFormatting>
  <conditionalFormatting sqref="E296:E301">
    <cfRule type="expression" dxfId="376" priority="465">
      <formula>$F296&gt;25</formula>
    </cfRule>
  </conditionalFormatting>
  <conditionalFormatting sqref="H296:H301">
    <cfRule type="expression" dxfId="375" priority="464">
      <formula>H296&gt;25</formula>
    </cfRule>
  </conditionalFormatting>
  <conditionalFormatting sqref="G296:G301">
    <cfRule type="cellIs" dxfId="374" priority="463" operator="between">
      <formula>0.0001</formula>
      <formula>0.9999</formula>
    </cfRule>
  </conditionalFormatting>
  <conditionalFormatting sqref="G296:G301">
    <cfRule type="expression" dxfId="373" priority="462">
      <formula>H296&gt;25</formula>
    </cfRule>
  </conditionalFormatting>
  <conditionalFormatting sqref="J296:J301">
    <cfRule type="expression" dxfId="372" priority="461">
      <formula>J296&gt;25</formula>
    </cfRule>
  </conditionalFormatting>
  <conditionalFormatting sqref="I296:I301">
    <cfRule type="cellIs" dxfId="371" priority="460" operator="between">
      <formula>0.0001</formula>
      <formula>0.9999</formula>
    </cfRule>
  </conditionalFormatting>
  <conditionalFormatting sqref="I296:I301">
    <cfRule type="expression" dxfId="370" priority="459">
      <formula>J296&gt;25</formula>
    </cfRule>
  </conditionalFormatting>
  <conditionalFormatting sqref="L296:L301 N296:N301 P296:P301 R296:T301">
    <cfRule type="expression" dxfId="369" priority="458">
      <formula>L296&gt;25</formula>
    </cfRule>
  </conditionalFormatting>
  <conditionalFormatting sqref="K296:K301 M296:M301 O296:O301 Q296:Q301">
    <cfRule type="cellIs" dxfId="368" priority="457" operator="between">
      <formula>0.0001</formula>
      <formula>0.9999</formula>
    </cfRule>
  </conditionalFormatting>
  <conditionalFormatting sqref="K296:K301 M296:M301 O296:O301 Q296:Q301">
    <cfRule type="expression" dxfId="367" priority="456">
      <formula>L296&gt;25</formula>
    </cfRule>
  </conditionalFormatting>
  <conditionalFormatting sqref="C321:C326">
    <cfRule type="cellIs" dxfId="366" priority="436" operator="between">
      <formula>0.0001</formula>
      <formula>0.9999</formula>
    </cfRule>
  </conditionalFormatting>
  <conditionalFormatting sqref="C321:D326">
    <cfRule type="expression" dxfId="365" priority="435">
      <formula>$D321&gt;25</formula>
    </cfRule>
  </conditionalFormatting>
  <conditionalFormatting sqref="F321:F326">
    <cfRule type="expression" dxfId="364" priority="434">
      <formula>$F321&gt;25</formula>
    </cfRule>
  </conditionalFormatting>
  <conditionalFormatting sqref="E321:E326">
    <cfRule type="cellIs" dxfId="363" priority="433" operator="between">
      <formula>0.0001</formula>
      <formula>0.9999</formula>
    </cfRule>
  </conditionalFormatting>
  <conditionalFormatting sqref="E321:E326">
    <cfRule type="expression" dxfId="362" priority="432">
      <formula>$F321&gt;25</formula>
    </cfRule>
  </conditionalFormatting>
  <conditionalFormatting sqref="H321:H326">
    <cfRule type="expression" dxfId="361" priority="431">
      <formula>H321&gt;25</formula>
    </cfRule>
  </conditionalFormatting>
  <conditionalFormatting sqref="G321:G326">
    <cfRule type="cellIs" dxfId="360" priority="430" operator="between">
      <formula>0.0001</formula>
      <formula>0.9999</formula>
    </cfRule>
  </conditionalFormatting>
  <conditionalFormatting sqref="G321:G326">
    <cfRule type="expression" dxfId="359" priority="429">
      <formula>H321&gt;25</formula>
    </cfRule>
  </conditionalFormatting>
  <conditionalFormatting sqref="J321:J326">
    <cfRule type="expression" dxfId="358" priority="428">
      <formula>J321&gt;25</formula>
    </cfRule>
  </conditionalFormatting>
  <conditionalFormatting sqref="I321:I326">
    <cfRule type="cellIs" dxfId="357" priority="427" operator="between">
      <formula>0.0001</formula>
      <formula>0.9999</formula>
    </cfRule>
  </conditionalFormatting>
  <conditionalFormatting sqref="I321:I326">
    <cfRule type="expression" dxfId="356" priority="426">
      <formula>J321&gt;25</formula>
    </cfRule>
  </conditionalFormatting>
  <conditionalFormatting sqref="L321:L326 N321:N326 P321:P326 R321:T326">
    <cfRule type="expression" dxfId="355" priority="425">
      <formula>L321&gt;25</formula>
    </cfRule>
  </conditionalFormatting>
  <conditionalFormatting sqref="K321:K326 M321:M326 O321:O326 Q321:Q326">
    <cfRule type="cellIs" dxfId="354" priority="424" operator="between">
      <formula>0.0001</formula>
      <formula>0.9999</formula>
    </cfRule>
  </conditionalFormatting>
  <conditionalFormatting sqref="K321:K326 M321:M326 O321:O326 Q321:Q326">
    <cfRule type="expression" dxfId="353" priority="423">
      <formula>L321&gt;25</formula>
    </cfRule>
  </conditionalFormatting>
  <conditionalFormatting sqref="C346:C351">
    <cfRule type="cellIs" dxfId="352" priority="403" operator="between">
      <formula>0.0001</formula>
      <formula>0.9999</formula>
    </cfRule>
  </conditionalFormatting>
  <conditionalFormatting sqref="C346:D351">
    <cfRule type="expression" dxfId="351" priority="402">
      <formula>$D346&gt;25</formula>
    </cfRule>
  </conditionalFormatting>
  <conditionalFormatting sqref="F346:F351">
    <cfRule type="expression" dxfId="350" priority="401">
      <formula>$F346&gt;25</formula>
    </cfRule>
  </conditionalFormatting>
  <conditionalFormatting sqref="E346:E351">
    <cfRule type="cellIs" dxfId="349" priority="400" operator="between">
      <formula>0.0001</formula>
      <formula>0.9999</formula>
    </cfRule>
  </conditionalFormatting>
  <conditionalFormatting sqref="E346:E351">
    <cfRule type="expression" dxfId="348" priority="399">
      <formula>$F346&gt;25</formula>
    </cfRule>
  </conditionalFormatting>
  <conditionalFormatting sqref="H346:H351">
    <cfRule type="expression" dxfId="347" priority="398">
      <formula>H346&gt;25</formula>
    </cfRule>
  </conditionalFormatting>
  <conditionalFormatting sqref="G346:G351">
    <cfRule type="cellIs" dxfId="346" priority="397" operator="between">
      <formula>0.0001</formula>
      <formula>0.9999</formula>
    </cfRule>
  </conditionalFormatting>
  <conditionalFormatting sqref="G346:G351">
    <cfRule type="expression" dxfId="345" priority="396">
      <formula>H346&gt;25</formula>
    </cfRule>
  </conditionalFormatting>
  <conditionalFormatting sqref="J346:J351">
    <cfRule type="expression" dxfId="344" priority="395">
      <formula>J346&gt;25</formula>
    </cfRule>
  </conditionalFormatting>
  <conditionalFormatting sqref="I346:I351">
    <cfRule type="cellIs" dxfId="343" priority="394" operator="between">
      <formula>0.0001</formula>
      <formula>0.9999</formula>
    </cfRule>
  </conditionalFormatting>
  <conditionalFormatting sqref="I346:I351">
    <cfRule type="expression" dxfId="342" priority="393">
      <formula>J346&gt;25</formula>
    </cfRule>
  </conditionalFormatting>
  <conditionalFormatting sqref="L346:L351 N346:N351 P346:P351 R346:T351">
    <cfRule type="expression" dxfId="341" priority="392">
      <formula>L346&gt;25</formula>
    </cfRule>
  </conditionalFormatting>
  <conditionalFormatting sqref="K346:K351 M346:M351 O346:O351 Q346:Q351">
    <cfRule type="cellIs" dxfId="340" priority="391" operator="between">
      <formula>0.0001</formula>
      <formula>0.9999</formula>
    </cfRule>
  </conditionalFormatting>
  <conditionalFormatting sqref="K346:K351 M346:M351 O346:O351 Q346:Q351">
    <cfRule type="expression" dxfId="339" priority="390">
      <formula>L346&gt;25</formula>
    </cfRule>
  </conditionalFormatting>
  <conditionalFormatting sqref="C371:C376">
    <cfRule type="cellIs" dxfId="338" priority="370" operator="between">
      <formula>0.0001</formula>
      <formula>0.9999</formula>
    </cfRule>
  </conditionalFormatting>
  <conditionalFormatting sqref="C371:D376">
    <cfRule type="expression" dxfId="337" priority="369">
      <formula>$D371&gt;25</formula>
    </cfRule>
  </conditionalFormatting>
  <conditionalFormatting sqref="F371:F376">
    <cfRule type="expression" dxfId="336" priority="368">
      <formula>$F371&gt;25</formula>
    </cfRule>
  </conditionalFormatting>
  <conditionalFormatting sqref="E371:E376">
    <cfRule type="cellIs" dxfId="335" priority="367" operator="between">
      <formula>0.0001</formula>
      <formula>0.9999</formula>
    </cfRule>
  </conditionalFormatting>
  <conditionalFormatting sqref="E371:E376">
    <cfRule type="expression" dxfId="334" priority="366">
      <formula>$F371&gt;25</formula>
    </cfRule>
  </conditionalFormatting>
  <conditionalFormatting sqref="H371:H376">
    <cfRule type="expression" dxfId="333" priority="365">
      <formula>H371&gt;25</formula>
    </cfRule>
  </conditionalFormatting>
  <conditionalFormatting sqref="G371:G376">
    <cfRule type="cellIs" dxfId="332" priority="364" operator="between">
      <formula>0.0001</formula>
      <formula>0.9999</formula>
    </cfRule>
  </conditionalFormatting>
  <conditionalFormatting sqref="G371:G376">
    <cfRule type="expression" dxfId="331" priority="363">
      <formula>H371&gt;25</formula>
    </cfRule>
  </conditionalFormatting>
  <conditionalFormatting sqref="J371:J376">
    <cfRule type="expression" dxfId="330" priority="362">
      <formula>J371&gt;25</formula>
    </cfRule>
  </conditionalFormatting>
  <conditionalFormatting sqref="I371:I376">
    <cfRule type="cellIs" dxfId="329" priority="361" operator="between">
      <formula>0.0001</formula>
      <formula>0.9999</formula>
    </cfRule>
  </conditionalFormatting>
  <conditionalFormatting sqref="I371:I376">
    <cfRule type="expression" dxfId="328" priority="360">
      <formula>J371&gt;25</formula>
    </cfRule>
  </conditionalFormatting>
  <conditionalFormatting sqref="L371:L376 N371:N376 P371:P376 R371:T376">
    <cfRule type="expression" dxfId="327" priority="359">
      <formula>L371&gt;25</formula>
    </cfRule>
  </conditionalFormatting>
  <conditionalFormatting sqref="K371:K376 M371:M376 O371:O376 Q371:Q376">
    <cfRule type="cellIs" dxfId="326" priority="358" operator="between">
      <formula>0.0001</formula>
      <formula>0.9999</formula>
    </cfRule>
  </conditionalFormatting>
  <conditionalFormatting sqref="K371:K376 M371:M376 O371:O376 Q371:Q376">
    <cfRule type="expression" dxfId="325" priority="357">
      <formula>L371&gt;25</formula>
    </cfRule>
  </conditionalFormatting>
  <conditionalFormatting sqref="C396:C401">
    <cfRule type="cellIs" dxfId="324" priority="337" operator="between">
      <formula>0.0001</formula>
      <formula>0.9999</formula>
    </cfRule>
  </conditionalFormatting>
  <conditionalFormatting sqref="C396:D401">
    <cfRule type="expression" dxfId="323" priority="336">
      <formula>$D396&gt;25</formula>
    </cfRule>
  </conditionalFormatting>
  <conditionalFormatting sqref="F396:F401">
    <cfRule type="expression" dxfId="322" priority="335">
      <formula>$F396&gt;25</formula>
    </cfRule>
  </conditionalFormatting>
  <conditionalFormatting sqref="E396:E401">
    <cfRule type="cellIs" dxfId="321" priority="334" operator="between">
      <formula>0.0001</formula>
      <formula>0.9999</formula>
    </cfRule>
  </conditionalFormatting>
  <conditionalFormatting sqref="E396:E401">
    <cfRule type="expression" dxfId="320" priority="333">
      <formula>$F396&gt;25</formula>
    </cfRule>
  </conditionalFormatting>
  <conditionalFormatting sqref="H396:H401">
    <cfRule type="expression" dxfId="319" priority="332">
      <formula>H396&gt;25</formula>
    </cfRule>
  </conditionalFormatting>
  <conditionalFormatting sqref="G396:G401">
    <cfRule type="cellIs" dxfId="318" priority="331" operator="between">
      <formula>0.0001</formula>
      <formula>0.9999</formula>
    </cfRule>
  </conditionalFormatting>
  <conditionalFormatting sqref="G396:G401">
    <cfRule type="expression" dxfId="317" priority="330">
      <formula>H396&gt;25</formula>
    </cfRule>
  </conditionalFormatting>
  <conditionalFormatting sqref="J396:J401">
    <cfRule type="expression" dxfId="316" priority="329">
      <formula>J396&gt;25</formula>
    </cfRule>
  </conditionalFormatting>
  <conditionalFormatting sqref="I396:I401">
    <cfRule type="cellIs" dxfId="315" priority="328" operator="between">
      <formula>0.0001</formula>
      <formula>0.9999</formula>
    </cfRule>
  </conditionalFormatting>
  <conditionalFormatting sqref="I396:I401">
    <cfRule type="expression" dxfId="314" priority="327">
      <formula>J396&gt;25</formula>
    </cfRule>
  </conditionalFormatting>
  <conditionalFormatting sqref="L396:L401 N396:N401 P396:P401 R396:T401">
    <cfRule type="expression" dxfId="313" priority="326">
      <formula>L396&gt;25</formula>
    </cfRule>
  </conditionalFormatting>
  <conditionalFormatting sqref="K396:K401 M396:M401 O396:O401 Q396:Q401">
    <cfRule type="cellIs" dxfId="312" priority="325" operator="between">
      <formula>0.0001</formula>
      <formula>0.9999</formula>
    </cfRule>
  </conditionalFormatting>
  <conditionalFormatting sqref="K396:K401 M396:M401 O396:O401 Q396:Q401">
    <cfRule type="expression" dxfId="311" priority="324">
      <formula>L396&gt;25</formula>
    </cfRule>
  </conditionalFormatting>
  <conditionalFormatting sqref="E8:E20">
    <cfRule type="cellIs" dxfId="310" priority="304" operator="between">
      <formula>0.0001</formula>
      <formula>0.9999</formula>
    </cfRule>
  </conditionalFormatting>
  <conditionalFormatting sqref="E8:F20">
    <cfRule type="expression" dxfId="309" priority="303">
      <formula>$F8&gt;25</formula>
    </cfRule>
  </conditionalFormatting>
  <conditionalFormatting sqref="G8:G20">
    <cfRule type="cellIs" dxfId="308" priority="302" operator="between">
      <formula>0.0001</formula>
      <formula>0.9999</formula>
    </cfRule>
  </conditionalFormatting>
  <conditionalFormatting sqref="G8:H20">
    <cfRule type="expression" dxfId="307" priority="301">
      <formula>$H8&gt;25</formula>
    </cfRule>
  </conditionalFormatting>
  <conditionalFormatting sqref="I8:I20">
    <cfRule type="cellIs" dxfId="306" priority="300" operator="between">
      <formula>0.0001</formula>
      <formula>0.9999</formula>
    </cfRule>
  </conditionalFormatting>
  <conditionalFormatting sqref="I8:J20">
    <cfRule type="expression" dxfId="305" priority="299">
      <formula>$J8&gt;25</formula>
    </cfRule>
  </conditionalFormatting>
  <conditionalFormatting sqref="K8:K20">
    <cfRule type="cellIs" dxfId="304" priority="298" operator="between">
      <formula>0.0001</formula>
      <formula>0.9999</formula>
    </cfRule>
  </conditionalFormatting>
  <conditionalFormatting sqref="K8:L20">
    <cfRule type="expression" dxfId="303" priority="297">
      <formula>$L8&gt;25</formula>
    </cfRule>
  </conditionalFormatting>
  <conditionalFormatting sqref="M8:M20">
    <cfRule type="cellIs" dxfId="302" priority="296" operator="between">
      <formula>0.0001</formula>
      <formula>0.9999</formula>
    </cfRule>
  </conditionalFormatting>
  <conditionalFormatting sqref="M8:N20">
    <cfRule type="expression" dxfId="301" priority="295">
      <formula>$N8&gt;25</formula>
    </cfRule>
  </conditionalFormatting>
  <conditionalFormatting sqref="O8:O20">
    <cfRule type="cellIs" dxfId="300" priority="294" operator="between">
      <formula>0.0001</formula>
      <formula>0.9999</formula>
    </cfRule>
  </conditionalFormatting>
  <conditionalFormatting sqref="O8:P20">
    <cfRule type="expression" dxfId="299" priority="293">
      <formula>$P8&gt;25</formula>
    </cfRule>
  </conditionalFormatting>
  <conditionalFormatting sqref="Q8:Q20">
    <cfRule type="cellIs" dxfId="298" priority="292" operator="between">
      <formula>0.0001</formula>
      <formula>0.9999</formula>
    </cfRule>
  </conditionalFormatting>
  <conditionalFormatting sqref="Q8:R20">
    <cfRule type="expression" dxfId="297" priority="291">
      <formula>$R8&gt;25</formula>
    </cfRule>
  </conditionalFormatting>
  <conditionalFormatting sqref="S8:S20">
    <cfRule type="cellIs" dxfId="296" priority="290" operator="between">
      <formula>0.0001</formula>
      <formula>0.9999</formula>
    </cfRule>
  </conditionalFormatting>
  <conditionalFormatting sqref="S8:T20">
    <cfRule type="expression" dxfId="295" priority="289">
      <formula>$T8&gt;25</formula>
    </cfRule>
  </conditionalFormatting>
  <conditionalFormatting sqref="C33:C45">
    <cfRule type="cellIs" dxfId="294" priority="288" operator="between">
      <formula>0.0001</formula>
      <formula>0.9999</formula>
    </cfRule>
  </conditionalFormatting>
  <conditionalFormatting sqref="C33:D45">
    <cfRule type="expression" dxfId="293" priority="287">
      <formula>$D33&gt;25</formula>
    </cfRule>
  </conditionalFormatting>
  <conditionalFormatting sqref="E33:E45">
    <cfRule type="cellIs" dxfId="292" priority="286" operator="between">
      <formula>0.0001</formula>
      <formula>0.9999</formula>
    </cfRule>
  </conditionalFormatting>
  <conditionalFormatting sqref="E33:F45">
    <cfRule type="expression" dxfId="291" priority="285">
      <formula>$F33&gt;25</formula>
    </cfRule>
  </conditionalFormatting>
  <conditionalFormatting sqref="G33:G45">
    <cfRule type="cellIs" dxfId="290" priority="284" operator="between">
      <formula>0.0001</formula>
      <formula>0.9999</formula>
    </cfRule>
  </conditionalFormatting>
  <conditionalFormatting sqref="G33:H45">
    <cfRule type="expression" dxfId="289" priority="283">
      <formula>$H33&gt;25</formula>
    </cfRule>
  </conditionalFormatting>
  <conditionalFormatting sqref="I33:I45">
    <cfRule type="cellIs" dxfId="288" priority="282" operator="between">
      <formula>0.0001</formula>
      <formula>0.9999</formula>
    </cfRule>
  </conditionalFormatting>
  <conditionalFormatting sqref="I33:J45">
    <cfRule type="expression" dxfId="287" priority="281">
      <formula>$J33&gt;25</formula>
    </cfRule>
  </conditionalFormatting>
  <conditionalFormatting sqref="K33:K45">
    <cfRule type="cellIs" dxfId="286" priority="280" operator="between">
      <formula>0.0001</formula>
      <formula>0.9999</formula>
    </cfRule>
  </conditionalFormatting>
  <conditionalFormatting sqref="K33:L45">
    <cfRule type="expression" dxfId="285" priority="279">
      <formula>$L33&gt;25</formula>
    </cfRule>
  </conditionalFormatting>
  <conditionalFormatting sqref="M33:M45">
    <cfRule type="cellIs" dxfId="284" priority="278" operator="between">
      <formula>0.0001</formula>
      <formula>0.9999</formula>
    </cfRule>
  </conditionalFormatting>
  <conditionalFormatting sqref="M33:N45">
    <cfRule type="expression" dxfId="283" priority="277">
      <formula>$N33&gt;25</formula>
    </cfRule>
  </conditionalFormatting>
  <conditionalFormatting sqref="O33:O45">
    <cfRule type="cellIs" dxfId="282" priority="276" operator="between">
      <formula>0.0001</formula>
      <formula>0.9999</formula>
    </cfRule>
  </conditionalFormatting>
  <conditionalFormatting sqref="O33:P45">
    <cfRule type="expression" dxfId="281" priority="275">
      <formula>$P33&gt;25</formula>
    </cfRule>
  </conditionalFormatting>
  <conditionalFormatting sqref="Q33:Q45">
    <cfRule type="cellIs" dxfId="280" priority="274" operator="between">
      <formula>0.0001</formula>
      <formula>0.9999</formula>
    </cfRule>
  </conditionalFormatting>
  <conditionalFormatting sqref="Q33:R45">
    <cfRule type="expression" dxfId="279" priority="273">
      <formula>$R33&gt;25</formula>
    </cfRule>
  </conditionalFormatting>
  <conditionalFormatting sqref="S33:S45">
    <cfRule type="cellIs" dxfId="278" priority="272" operator="between">
      <formula>0.0001</formula>
      <formula>0.9999</formula>
    </cfRule>
  </conditionalFormatting>
  <conditionalFormatting sqref="S33:T45">
    <cfRule type="expression" dxfId="277" priority="271">
      <formula>$T33&gt;25</formula>
    </cfRule>
  </conditionalFormatting>
  <conditionalFormatting sqref="C58:C70">
    <cfRule type="cellIs" dxfId="276" priority="270" operator="between">
      <formula>0.0001</formula>
      <formula>0.9999</formula>
    </cfRule>
  </conditionalFormatting>
  <conditionalFormatting sqref="C58:D70">
    <cfRule type="expression" dxfId="275" priority="269">
      <formula>$D58&gt;25</formula>
    </cfRule>
  </conditionalFormatting>
  <conditionalFormatting sqref="E58:E70">
    <cfRule type="cellIs" dxfId="274" priority="268" operator="between">
      <formula>0.0001</formula>
      <formula>0.9999</formula>
    </cfRule>
  </conditionalFormatting>
  <conditionalFormatting sqref="E58:F70">
    <cfRule type="expression" dxfId="273" priority="267">
      <formula>$F58&gt;25</formula>
    </cfRule>
  </conditionalFormatting>
  <conditionalFormatting sqref="G58:G70">
    <cfRule type="cellIs" dxfId="272" priority="266" operator="between">
      <formula>0.0001</formula>
      <formula>0.9999</formula>
    </cfRule>
  </conditionalFormatting>
  <conditionalFormatting sqref="G58:H70">
    <cfRule type="expression" dxfId="271" priority="265">
      <formula>$H58&gt;25</formula>
    </cfRule>
  </conditionalFormatting>
  <conditionalFormatting sqref="I58:I70">
    <cfRule type="cellIs" dxfId="270" priority="264" operator="between">
      <formula>0.0001</formula>
      <formula>0.9999</formula>
    </cfRule>
  </conditionalFormatting>
  <conditionalFormatting sqref="I58:J70">
    <cfRule type="expression" dxfId="269" priority="263">
      <formula>$J58&gt;25</formula>
    </cfRule>
  </conditionalFormatting>
  <conditionalFormatting sqref="K58:K70">
    <cfRule type="cellIs" dxfId="268" priority="262" operator="between">
      <formula>0.0001</formula>
      <formula>0.9999</formula>
    </cfRule>
  </conditionalFormatting>
  <conditionalFormatting sqref="K58:L70">
    <cfRule type="expression" dxfId="267" priority="261">
      <formula>$L58&gt;25</formula>
    </cfRule>
  </conditionalFormatting>
  <conditionalFormatting sqref="M58:M70">
    <cfRule type="cellIs" dxfId="266" priority="260" operator="between">
      <formula>0.0001</formula>
      <formula>0.9999</formula>
    </cfRule>
  </conditionalFormatting>
  <conditionalFormatting sqref="M58:N70">
    <cfRule type="expression" dxfId="265" priority="259">
      <formula>$N58&gt;25</formula>
    </cfRule>
  </conditionalFormatting>
  <conditionalFormatting sqref="O58:O70">
    <cfRule type="cellIs" dxfId="264" priority="258" operator="between">
      <formula>0.0001</formula>
      <formula>0.9999</formula>
    </cfRule>
  </conditionalFormatting>
  <conditionalFormatting sqref="O58:P70">
    <cfRule type="expression" dxfId="263" priority="257">
      <formula>$P58&gt;25</formula>
    </cfRule>
  </conditionalFormatting>
  <conditionalFormatting sqref="Q58:Q70">
    <cfRule type="cellIs" dxfId="262" priority="256" operator="between">
      <formula>0.0001</formula>
      <formula>0.9999</formula>
    </cfRule>
  </conditionalFormatting>
  <conditionalFormatting sqref="Q58:R70">
    <cfRule type="expression" dxfId="261" priority="255">
      <formula>$R58&gt;25</formula>
    </cfRule>
  </conditionalFormatting>
  <conditionalFormatting sqref="S58:S70">
    <cfRule type="cellIs" dxfId="260" priority="254" operator="between">
      <formula>0.0001</formula>
      <formula>0.9999</formula>
    </cfRule>
  </conditionalFormatting>
  <conditionalFormatting sqref="S58:T70">
    <cfRule type="expression" dxfId="259" priority="253">
      <formula>$T58&gt;25</formula>
    </cfRule>
  </conditionalFormatting>
  <conditionalFormatting sqref="C83:C95">
    <cfRule type="cellIs" dxfId="258" priority="252" operator="between">
      <formula>0.0001</formula>
      <formula>0.9999</formula>
    </cfRule>
  </conditionalFormatting>
  <conditionalFormatting sqref="C83:D95">
    <cfRule type="expression" dxfId="257" priority="251">
      <formula>$D83&gt;25</formula>
    </cfRule>
  </conditionalFormatting>
  <conditionalFormatting sqref="E83:E95">
    <cfRule type="cellIs" dxfId="256" priority="250" operator="between">
      <formula>0.0001</formula>
      <formula>0.9999</formula>
    </cfRule>
  </conditionalFormatting>
  <conditionalFormatting sqref="E83:F95">
    <cfRule type="expression" dxfId="255" priority="249">
      <formula>$F83&gt;25</formula>
    </cfRule>
  </conditionalFormatting>
  <conditionalFormatting sqref="G83:G95">
    <cfRule type="cellIs" dxfId="254" priority="248" operator="between">
      <formula>0.0001</formula>
      <formula>0.9999</formula>
    </cfRule>
  </conditionalFormatting>
  <conditionalFormatting sqref="G83:H95">
    <cfRule type="expression" dxfId="253" priority="247">
      <formula>$H83&gt;25</formula>
    </cfRule>
  </conditionalFormatting>
  <conditionalFormatting sqref="I83:I95">
    <cfRule type="cellIs" dxfId="252" priority="246" operator="between">
      <formula>0.0001</formula>
      <formula>0.9999</formula>
    </cfRule>
  </conditionalFormatting>
  <conditionalFormatting sqref="I83:J95">
    <cfRule type="expression" dxfId="251" priority="245">
      <formula>$J83&gt;25</formula>
    </cfRule>
  </conditionalFormatting>
  <conditionalFormatting sqref="K83:K95">
    <cfRule type="cellIs" dxfId="250" priority="244" operator="between">
      <formula>0.0001</formula>
      <formula>0.9999</formula>
    </cfRule>
  </conditionalFormatting>
  <conditionalFormatting sqref="K83:L95">
    <cfRule type="expression" dxfId="249" priority="243">
      <formula>$L83&gt;25</formula>
    </cfRule>
  </conditionalFormatting>
  <conditionalFormatting sqref="M83:M95">
    <cfRule type="cellIs" dxfId="248" priority="242" operator="between">
      <formula>0.0001</formula>
      <formula>0.9999</formula>
    </cfRule>
  </conditionalFormatting>
  <conditionalFormatting sqref="M83:N95">
    <cfRule type="expression" dxfId="247" priority="241">
      <formula>$N83&gt;25</formula>
    </cfRule>
  </conditionalFormatting>
  <conditionalFormatting sqref="O83:O95">
    <cfRule type="cellIs" dxfId="246" priority="240" operator="between">
      <formula>0.0001</formula>
      <formula>0.9999</formula>
    </cfRule>
  </conditionalFormatting>
  <conditionalFormatting sqref="O83:P95">
    <cfRule type="expression" dxfId="245" priority="239">
      <formula>$P83&gt;25</formula>
    </cfRule>
  </conditionalFormatting>
  <conditionalFormatting sqref="Q83:Q95">
    <cfRule type="cellIs" dxfId="244" priority="238" operator="between">
      <formula>0.0001</formula>
      <formula>0.9999</formula>
    </cfRule>
  </conditionalFormatting>
  <conditionalFormatting sqref="Q83:R95">
    <cfRule type="expression" dxfId="243" priority="237">
      <formula>$R83&gt;25</formula>
    </cfRule>
  </conditionalFormatting>
  <conditionalFormatting sqref="S83:S95">
    <cfRule type="cellIs" dxfId="242" priority="236" operator="between">
      <formula>0.0001</formula>
      <formula>0.9999</formula>
    </cfRule>
  </conditionalFormatting>
  <conditionalFormatting sqref="S83:T95">
    <cfRule type="expression" dxfId="241" priority="235">
      <formula>$T83&gt;25</formula>
    </cfRule>
  </conditionalFormatting>
  <conditionalFormatting sqref="C108:C120">
    <cfRule type="cellIs" dxfId="240" priority="234" operator="between">
      <formula>0.0001</formula>
      <formula>0.9999</formula>
    </cfRule>
  </conditionalFormatting>
  <conditionalFormatting sqref="C108:D120">
    <cfRule type="expression" dxfId="239" priority="233">
      <formula>$D108&gt;25</formula>
    </cfRule>
  </conditionalFormatting>
  <conditionalFormatting sqref="E108:E120">
    <cfRule type="cellIs" dxfId="238" priority="232" operator="between">
      <formula>0.0001</formula>
      <formula>0.9999</formula>
    </cfRule>
  </conditionalFormatting>
  <conditionalFormatting sqref="E108:F120">
    <cfRule type="expression" dxfId="237" priority="231">
      <formula>$F108&gt;25</formula>
    </cfRule>
  </conditionalFormatting>
  <conditionalFormatting sqref="G108:G120">
    <cfRule type="cellIs" dxfId="236" priority="230" operator="between">
      <formula>0.0001</formula>
      <formula>0.9999</formula>
    </cfRule>
  </conditionalFormatting>
  <conditionalFormatting sqref="G108:H120">
    <cfRule type="expression" dxfId="235" priority="229">
      <formula>$H108&gt;25</formula>
    </cfRule>
  </conditionalFormatting>
  <conditionalFormatting sqref="I108:I120">
    <cfRule type="cellIs" dxfId="234" priority="228" operator="between">
      <formula>0.0001</formula>
      <formula>0.9999</formula>
    </cfRule>
  </conditionalFormatting>
  <conditionalFormatting sqref="I108:J120">
    <cfRule type="expression" dxfId="233" priority="227">
      <formula>$J108&gt;25</formula>
    </cfRule>
  </conditionalFormatting>
  <conditionalFormatting sqref="K108:K120">
    <cfRule type="cellIs" dxfId="232" priority="226" operator="between">
      <formula>0.0001</formula>
      <formula>0.9999</formula>
    </cfRule>
  </conditionalFormatting>
  <conditionalFormatting sqref="K108:L120">
    <cfRule type="expression" dxfId="231" priority="225">
      <formula>$L108&gt;25</formula>
    </cfRule>
  </conditionalFormatting>
  <conditionalFormatting sqref="M108:M120">
    <cfRule type="cellIs" dxfId="230" priority="224" operator="between">
      <formula>0.0001</formula>
      <formula>0.9999</formula>
    </cfRule>
  </conditionalFormatting>
  <conditionalFormatting sqref="M108:N120">
    <cfRule type="expression" dxfId="229" priority="223">
      <formula>$N108&gt;25</formula>
    </cfRule>
  </conditionalFormatting>
  <conditionalFormatting sqref="O108:O120">
    <cfRule type="cellIs" dxfId="228" priority="222" operator="between">
      <formula>0.0001</formula>
      <formula>0.9999</formula>
    </cfRule>
  </conditionalFormatting>
  <conditionalFormatting sqref="O108:P120">
    <cfRule type="expression" dxfId="227" priority="221">
      <formula>$P108&gt;25</formula>
    </cfRule>
  </conditionalFormatting>
  <conditionalFormatting sqref="Q108:Q120">
    <cfRule type="cellIs" dxfId="226" priority="220" operator="between">
      <formula>0.0001</formula>
      <formula>0.9999</formula>
    </cfRule>
  </conditionalFormatting>
  <conditionalFormatting sqref="Q108:R120">
    <cfRule type="expression" dxfId="225" priority="219">
      <formula>$R108&gt;25</formula>
    </cfRule>
  </conditionalFormatting>
  <conditionalFormatting sqref="S108:S120">
    <cfRule type="cellIs" dxfId="224" priority="218" operator="between">
      <formula>0.0001</formula>
      <formula>0.9999</formula>
    </cfRule>
  </conditionalFormatting>
  <conditionalFormatting sqref="S108:T120">
    <cfRule type="expression" dxfId="223" priority="217">
      <formula>$T108&gt;25</formula>
    </cfRule>
  </conditionalFormatting>
  <conditionalFormatting sqref="C133:C145">
    <cfRule type="cellIs" dxfId="222" priority="216" operator="between">
      <formula>0.0001</formula>
      <formula>0.9999</formula>
    </cfRule>
  </conditionalFormatting>
  <conditionalFormatting sqref="C133:D145">
    <cfRule type="expression" dxfId="221" priority="215">
      <formula>$D133&gt;25</formula>
    </cfRule>
  </conditionalFormatting>
  <conditionalFormatting sqref="E133:E145">
    <cfRule type="cellIs" dxfId="220" priority="214" operator="between">
      <formula>0.0001</formula>
      <formula>0.9999</formula>
    </cfRule>
  </conditionalFormatting>
  <conditionalFormatting sqref="E133:F145">
    <cfRule type="expression" dxfId="219" priority="213">
      <formula>$F133&gt;25</formula>
    </cfRule>
  </conditionalFormatting>
  <conditionalFormatting sqref="G133:G145">
    <cfRule type="cellIs" dxfId="218" priority="212" operator="between">
      <formula>0.0001</formula>
      <formula>0.9999</formula>
    </cfRule>
  </conditionalFormatting>
  <conditionalFormatting sqref="G133:H145">
    <cfRule type="expression" dxfId="217" priority="211">
      <formula>$H133&gt;25</formula>
    </cfRule>
  </conditionalFormatting>
  <conditionalFormatting sqref="I133:I145">
    <cfRule type="cellIs" dxfId="216" priority="210" operator="between">
      <formula>0.0001</formula>
      <formula>0.9999</formula>
    </cfRule>
  </conditionalFormatting>
  <conditionalFormatting sqref="I133:J145">
    <cfRule type="expression" dxfId="215" priority="209">
      <formula>$J133&gt;25</formula>
    </cfRule>
  </conditionalFormatting>
  <conditionalFormatting sqref="K133:K145">
    <cfRule type="cellIs" dxfId="214" priority="208" operator="between">
      <formula>0.0001</formula>
      <formula>0.9999</formula>
    </cfRule>
  </conditionalFormatting>
  <conditionalFormatting sqref="K133:L145">
    <cfRule type="expression" dxfId="213" priority="207">
      <formula>$L133&gt;25</formula>
    </cfRule>
  </conditionalFormatting>
  <conditionalFormatting sqref="M133:M145">
    <cfRule type="cellIs" dxfId="212" priority="206" operator="between">
      <formula>0.0001</formula>
      <formula>0.9999</formula>
    </cfRule>
  </conditionalFormatting>
  <conditionalFormatting sqref="M133:N145">
    <cfRule type="expression" dxfId="211" priority="205">
      <formula>$N133&gt;25</formula>
    </cfRule>
  </conditionalFormatting>
  <conditionalFormatting sqref="O133:O145">
    <cfRule type="cellIs" dxfId="210" priority="204" operator="between">
      <formula>0.0001</formula>
      <formula>0.9999</formula>
    </cfRule>
  </conditionalFormatting>
  <conditionalFormatting sqref="O133:P145">
    <cfRule type="expression" dxfId="209" priority="203">
      <formula>$P133&gt;25</formula>
    </cfRule>
  </conditionalFormatting>
  <conditionalFormatting sqref="Q133:Q145">
    <cfRule type="cellIs" dxfId="208" priority="202" operator="between">
      <formula>0.0001</formula>
      <formula>0.9999</formula>
    </cfRule>
  </conditionalFormatting>
  <conditionalFormatting sqref="Q133:R145">
    <cfRule type="expression" dxfId="207" priority="201">
      <formula>$R133&gt;25</formula>
    </cfRule>
  </conditionalFormatting>
  <conditionalFormatting sqref="S133:S145">
    <cfRule type="cellIs" dxfId="206" priority="200" operator="between">
      <formula>0.0001</formula>
      <formula>0.9999</formula>
    </cfRule>
  </conditionalFormatting>
  <conditionalFormatting sqref="S133:T145">
    <cfRule type="expression" dxfId="205" priority="199">
      <formula>$T133&gt;25</formula>
    </cfRule>
  </conditionalFormatting>
  <conditionalFormatting sqref="C158:C170">
    <cfRule type="cellIs" dxfId="204" priority="198" operator="between">
      <formula>0.0001</formula>
      <formula>0.9999</formula>
    </cfRule>
  </conditionalFormatting>
  <conditionalFormatting sqref="C158:D170">
    <cfRule type="expression" dxfId="203" priority="197">
      <formula>$D158&gt;25</formula>
    </cfRule>
  </conditionalFormatting>
  <conditionalFormatting sqref="E158:E170">
    <cfRule type="cellIs" dxfId="202" priority="196" operator="between">
      <formula>0.0001</formula>
      <formula>0.9999</formula>
    </cfRule>
  </conditionalFormatting>
  <conditionalFormatting sqref="E158:F170">
    <cfRule type="expression" dxfId="201" priority="195">
      <formula>$F158&gt;25</formula>
    </cfRule>
  </conditionalFormatting>
  <conditionalFormatting sqref="G158:G170">
    <cfRule type="cellIs" dxfId="200" priority="194" operator="between">
      <formula>0.0001</formula>
      <formula>0.9999</formula>
    </cfRule>
  </conditionalFormatting>
  <conditionalFormatting sqref="G158:H170">
    <cfRule type="expression" dxfId="199" priority="193">
      <formula>$H158&gt;25</formula>
    </cfRule>
  </conditionalFormatting>
  <conditionalFormatting sqref="I158:I170">
    <cfRule type="cellIs" dxfId="198" priority="192" operator="between">
      <formula>0.0001</formula>
      <formula>0.9999</formula>
    </cfRule>
  </conditionalFormatting>
  <conditionalFormatting sqref="I158:J170">
    <cfRule type="expression" dxfId="197" priority="191">
      <formula>$J158&gt;25</formula>
    </cfRule>
  </conditionalFormatting>
  <conditionalFormatting sqref="K158:K170">
    <cfRule type="cellIs" dxfId="196" priority="190" operator="between">
      <formula>0.0001</formula>
      <formula>0.9999</formula>
    </cfRule>
  </conditionalFormatting>
  <conditionalFormatting sqref="K158:L170">
    <cfRule type="expression" dxfId="195" priority="189">
      <formula>$L158&gt;25</formula>
    </cfRule>
  </conditionalFormatting>
  <conditionalFormatting sqref="M158:M170">
    <cfRule type="cellIs" dxfId="194" priority="188" operator="between">
      <formula>0.0001</formula>
      <formula>0.9999</formula>
    </cfRule>
  </conditionalFormatting>
  <conditionalFormatting sqref="M158:N170">
    <cfRule type="expression" dxfId="193" priority="187">
      <formula>$N158&gt;25</formula>
    </cfRule>
  </conditionalFormatting>
  <conditionalFormatting sqref="O158:O170">
    <cfRule type="cellIs" dxfId="192" priority="186" operator="between">
      <formula>0.0001</formula>
      <formula>0.9999</formula>
    </cfRule>
  </conditionalFormatting>
  <conditionalFormatting sqref="O158:P170">
    <cfRule type="expression" dxfId="191" priority="185">
      <formula>$P158&gt;25</formula>
    </cfRule>
  </conditionalFormatting>
  <conditionalFormatting sqref="Q158:Q170">
    <cfRule type="cellIs" dxfId="190" priority="184" operator="between">
      <formula>0.0001</formula>
      <formula>0.9999</formula>
    </cfRule>
  </conditionalFormatting>
  <conditionalFormatting sqref="Q158:R170">
    <cfRule type="expression" dxfId="189" priority="183">
      <formula>$R158&gt;25</formula>
    </cfRule>
  </conditionalFormatting>
  <conditionalFormatting sqref="S158:S170">
    <cfRule type="cellIs" dxfId="188" priority="182" operator="between">
      <formula>0.0001</formula>
      <formula>0.9999</formula>
    </cfRule>
  </conditionalFormatting>
  <conditionalFormatting sqref="S158:T170">
    <cfRule type="expression" dxfId="187" priority="181">
      <formula>$T158&gt;25</formula>
    </cfRule>
  </conditionalFormatting>
  <conditionalFormatting sqref="C183:C195">
    <cfRule type="cellIs" dxfId="186" priority="180" operator="between">
      <formula>0.0001</formula>
      <formula>0.9999</formula>
    </cfRule>
  </conditionalFormatting>
  <conditionalFormatting sqref="C183:D195">
    <cfRule type="expression" dxfId="185" priority="179">
      <formula>$D183&gt;25</formula>
    </cfRule>
  </conditionalFormatting>
  <conditionalFormatting sqref="E183:E195">
    <cfRule type="cellIs" dxfId="184" priority="178" operator="between">
      <formula>0.0001</formula>
      <formula>0.9999</formula>
    </cfRule>
  </conditionalFormatting>
  <conditionalFormatting sqref="E183:F195">
    <cfRule type="expression" dxfId="183" priority="177">
      <formula>$F183&gt;25</formula>
    </cfRule>
  </conditionalFormatting>
  <conditionalFormatting sqref="G183:G195">
    <cfRule type="cellIs" dxfId="182" priority="176" operator="between">
      <formula>0.0001</formula>
      <formula>0.9999</formula>
    </cfRule>
  </conditionalFormatting>
  <conditionalFormatting sqref="G183:H195">
    <cfRule type="expression" dxfId="181" priority="175">
      <formula>$H183&gt;25</formula>
    </cfRule>
  </conditionalFormatting>
  <conditionalFormatting sqref="I183:I195">
    <cfRule type="cellIs" dxfId="180" priority="174" operator="between">
      <formula>0.0001</formula>
      <formula>0.9999</formula>
    </cfRule>
  </conditionalFormatting>
  <conditionalFormatting sqref="I183:J195">
    <cfRule type="expression" dxfId="179" priority="173">
      <formula>$J183&gt;25</formula>
    </cfRule>
  </conditionalFormatting>
  <conditionalFormatting sqref="K183:K195">
    <cfRule type="cellIs" dxfId="178" priority="172" operator="between">
      <formula>0.0001</formula>
      <formula>0.9999</formula>
    </cfRule>
  </conditionalFormatting>
  <conditionalFormatting sqref="K183:L195">
    <cfRule type="expression" dxfId="177" priority="171">
      <formula>$L183&gt;25</formula>
    </cfRule>
  </conditionalFormatting>
  <conditionalFormatting sqref="M183:M195">
    <cfRule type="cellIs" dxfId="176" priority="170" operator="between">
      <formula>0.0001</formula>
      <formula>0.9999</formula>
    </cfRule>
  </conditionalFormatting>
  <conditionalFormatting sqref="M183:N195">
    <cfRule type="expression" dxfId="175" priority="169">
      <formula>$N183&gt;25</formula>
    </cfRule>
  </conditionalFormatting>
  <conditionalFormatting sqref="O183:O195">
    <cfRule type="cellIs" dxfId="174" priority="168" operator="between">
      <formula>0.0001</formula>
      <formula>0.9999</formula>
    </cfRule>
  </conditionalFormatting>
  <conditionalFormatting sqref="O183:P195">
    <cfRule type="expression" dxfId="173" priority="167">
      <formula>$P183&gt;25</formula>
    </cfRule>
  </conditionalFormatting>
  <conditionalFormatting sqref="Q183:Q195">
    <cfRule type="cellIs" dxfId="172" priority="166" operator="between">
      <formula>0.0001</formula>
      <formula>0.9999</formula>
    </cfRule>
  </conditionalFormatting>
  <conditionalFormatting sqref="Q183:R195">
    <cfRule type="expression" dxfId="171" priority="165">
      <formula>$R183&gt;25</formula>
    </cfRule>
  </conditionalFormatting>
  <conditionalFormatting sqref="S183:S195">
    <cfRule type="cellIs" dxfId="170" priority="164" operator="between">
      <formula>0.0001</formula>
      <formula>0.9999</formula>
    </cfRule>
  </conditionalFormatting>
  <conditionalFormatting sqref="S183:T195">
    <cfRule type="expression" dxfId="169" priority="163">
      <formula>$T183&gt;25</formula>
    </cfRule>
  </conditionalFormatting>
  <conditionalFormatting sqref="C208:C220">
    <cfRule type="cellIs" dxfId="168" priority="162" operator="between">
      <formula>0.0001</formula>
      <formula>0.9999</formula>
    </cfRule>
  </conditionalFormatting>
  <conditionalFormatting sqref="C208:D220">
    <cfRule type="expression" dxfId="167" priority="161">
      <formula>$D208&gt;25</formula>
    </cfRule>
  </conditionalFormatting>
  <conditionalFormatting sqref="E208:E220">
    <cfRule type="cellIs" dxfId="166" priority="160" operator="between">
      <formula>0.0001</formula>
      <formula>0.9999</formula>
    </cfRule>
  </conditionalFormatting>
  <conditionalFormatting sqref="E208:F220">
    <cfRule type="expression" dxfId="165" priority="159">
      <formula>$F208&gt;25</formula>
    </cfRule>
  </conditionalFormatting>
  <conditionalFormatting sqref="G208:G220">
    <cfRule type="cellIs" dxfId="164" priority="158" operator="between">
      <formula>0.0001</formula>
      <formula>0.9999</formula>
    </cfRule>
  </conditionalFormatting>
  <conditionalFormatting sqref="G208:H220">
    <cfRule type="expression" dxfId="163" priority="157">
      <formula>$H208&gt;25</formula>
    </cfRule>
  </conditionalFormatting>
  <conditionalFormatting sqref="I208:I220">
    <cfRule type="cellIs" dxfId="162" priority="156" operator="between">
      <formula>0.0001</formula>
      <formula>0.9999</formula>
    </cfRule>
  </conditionalFormatting>
  <conditionalFormatting sqref="I208:J220">
    <cfRule type="expression" dxfId="161" priority="155">
      <formula>$J208&gt;25</formula>
    </cfRule>
  </conditionalFormatting>
  <conditionalFormatting sqref="K208:K220">
    <cfRule type="cellIs" dxfId="160" priority="154" operator="between">
      <formula>0.0001</formula>
      <formula>0.9999</formula>
    </cfRule>
  </conditionalFormatting>
  <conditionalFormatting sqref="K208:L220">
    <cfRule type="expression" dxfId="159" priority="153">
      <formula>$L208&gt;25</formula>
    </cfRule>
  </conditionalFormatting>
  <conditionalFormatting sqref="M208:M220">
    <cfRule type="cellIs" dxfId="158" priority="152" operator="between">
      <formula>0.0001</formula>
      <formula>0.9999</formula>
    </cfRule>
  </conditionalFormatting>
  <conditionalFormatting sqref="M208:N220">
    <cfRule type="expression" dxfId="157" priority="151">
      <formula>$N208&gt;25</formula>
    </cfRule>
  </conditionalFormatting>
  <conditionalFormatting sqref="O208:O220">
    <cfRule type="cellIs" dxfId="156" priority="150" operator="between">
      <formula>0.0001</formula>
      <formula>0.9999</formula>
    </cfRule>
  </conditionalFormatting>
  <conditionalFormatting sqref="O208:P220">
    <cfRule type="expression" dxfId="155" priority="149">
      <formula>$P208&gt;25</formula>
    </cfRule>
  </conditionalFormatting>
  <conditionalFormatting sqref="Q208:Q220">
    <cfRule type="cellIs" dxfId="154" priority="148" operator="between">
      <formula>0.0001</formula>
      <formula>0.9999</formula>
    </cfRule>
  </conditionalFormatting>
  <conditionalFormatting sqref="Q208:R220">
    <cfRule type="expression" dxfId="153" priority="147">
      <formula>$R208&gt;25</formula>
    </cfRule>
  </conditionalFormatting>
  <conditionalFormatting sqref="S208:S220">
    <cfRule type="cellIs" dxfId="152" priority="146" operator="between">
      <formula>0.0001</formula>
      <formula>0.9999</formula>
    </cfRule>
  </conditionalFormatting>
  <conditionalFormatting sqref="S208:T220">
    <cfRule type="expression" dxfId="151" priority="145">
      <formula>$T208&gt;25</formula>
    </cfRule>
  </conditionalFormatting>
  <conditionalFormatting sqref="C233:C245">
    <cfRule type="cellIs" dxfId="150" priority="144" operator="between">
      <formula>0.0001</formula>
      <formula>0.9999</formula>
    </cfRule>
  </conditionalFormatting>
  <conditionalFormatting sqref="C233:D245">
    <cfRule type="expression" dxfId="149" priority="143">
      <formula>$D233&gt;25</formula>
    </cfRule>
  </conditionalFormatting>
  <conditionalFormatting sqref="E233:E245">
    <cfRule type="cellIs" dxfId="148" priority="142" operator="between">
      <formula>0.0001</formula>
      <formula>0.9999</formula>
    </cfRule>
  </conditionalFormatting>
  <conditionalFormatting sqref="E233:F245">
    <cfRule type="expression" dxfId="147" priority="141">
      <formula>$F233&gt;25</formula>
    </cfRule>
  </conditionalFormatting>
  <conditionalFormatting sqref="G233:G245">
    <cfRule type="cellIs" dxfId="146" priority="140" operator="between">
      <formula>0.0001</formula>
      <formula>0.9999</formula>
    </cfRule>
  </conditionalFormatting>
  <conditionalFormatting sqref="G233:H245">
    <cfRule type="expression" dxfId="145" priority="139">
      <formula>$H233&gt;25</formula>
    </cfRule>
  </conditionalFormatting>
  <conditionalFormatting sqref="I233:I245">
    <cfRule type="cellIs" dxfId="144" priority="138" operator="between">
      <formula>0.0001</formula>
      <formula>0.9999</formula>
    </cfRule>
  </conditionalFormatting>
  <conditionalFormatting sqref="I233:J245">
    <cfRule type="expression" dxfId="143" priority="137">
      <formula>$J233&gt;25</formula>
    </cfRule>
  </conditionalFormatting>
  <conditionalFormatting sqref="K233:K245">
    <cfRule type="cellIs" dxfId="142" priority="136" operator="between">
      <formula>0.0001</formula>
      <formula>0.9999</formula>
    </cfRule>
  </conditionalFormatting>
  <conditionalFormatting sqref="K233:L245">
    <cfRule type="expression" dxfId="141" priority="135">
      <formula>$L233&gt;25</formula>
    </cfRule>
  </conditionalFormatting>
  <conditionalFormatting sqref="M233:M245">
    <cfRule type="cellIs" dxfId="140" priority="134" operator="between">
      <formula>0.0001</formula>
      <formula>0.9999</formula>
    </cfRule>
  </conditionalFormatting>
  <conditionalFormatting sqref="M233:N245">
    <cfRule type="expression" dxfId="139" priority="133">
      <formula>$N233&gt;25</formula>
    </cfRule>
  </conditionalFormatting>
  <conditionalFormatting sqref="O233:O245">
    <cfRule type="cellIs" dxfId="138" priority="132" operator="between">
      <formula>0.0001</formula>
      <formula>0.9999</formula>
    </cfRule>
  </conditionalFormatting>
  <conditionalFormatting sqref="O233:P245">
    <cfRule type="expression" dxfId="137" priority="131">
      <formula>$P233&gt;25</formula>
    </cfRule>
  </conditionalFormatting>
  <conditionalFormatting sqref="Q233:Q245">
    <cfRule type="cellIs" dxfId="136" priority="130" operator="between">
      <formula>0.0001</formula>
      <formula>0.9999</formula>
    </cfRule>
  </conditionalFormatting>
  <conditionalFormatting sqref="Q233:R245">
    <cfRule type="expression" dxfId="135" priority="129">
      <formula>$R233&gt;25</formula>
    </cfRule>
  </conditionalFormatting>
  <conditionalFormatting sqref="S233:S245">
    <cfRule type="cellIs" dxfId="134" priority="128" operator="between">
      <formula>0.0001</formula>
      <formula>0.9999</formula>
    </cfRule>
  </conditionalFormatting>
  <conditionalFormatting sqref="S233:T245">
    <cfRule type="expression" dxfId="133" priority="127">
      <formula>$T233&gt;25</formula>
    </cfRule>
  </conditionalFormatting>
  <conditionalFormatting sqref="C258:C270">
    <cfRule type="cellIs" dxfId="132" priority="126" operator="between">
      <formula>0.0001</formula>
      <formula>0.9999</formula>
    </cfRule>
  </conditionalFormatting>
  <conditionalFormatting sqref="C258:D270">
    <cfRule type="expression" dxfId="131" priority="125">
      <formula>$D258&gt;25</formula>
    </cfRule>
  </conditionalFormatting>
  <conditionalFormatting sqref="E258:E270">
    <cfRule type="cellIs" dxfId="130" priority="124" operator="between">
      <formula>0.0001</formula>
      <formula>0.9999</formula>
    </cfRule>
  </conditionalFormatting>
  <conditionalFormatting sqref="E258:F270">
    <cfRule type="expression" dxfId="129" priority="123">
      <formula>$F258&gt;25</formula>
    </cfRule>
  </conditionalFormatting>
  <conditionalFormatting sqref="G258:G270">
    <cfRule type="cellIs" dxfId="128" priority="122" operator="between">
      <formula>0.0001</formula>
      <formula>0.9999</formula>
    </cfRule>
  </conditionalFormatting>
  <conditionalFormatting sqref="G258:H270">
    <cfRule type="expression" dxfId="127" priority="121">
      <formula>$H258&gt;25</formula>
    </cfRule>
  </conditionalFormatting>
  <conditionalFormatting sqref="I258:I270">
    <cfRule type="cellIs" dxfId="126" priority="120" operator="between">
      <formula>0.0001</formula>
      <formula>0.9999</formula>
    </cfRule>
  </conditionalFormatting>
  <conditionalFormatting sqref="I258:J270">
    <cfRule type="expression" dxfId="125" priority="119">
      <formula>$J258&gt;25</formula>
    </cfRule>
  </conditionalFormatting>
  <conditionalFormatting sqref="K258:K270">
    <cfRule type="cellIs" dxfId="124" priority="118" operator="between">
      <formula>0.0001</formula>
      <formula>0.9999</formula>
    </cfRule>
  </conditionalFormatting>
  <conditionalFormatting sqref="K258:L270">
    <cfRule type="expression" dxfId="123" priority="117">
      <formula>$L258&gt;25</formula>
    </cfRule>
  </conditionalFormatting>
  <conditionalFormatting sqref="M258:M270">
    <cfRule type="cellIs" dxfId="122" priority="116" operator="between">
      <formula>0.0001</formula>
      <formula>0.9999</formula>
    </cfRule>
  </conditionalFormatting>
  <conditionalFormatting sqref="M258:N270">
    <cfRule type="expression" dxfId="121" priority="115">
      <formula>$N258&gt;25</formula>
    </cfRule>
  </conditionalFormatting>
  <conditionalFormatting sqref="O258:O270">
    <cfRule type="cellIs" dxfId="120" priority="114" operator="between">
      <formula>0.0001</formula>
      <formula>0.9999</formula>
    </cfRule>
  </conditionalFormatting>
  <conditionalFormatting sqref="O258:P270">
    <cfRule type="expression" dxfId="119" priority="113">
      <formula>$P258&gt;25</formula>
    </cfRule>
  </conditionalFormatting>
  <conditionalFormatting sqref="Q258:Q270">
    <cfRule type="cellIs" dxfId="118" priority="112" operator="between">
      <formula>0.0001</formula>
      <formula>0.9999</formula>
    </cfRule>
  </conditionalFormatting>
  <conditionalFormatting sqref="Q258:R270">
    <cfRule type="expression" dxfId="117" priority="111">
      <formula>$R258&gt;25</formula>
    </cfRule>
  </conditionalFormatting>
  <conditionalFormatting sqref="S258:S270">
    <cfRule type="cellIs" dxfId="116" priority="110" operator="between">
      <formula>0.0001</formula>
      <formula>0.9999</formula>
    </cfRule>
  </conditionalFormatting>
  <conditionalFormatting sqref="S258:T270">
    <cfRule type="expression" dxfId="115" priority="109">
      <formula>$T258&gt;25</formula>
    </cfRule>
  </conditionalFormatting>
  <conditionalFormatting sqref="C283:C295">
    <cfRule type="cellIs" dxfId="114" priority="108" operator="between">
      <formula>0.0001</formula>
      <formula>0.9999</formula>
    </cfRule>
  </conditionalFormatting>
  <conditionalFormatting sqref="C283:D295">
    <cfRule type="expression" dxfId="113" priority="107">
      <formula>$D283&gt;25</formula>
    </cfRule>
  </conditionalFormatting>
  <conditionalFormatting sqref="E283:E295">
    <cfRule type="cellIs" dxfId="112" priority="106" operator="between">
      <formula>0.0001</formula>
      <formula>0.9999</formula>
    </cfRule>
  </conditionalFormatting>
  <conditionalFormatting sqref="E283:F295">
    <cfRule type="expression" dxfId="111" priority="105">
      <formula>$F283&gt;25</formula>
    </cfRule>
  </conditionalFormatting>
  <conditionalFormatting sqref="G283:G295">
    <cfRule type="cellIs" dxfId="110" priority="104" operator="between">
      <formula>0.0001</formula>
      <formula>0.9999</formula>
    </cfRule>
  </conditionalFormatting>
  <conditionalFormatting sqref="G283:H295">
    <cfRule type="expression" dxfId="109" priority="103">
      <formula>$H283&gt;25</formula>
    </cfRule>
  </conditionalFormatting>
  <conditionalFormatting sqref="I283:I295">
    <cfRule type="cellIs" dxfId="108" priority="102" operator="between">
      <formula>0.0001</formula>
      <formula>0.9999</formula>
    </cfRule>
  </conditionalFormatting>
  <conditionalFormatting sqref="I283:J295">
    <cfRule type="expression" dxfId="107" priority="101">
      <formula>$J283&gt;25</formula>
    </cfRule>
  </conditionalFormatting>
  <conditionalFormatting sqref="K283:K295">
    <cfRule type="cellIs" dxfId="106" priority="100" operator="between">
      <formula>0.0001</formula>
      <formula>0.9999</formula>
    </cfRule>
  </conditionalFormatting>
  <conditionalFormatting sqref="K283:L295">
    <cfRule type="expression" dxfId="105" priority="99">
      <formula>$L283&gt;25</formula>
    </cfRule>
  </conditionalFormatting>
  <conditionalFormatting sqref="M283:M295">
    <cfRule type="cellIs" dxfId="104" priority="98" operator="between">
      <formula>0.0001</formula>
      <formula>0.9999</formula>
    </cfRule>
  </conditionalFormatting>
  <conditionalFormatting sqref="M283:N295">
    <cfRule type="expression" dxfId="103" priority="97">
      <formula>$N283&gt;25</formula>
    </cfRule>
  </conditionalFormatting>
  <conditionalFormatting sqref="O283:O295">
    <cfRule type="cellIs" dxfId="102" priority="96" operator="between">
      <formula>0.0001</formula>
      <formula>0.9999</formula>
    </cfRule>
  </conditionalFormatting>
  <conditionalFormatting sqref="O283:P295">
    <cfRule type="expression" dxfId="101" priority="95">
      <formula>$P283&gt;25</formula>
    </cfRule>
  </conditionalFormatting>
  <conditionalFormatting sqref="Q283:Q295">
    <cfRule type="cellIs" dxfId="100" priority="94" operator="between">
      <formula>0.0001</formula>
      <formula>0.9999</formula>
    </cfRule>
  </conditionalFormatting>
  <conditionalFormatting sqref="Q283:R295">
    <cfRule type="expression" dxfId="99" priority="93">
      <formula>$R283&gt;25</formula>
    </cfRule>
  </conditionalFormatting>
  <conditionalFormatting sqref="S283:S295">
    <cfRule type="cellIs" dxfId="98" priority="92" operator="between">
      <formula>0.0001</formula>
      <formula>0.9999</formula>
    </cfRule>
  </conditionalFormatting>
  <conditionalFormatting sqref="S283:T295">
    <cfRule type="expression" dxfId="97" priority="91">
      <formula>$T283&gt;25</formula>
    </cfRule>
  </conditionalFormatting>
  <conditionalFormatting sqref="C308:C320">
    <cfRule type="cellIs" dxfId="96" priority="90" operator="between">
      <formula>0.0001</formula>
      <formula>0.9999</formula>
    </cfRule>
  </conditionalFormatting>
  <conditionalFormatting sqref="C308:D320">
    <cfRule type="expression" dxfId="95" priority="89">
      <formula>$D308&gt;25</formula>
    </cfRule>
  </conditionalFormatting>
  <conditionalFormatting sqref="E308:E320">
    <cfRule type="cellIs" dxfId="94" priority="88" operator="between">
      <formula>0.0001</formula>
      <formula>0.9999</formula>
    </cfRule>
  </conditionalFormatting>
  <conditionalFormatting sqref="E308:F320">
    <cfRule type="expression" dxfId="93" priority="87">
      <formula>$F308&gt;25</formula>
    </cfRule>
  </conditionalFormatting>
  <conditionalFormatting sqref="G308:G320">
    <cfRule type="cellIs" dxfId="92" priority="86" operator="between">
      <formula>0.0001</formula>
      <formula>0.9999</formula>
    </cfRule>
  </conditionalFormatting>
  <conditionalFormatting sqref="G308:H320">
    <cfRule type="expression" dxfId="91" priority="85">
      <formula>$H308&gt;25</formula>
    </cfRule>
  </conditionalFormatting>
  <conditionalFormatting sqref="I308:I320">
    <cfRule type="cellIs" dxfId="90" priority="84" operator="between">
      <formula>0.0001</formula>
      <formula>0.9999</formula>
    </cfRule>
  </conditionalFormatting>
  <conditionalFormatting sqref="I308:J320">
    <cfRule type="expression" dxfId="89" priority="83">
      <formula>$J308&gt;25</formula>
    </cfRule>
  </conditionalFormatting>
  <conditionalFormatting sqref="K308:K320">
    <cfRule type="cellIs" dxfId="88" priority="82" operator="between">
      <formula>0.0001</formula>
      <formula>0.9999</formula>
    </cfRule>
  </conditionalFormatting>
  <conditionalFormatting sqref="K308:L320">
    <cfRule type="expression" dxfId="87" priority="81">
      <formula>$L308&gt;25</formula>
    </cfRule>
  </conditionalFormatting>
  <conditionalFormatting sqref="M308:M320">
    <cfRule type="cellIs" dxfId="86" priority="80" operator="between">
      <formula>0.0001</formula>
      <formula>0.9999</formula>
    </cfRule>
  </conditionalFormatting>
  <conditionalFormatting sqref="M308:N320">
    <cfRule type="expression" dxfId="85" priority="79">
      <formula>$N308&gt;25</formula>
    </cfRule>
  </conditionalFormatting>
  <conditionalFormatting sqref="O308:O320">
    <cfRule type="cellIs" dxfId="84" priority="78" operator="between">
      <formula>0.0001</formula>
      <formula>0.9999</formula>
    </cfRule>
  </conditionalFormatting>
  <conditionalFormatting sqref="O308:P320">
    <cfRule type="expression" dxfId="83" priority="77">
      <formula>$P308&gt;25</formula>
    </cfRule>
  </conditionalFormatting>
  <conditionalFormatting sqref="Q308:Q320">
    <cfRule type="cellIs" dxfId="82" priority="76" operator="between">
      <formula>0.0001</formula>
      <formula>0.9999</formula>
    </cfRule>
  </conditionalFormatting>
  <conditionalFormatting sqref="Q308:R320">
    <cfRule type="expression" dxfId="81" priority="75">
      <formula>$R308&gt;25</formula>
    </cfRule>
  </conditionalFormatting>
  <conditionalFormatting sqref="S308:S320">
    <cfRule type="cellIs" dxfId="80" priority="74" operator="between">
      <formula>0.0001</formula>
      <formula>0.9999</formula>
    </cfRule>
  </conditionalFormatting>
  <conditionalFormatting sqref="S308:T320">
    <cfRule type="expression" dxfId="79" priority="73">
      <formula>$T308&gt;25</formula>
    </cfRule>
  </conditionalFormatting>
  <conditionalFormatting sqref="C333:C345">
    <cfRule type="cellIs" dxfId="78" priority="72" operator="between">
      <formula>0.0001</formula>
      <formula>0.9999</formula>
    </cfRule>
  </conditionalFormatting>
  <conditionalFormatting sqref="C333:D345">
    <cfRule type="expression" dxfId="77" priority="71">
      <formula>$D333&gt;25</formula>
    </cfRule>
  </conditionalFormatting>
  <conditionalFormatting sqref="E333:E345">
    <cfRule type="cellIs" dxfId="76" priority="70" operator="between">
      <formula>0.0001</formula>
      <formula>0.9999</formula>
    </cfRule>
  </conditionalFormatting>
  <conditionalFormatting sqref="E333:F345">
    <cfRule type="expression" dxfId="75" priority="69">
      <formula>$F333&gt;25</formula>
    </cfRule>
  </conditionalFormatting>
  <conditionalFormatting sqref="G333:G345">
    <cfRule type="cellIs" dxfId="74" priority="68" operator="between">
      <formula>0.0001</formula>
      <formula>0.9999</formula>
    </cfRule>
  </conditionalFormatting>
  <conditionalFormatting sqref="G333:H345">
    <cfRule type="expression" dxfId="73" priority="67">
      <formula>$H333&gt;25</formula>
    </cfRule>
  </conditionalFormatting>
  <conditionalFormatting sqref="I333:I345">
    <cfRule type="cellIs" dxfId="72" priority="66" operator="between">
      <formula>0.0001</formula>
      <formula>0.9999</formula>
    </cfRule>
  </conditionalFormatting>
  <conditionalFormatting sqref="I333:J345">
    <cfRule type="expression" dxfId="71" priority="65">
      <formula>$J333&gt;25</formula>
    </cfRule>
  </conditionalFormatting>
  <conditionalFormatting sqref="K333:K345">
    <cfRule type="cellIs" dxfId="70" priority="64" operator="between">
      <formula>0.0001</formula>
      <formula>0.9999</formula>
    </cfRule>
  </conditionalFormatting>
  <conditionalFormatting sqref="K333:L345">
    <cfRule type="expression" dxfId="69" priority="63">
      <formula>$L333&gt;25</formula>
    </cfRule>
  </conditionalFormatting>
  <conditionalFormatting sqref="M333:M345">
    <cfRule type="cellIs" dxfId="68" priority="62" operator="between">
      <formula>0.0001</formula>
      <formula>0.9999</formula>
    </cfRule>
  </conditionalFormatting>
  <conditionalFormatting sqref="M333:N345">
    <cfRule type="expression" dxfId="67" priority="61">
      <formula>$N333&gt;25</formula>
    </cfRule>
  </conditionalFormatting>
  <conditionalFormatting sqref="O333:O345">
    <cfRule type="cellIs" dxfId="66" priority="60" operator="between">
      <formula>0.0001</formula>
      <formula>0.9999</formula>
    </cfRule>
  </conditionalFormatting>
  <conditionalFormatting sqref="O333:P345">
    <cfRule type="expression" dxfId="65" priority="59">
      <formula>$P333&gt;25</formula>
    </cfRule>
  </conditionalFormatting>
  <conditionalFormatting sqref="Q333:Q345">
    <cfRule type="cellIs" dxfId="64" priority="58" operator="between">
      <formula>0.0001</formula>
      <formula>0.9999</formula>
    </cfRule>
  </conditionalFormatting>
  <conditionalFormatting sqref="Q333:R345">
    <cfRule type="expression" dxfId="63" priority="57">
      <formula>$R333&gt;25</formula>
    </cfRule>
  </conditionalFormatting>
  <conditionalFormatting sqref="S333:S345">
    <cfRule type="cellIs" dxfId="62" priority="56" operator="between">
      <formula>0.0001</formula>
      <formula>0.9999</formula>
    </cfRule>
  </conditionalFormatting>
  <conditionalFormatting sqref="S333:T345">
    <cfRule type="expression" dxfId="61" priority="55">
      <formula>$T333&gt;25</formula>
    </cfRule>
  </conditionalFormatting>
  <conditionalFormatting sqref="C358:C370">
    <cfRule type="cellIs" dxfId="60" priority="54" operator="between">
      <formula>0.0001</formula>
      <formula>0.9999</formula>
    </cfRule>
  </conditionalFormatting>
  <conditionalFormatting sqref="C358:D370">
    <cfRule type="expression" dxfId="59" priority="53">
      <formula>$D358&gt;25</formula>
    </cfRule>
  </conditionalFormatting>
  <conditionalFormatting sqref="E358:E370">
    <cfRule type="cellIs" dxfId="58" priority="52" operator="between">
      <formula>0.0001</formula>
      <formula>0.9999</formula>
    </cfRule>
  </conditionalFormatting>
  <conditionalFormatting sqref="E358:F370">
    <cfRule type="expression" dxfId="57" priority="51">
      <formula>$F358&gt;25</formula>
    </cfRule>
  </conditionalFormatting>
  <conditionalFormatting sqref="G358:G370">
    <cfRule type="cellIs" dxfId="56" priority="50" operator="between">
      <formula>0.0001</formula>
      <formula>0.9999</formula>
    </cfRule>
  </conditionalFormatting>
  <conditionalFormatting sqref="G358:H370">
    <cfRule type="expression" dxfId="55" priority="49">
      <formula>$H358&gt;25</formula>
    </cfRule>
  </conditionalFormatting>
  <conditionalFormatting sqref="I358:I370">
    <cfRule type="cellIs" dxfId="54" priority="48" operator="between">
      <formula>0.0001</formula>
      <formula>0.9999</formula>
    </cfRule>
  </conditionalFormatting>
  <conditionalFormatting sqref="I358:J370">
    <cfRule type="expression" dxfId="53" priority="47">
      <formula>$J358&gt;25</formula>
    </cfRule>
  </conditionalFormatting>
  <conditionalFormatting sqref="K358:K370">
    <cfRule type="cellIs" dxfId="52" priority="46" operator="between">
      <formula>0.0001</formula>
      <formula>0.9999</formula>
    </cfRule>
  </conditionalFormatting>
  <conditionalFormatting sqref="K358:L370">
    <cfRule type="expression" dxfId="51" priority="45">
      <formula>$L358&gt;25</formula>
    </cfRule>
  </conditionalFormatting>
  <conditionalFormatting sqref="M358:M370">
    <cfRule type="cellIs" dxfId="50" priority="44" operator="between">
      <formula>0.0001</formula>
      <formula>0.9999</formula>
    </cfRule>
  </conditionalFormatting>
  <conditionalFormatting sqref="M358:N370">
    <cfRule type="expression" dxfId="49" priority="43">
      <formula>$N358&gt;25</formula>
    </cfRule>
  </conditionalFormatting>
  <conditionalFormatting sqref="O358:O370">
    <cfRule type="cellIs" dxfId="48" priority="42" operator="between">
      <formula>0.0001</formula>
      <formula>0.9999</formula>
    </cfRule>
  </conditionalFormatting>
  <conditionalFormatting sqref="O358:P370">
    <cfRule type="expression" dxfId="47" priority="41">
      <formula>$P358&gt;25</formula>
    </cfRule>
  </conditionalFormatting>
  <conditionalFormatting sqref="Q358:Q370">
    <cfRule type="cellIs" dxfId="46" priority="40" operator="between">
      <formula>0.0001</formula>
      <formula>0.9999</formula>
    </cfRule>
  </conditionalFormatting>
  <conditionalFormatting sqref="Q358:R370">
    <cfRule type="expression" dxfId="45" priority="39">
      <formula>$R358&gt;25</formula>
    </cfRule>
  </conditionalFormatting>
  <conditionalFormatting sqref="S358:S370">
    <cfRule type="cellIs" dxfId="44" priority="38" operator="between">
      <formula>0.0001</formula>
      <formula>0.9999</formula>
    </cfRule>
  </conditionalFormatting>
  <conditionalFormatting sqref="S358:T370">
    <cfRule type="expression" dxfId="43" priority="37">
      <formula>$T358&gt;25</formula>
    </cfRule>
  </conditionalFormatting>
  <conditionalFormatting sqref="C383:C395">
    <cfRule type="cellIs" dxfId="42" priority="36" operator="between">
      <formula>0.0001</formula>
      <formula>0.9999</formula>
    </cfRule>
  </conditionalFormatting>
  <conditionalFormatting sqref="C383:D395">
    <cfRule type="expression" dxfId="41" priority="35">
      <formula>$D383&gt;25</formula>
    </cfRule>
  </conditionalFormatting>
  <conditionalFormatting sqref="E383:E395">
    <cfRule type="cellIs" dxfId="40" priority="34" operator="between">
      <formula>0.0001</formula>
      <formula>0.9999</formula>
    </cfRule>
  </conditionalFormatting>
  <conditionalFormatting sqref="E383:F395">
    <cfRule type="expression" dxfId="39" priority="33">
      <formula>$F383&gt;25</formula>
    </cfRule>
  </conditionalFormatting>
  <conditionalFormatting sqref="G383:G395">
    <cfRule type="cellIs" dxfId="38" priority="32" operator="between">
      <formula>0.0001</formula>
      <formula>0.9999</formula>
    </cfRule>
  </conditionalFormatting>
  <conditionalFormatting sqref="G383:H395">
    <cfRule type="expression" dxfId="37" priority="31">
      <formula>$H383&gt;25</formula>
    </cfRule>
  </conditionalFormatting>
  <conditionalFormatting sqref="I383:I395">
    <cfRule type="cellIs" dxfId="36" priority="30" operator="between">
      <formula>0.0001</formula>
      <formula>0.9999</formula>
    </cfRule>
  </conditionalFormatting>
  <conditionalFormatting sqref="I383:J395">
    <cfRule type="expression" dxfId="35" priority="29">
      <formula>$J383&gt;25</formula>
    </cfRule>
  </conditionalFormatting>
  <conditionalFormatting sqref="K383:K395">
    <cfRule type="cellIs" dxfId="34" priority="28" operator="between">
      <formula>0.0001</formula>
      <formula>0.9999</formula>
    </cfRule>
  </conditionalFormatting>
  <conditionalFormatting sqref="K383:L395">
    <cfRule type="expression" dxfId="33" priority="27">
      <formula>$L383&gt;25</formula>
    </cfRule>
  </conditionalFormatting>
  <conditionalFormatting sqref="M383:M395">
    <cfRule type="cellIs" dxfId="32" priority="26" operator="between">
      <formula>0.0001</formula>
      <formula>0.9999</formula>
    </cfRule>
  </conditionalFormatting>
  <conditionalFormatting sqref="M383:N395">
    <cfRule type="expression" dxfId="31" priority="25">
      <formula>$N383&gt;25</formula>
    </cfRule>
  </conditionalFormatting>
  <conditionalFormatting sqref="O383:O395">
    <cfRule type="cellIs" dxfId="30" priority="24" operator="between">
      <formula>0.0001</formula>
      <formula>0.9999</formula>
    </cfRule>
  </conditionalFormatting>
  <conditionalFormatting sqref="O383:P395">
    <cfRule type="expression" dxfId="29" priority="23">
      <formula>$P383&gt;25</formula>
    </cfRule>
  </conditionalFormatting>
  <conditionalFormatting sqref="Q383:Q395">
    <cfRule type="cellIs" dxfId="28" priority="22" operator="between">
      <formula>0.0001</formula>
      <formula>0.9999</formula>
    </cfRule>
  </conditionalFormatting>
  <conditionalFormatting sqref="Q383:R395">
    <cfRule type="expression" dxfId="27" priority="21">
      <formula>$R383&gt;25</formula>
    </cfRule>
  </conditionalFormatting>
  <conditionalFormatting sqref="S383:S395">
    <cfRule type="cellIs" dxfId="26" priority="20" operator="between">
      <formula>0.0001</formula>
      <formula>0.9999</formula>
    </cfRule>
  </conditionalFormatting>
  <conditionalFormatting sqref="S383:T395">
    <cfRule type="expression" dxfId="25" priority="19">
      <formula>$T383&gt;25</formula>
    </cfRule>
  </conditionalFormatting>
  <conditionalFormatting sqref="C408:C420">
    <cfRule type="cellIs" dxfId="24" priority="18" operator="between">
      <formula>0.0001</formula>
      <formula>0.9999</formula>
    </cfRule>
  </conditionalFormatting>
  <conditionalFormatting sqref="C408:D420">
    <cfRule type="expression" dxfId="23" priority="17">
      <formula>$D408&gt;25</formula>
    </cfRule>
  </conditionalFormatting>
  <conditionalFormatting sqref="E408:E420">
    <cfRule type="cellIs" dxfId="22" priority="16" operator="between">
      <formula>0.0001</formula>
      <formula>0.9999</formula>
    </cfRule>
  </conditionalFormatting>
  <conditionalFormatting sqref="E408:F420">
    <cfRule type="expression" dxfId="21" priority="15">
      <formula>$F408&gt;25</formula>
    </cfRule>
  </conditionalFormatting>
  <conditionalFormatting sqref="G408:G420">
    <cfRule type="cellIs" dxfId="20" priority="14" operator="between">
      <formula>0.0001</formula>
      <formula>0.9999</formula>
    </cfRule>
  </conditionalFormatting>
  <conditionalFormatting sqref="G408:H420">
    <cfRule type="expression" dxfId="19" priority="13">
      <formula>$H408&gt;25</formula>
    </cfRule>
  </conditionalFormatting>
  <conditionalFormatting sqref="I408:I420">
    <cfRule type="cellIs" dxfId="18" priority="12" operator="between">
      <formula>0.0001</formula>
      <formula>0.9999</formula>
    </cfRule>
  </conditionalFormatting>
  <conditionalFormatting sqref="I408:J420">
    <cfRule type="expression" dxfId="17" priority="11">
      <formula>$J408&gt;25</formula>
    </cfRule>
  </conditionalFormatting>
  <conditionalFormatting sqref="K408:K420">
    <cfRule type="cellIs" dxfId="16" priority="10" operator="between">
      <formula>0.0001</formula>
      <formula>0.9999</formula>
    </cfRule>
  </conditionalFormatting>
  <conditionalFormatting sqref="K408:L420">
    <cfRule type="expression" dxfId="15" priority="9">
      <formula>$L408&gt;25</formula>
    </cfRule>
  </conditionalFormatting>
  <conditionalFormatting sqref="M408:M420">
    <cfRule type="cellIs" dxfId="14" priority="8" operator="between">
      <formula>0.0001</formula>
      <formula>0.9999</formula>
    </cfRule>
  </conditionalFormatting>
  <conditionalFormatting sqref="M408:N420">
    <cfRule type="expression" dxfId="13" priority="7">
      <formula>$N408&gt;25</formula>
    </cfRule>
  </conditionalFormatting>
  <conditionalFormatting sqref="O408:O420">
    <cfRule type="cellIs" dxfId="12" priority="6" operator="between">
      <formula>0.0001</formula>
      <formula>0.9999</formula>
    </cfRule>
  </conditionalFormatting>
  <conditionalFormatting sqref="O408:P420">
    <cfRule type="expression" dxfId="11" priority="5">
      <formula>$P408&gt;25</formula>
    </cfRule>
  </conditionalFormatting>
  <conditionalFormatting sqref="Q408:Q420">
    <cfRule type="cellIs" dxfId="10" priority="4" operator="between">
      <formula>0.0001</formula>
      <formula>0.9999</formula>
    </cfRule>
  </conditionalFormatting>
  <conditionalFormatting sqref="Q408:R420">
    <cfRule type="expression" dxfId="9" priority="3">
      <formula>$R408&gt;25</formula>
    </cfRule>
  </conditionalFormatting>
  <conditionalFormatting sqref="S408:S420">
    <cfRule type="cellIs" dxfId="8" priority="2" operator="between">
      <formula>0.0001</formula>
      <formula>0.9999</formula>
    </cfRule>
  </conditionalFormatting>
  <conditionalFormatting sqref="S408:T420">
    <cfRule type="expression" dxfId="7" priority="1">
      <formula>$T408&gt;25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CO100"/>
  <sheetViews>
    <sheetView zoomScaleNormal="100" workbookViewId="0"/>
  </sheetViews>
  <sheetFormatPr defaultColWidth="9.140625" defaultRowHeight="15" customHeight="1" x14ac:dyDescent="0.2"/>
  <cols>
    <col min="1" max="1" width="9.140625" style="37"/>
    <col min="2" max="2" width="18.85546875" style="30" customWidth="1"/>
    <col min="3" max="3" width="13.85546875" style="30" bestFit="1" customWidth="1"/>
    <col min="4" max="4" width="65.7109375" style="30" bestFit="1" customWidth="1"/>
    <col min="5" max="16384" width="9.140625" style="30"/>
  </cols>
  <sheetData>
    <row r="2" spans="1:93" ht="15" customHeight="1" x14ac:dyDescent="0.2">
      <c r="A2" s="29" t="s">
        <v>190</v>
      </c>
      <c r="B2" s="13" t="str">
        <f>Openspace!$B$2</f>
        <v>Open Space</v>
      </c>
      <c r="G2" s="46" t="s">
        <v>200</v>
      </c>
      <c r="H2" s="46"/>
    </row>
    <row r="3" spans="1:93" ht="15" customHeight="1" x14ac:dyDescent="0.2">
      <c r="G3" s="30" t="str">
        <f>CONCATENATE($A$6,CHAR(10),OpenspaceResults!$B$8,CHAR(10),$B$2," ",$G$2)</f>
        <v>GB
Lowland beech/yew woodland
Open Space Proportion of area</v>
      </c>
      <c r="O3" s="30" t="str">
        <f>CONCATENATE($A$6,CHAR(10),OpenspaceResults!$B$9,CHAR(10),$B$2," ",$G$2)</f>
        <v>GB
Lowland Mixed Deciduous Woodland
Open Space Proportion of area</v>
      </c>
      <c r="V3" s="30" t="str">
        <f>CONCATENATE($A$6,CHAR(10),OpenspaceResults!$B$10,CHAR(10),$B$2," ",$G$2)</f>
        <v>GB
Native pine woodlands
Open Space Proportion of area</v>
      </c>
      <c r="AE3" s="30" t="str">
        <f>CONCATENATE($A$6,CHAR(10),OpenspaceResults!$B$11,CHAR(10),$B$2," ",$G$2)</f>
        <v>GB
Non-HAP native pinewood
Open Space Proportion of area</v>
      </c>
      <c r="AL3" s="30" t="str">
        <f>CONCATENATE($A$6,CHAR(10),OpenspaceResults!$B$12,CHAR(10),$B$2," ",$G$2)</f>
        <v>GB
Upland birchwoods (Scot); birch dominated upland oakwoods (Eng, Wal)
Open Space Proportion of area</v>
      </c>
      <c r="AS3" s="30" t="str">
        <f>CONCATENATE($A$6,CHAR(10),OpenspaceResults!$B$13,CHAR(10),$B$2," ",$G$2)</f>
        <v>GB
Upland mixed ashwoods
Open Space Proportion of area</v>
      </c>
      <c r="BA3" s="30" t="str">
        <f>CONCATENATE($A$6,CHAR(10),OpenspaceResults!$B$14,CHAR(10),$B$2," ",$G$2)</f>
        <v>GB
Upland oakwood
Open Space Proportion of area</v>
      </c>
      <c r="BJ3" s="30" t="str">
        <f>CONCATENATE($A$6,CHAR(10),OpenspaceResults!$B$15,CHAR(10),$B$2," ",$G$2)</f>
        <v>GB
Wet woodland
Open Space Proportion of area</v>
      </c>
      <c r="BQ3" s="30" t="str">
        <f>CONCATENATE($A$6,CHAR(10),OpenspaceResults!$B$16,CHAR(10),$B$2," ",$G$2)</f>
        <v>GB
Wood Pasture &amp; Parkland
Open Space Proportion of area</v>
      </c>
      <c r="BY3" s="30" t="str">
        <f>CONCATENATE($A$6,CHAR(10),OpenspaceResults!$B$17,CHAR(10),$B$2," ",$G$2)</f>
        <v>GB
Broadleaf habitat NOT classified as priority
Open Space Proportion of area</v>
      </c>
      <c r="CG3" s="30" t="str">
        <f>CONCATENATE($A$6,CHAR(10),OpenspaceResults!$B$18,CHAR(10),$B$2," ",$G$2)</f>
        <v>GB
Non-native coniferous woodland
Open Space Proportion of area</v>
      </c>
      <c r="CO3" s="30" t="str">
        <f>CONCATENATE($A$6,CHAR(10),OpenspaceResults!$B$19,CHAR(10),$B$2," ",$G$2)</f>
        <v>GB
Transition or felled
Open Space Proportion of area</v>
      </c>
    </row>
    <row r="4" spans="1:93" ht="15" customHeight="1" x14ac:dyDescent="0.2">
      <c r="A4" s="29" t="s">
        <v>191</v>
      </c>
      <c r="B4" s="29" t="s">
        <v>192</v>
      </c>
      <c r="D4" s="31"/>
    </row>
    <row r="5" spans="1:93" ht="15" customHeight="1" x14ac:dyDescent="0.2">
      <c r="A5" s="47"/>
      <c r="B5" s="48"/>
      <c r="C5" s="98" t="str">
        <f>Openspace!$B$2</f>
        <v>Open Space</v>
      </c>
      <c r="D5" s="99" t="str">
        <f>Openspace!$B$2</f>
        <v>Open Space</v>
      </c>
    </row>
    <row r="6" spans="1:93" ht="15" customHeight="1" x14ac:dyDescent="0.25">
      <c r="A6" s="49" t="s">
        <v>193</v>
      </c>
      <c r="B6" s="102"/>
      <c r="C6" s="45" t="s">
        <v>8</v>
      </c>
      <c r="D6" s="45" t="s">
        <v>387</v>
      </c>
      <c r="F6" s="13"/>
      <c r="H6" s="46"/>
    </row>
    <row r="7" spans="1:93" ht="30" customHeight="1" x14ac:dyDescent="0.25">
      <c r="A7" s="49"/>
      <c r="B7" s="103"/>
      <c r="C7" s="45" t="s">
        <v>7</v>
      </c>
      <c r="D7" s="45" t="s">
        <v>388</v>
      </c>
    </row>
    <row r="8" spans="1:93" ht="15" customHeight="1" x14ac:dyDescent="0.25">
      <c r="A8" s="49"/>
      <c r="B8" s="50"/>
      <c r="C8" s="45" t="s">
        <v>6</v>
      </c>
      <c r="D8" s="45" t="s">
        <v>389</v>
      </c>
    </row>
    <row r="9" spans="1:93" ht="15" customHeight="1" x14ac:dyDescent="0.25">
      <c r="A9" s="49"/>
      <c r="B9" s="50"/>
      <c r="C9" s="45" t="s">
        <v>5</v>
      </c>
      <c r="D9" s="45" t="s">
        <v>390</v>
      </c>
    </row>
    <row r="10" spans="1:93" ht="15" customHeight="1" x14ac:dyDescent="0.25">
      <c r="A10" s="49"/>
      <c r="B10" s="50"/>
      <c r="C10" s="45" t="s">
        <v>4</v>
      </c>
      <c r="D10" s="45" t="s">
        <v>391</v>
      </c>
    </row>
    <row r="11" spans="1:93" ht="15" customHeight="1" x14ac:dyDescent="0.25">
      <c r="A11" s="49"/>
      <c r="B11" s="50"/>
      <c r="C11" s="45" t="s">
        <v>3</v>
      </c>
      <c r="D11" s="45" t="s">
        <v>392</v>
      </c>
    </row>
    <row r="12" spans="1:93" ht="15" customHeight="1" x14ac:dyDescent="0.25">
      <c r="A12" s="49"/>
      <c r="B12" s="50"/>
      <c r="C12" s="45" t="s">
        <v>2</v>
      </c>
      <c r="D12" s="45" t="s">
        <v>393</v>
      </c>
    </row>
    <row r="13" spans="1:93" ht="15" customHeight="1" x14ac:dyDescent="0.25">
      <c r="A13" s="49"/>
      <c r="B13" s="50"/>
      <c r="C13" s="60" t="s">
        <v>1</v>
      </c>
      <c r="D13" s="60" t="s">
        <v>394</v>
      </c>
    </row>
    <row r="14" spans="1:93" ht="15" customHeight="1" x14ac:dyDescent="0.25">
      <c r="A14" s="49"/>
      <c r="B14" s="58"/>
      <c r="C14" s="61"/>
      <c r="D14" s="61"/>
    </row>
    <row r="15" spans="1:93" ht="15" customHeight="1" x14ac:dyDescent="0.25">
      <c r="A15" s="49"/>
      <c r="B15" s="58"/>
      <c r="C15" s="61"/>
      <c r="D15" s="61"/>
    </row>
    <row r="16" spans="1:93" ht="15" customHeight="1" x14ac:dyDescent="0.25">
      <c r="A16" s="49"/>
      <c r="B16" s="58"/>
      <c r="C16" s="61"/>
      <c r="D16" s="61"/>
    </row>
    <row r="17" spans="1:93" ht="15" customHeight="1" x14ac:dyDescent="0.25">
      <c r="A17" s="49"/>
      <c r="B17" s="58"/>
      <c r="C17" s="61"/>
      <c r="D17" s="61"/>
    </row>
    <row r="18" spans="1:93" ht="15" customHeight="1" x14ac:dyDescent="0.25">
      <c r="A18" s="49"/>
      <c r="B18" s="58"/>
      <c r="C18" s="61"/>
      <c r="D18" s="61"/>
    </row>
    <row r="19" spans="1:93" ht="15" customHeight="1" x14ac:dyDescent="0.25">
      <c r="A19" s="49"/>
      <c r="B19" s="58"/>
      <c r="C19" s="61"/>
      <c r="D19" s="61"/>
    </row>
    <row r="20" spans="1:93" ht="15" customHeight="1" x14ac:dyDescent="0.25">
      <c r="A20" s="49"/>
      <c r="B20" s="58"/>
      <c r="C20" s="61"/>
      <c r="D20" s="61"/>
    </row>
    <row r="21" spans="1:93" ht="15" customHeight="1" x14ac:dyDescent="0.25">
      <c r="A21" s="49"/>
      <c r="B21" s="58"/>
      <c r="C21" s="61"/>
      <c r="D21" s="61"/>
    </row>
    <row r="22" spans="1:93" ht="15" customHeight="1" x14ac:dyDescent="0.25">
      <c r="A22" s="49"/>
      <c r="B22" s="58"/>
      <c r="C22" s="61"/>
      <c r="D22" s="61"/>
    </row>
    <row r="23" spans="1:93" ht="15" customHeight="1" x14ac:dyDescent="0.25">
      <c r="A23" s="49"/>
      <c r="B23" s="58"/>
      <c r="C23" s="61"/>
      <c r="D23" s="61"/>
    </row>
    <row r="24" spans="1:93" ht="15" customHeight="1" x14ac:dyDescent="0.25">
      <c r="A24" s="49"/>
      <c r="B24" s="59"/>
      <c r="C24" s="61"/>
      <c r="D24" s="61"/>
    </row>
    <row r="25" spans="1:93" ht="15" customHeight="1" x14ac:dyDescent="0.25">
      <c r="A25" s="52"/>
      <c r="B25" s="59"/>
      <c r="C25" s="61"/>
      <c r="D25" s="61"/>
    </row>
    <row r="26" spans="1:93" ht="15" customHeight="1" x14ac:dyDescent="0.25">
      <c r="A26" s="49"/>
      <c r="B26" s="48"/>
    </row>
    <row r="27" spans="1:93" ht="15" customHeight="1" x14ac:dyDescent="0.25">
      <c r="A27" s="49"/>
      <c r="B27" s="48"/>
    </row>
    <row r="28" spans="1:93" ht="15" customHeight="1" x14ac:dyDescent="0.2">
      <c r="A28" s="47"/>
      <c r="B28" s="48"/>
      <c r="G28" s="30" t="str">
        <f>CONCATENATE($A$30,CHAR(10),OpenspaceResults!$B$8,CHAR(10),$B$2," ",$G$2)</f>
        <v>England
Lowland beech/yew woodland
Open Space Proportion of area</v>
      </c>
      <c r="O28" s="30" t="str">
        <f>CONCATENATE($A$30,CHAR(10),OpenspaceResults!$B$9,CHAR(10),$B$2," ",$G$2)</f>
        <v>England
Lowland Mixed Deciduous Woodland
Open Space Proportion of area</v>
      </c>
      <c r="V28" s="30" t="str">
        <f>CONCATENATE($A$30,CHAR(10),OpenspaceResults!$B$10,CHAR(10),$B$2," ",$G$2)</f>
        <v>England
Native pine woodlands
Open Space Proportion of area</v>
      </c>
      <c r="AE28" s="30" t="str">
        <f>CONCATENATE($A$30,CHAR(10),OpenspaceResults!$B$11,CHAR(10),$B$2," ",$G$2)</f>
        <v>England
Non-HAP native pinewood
Open Space Proportion of area</v>
      </c>
      <c r="AL28" s="30" t="str">
        <f>CONCATENATE($A$30,CHAR(10),OpenspaceResults!$B$12,CHAR(10),$B$2," ",$G$2)</f>
        <v>England
Upland birchwoods (Scot); birch dominated upland oakwoods (Eng, Wal)
Open Space Proportion of area</v>
      </c>
      <c r="AS28" s="30" t="str">
        <f>CONCATENATE($A$30,CHAR(10),OpenspaceResults!$B$13,CHAR(10),$B$2," ",$G$2)</f>
        <v>England
Upland mixed ashwoods
Open Space Proportion of area</v>
      </c>
      <c r="BA28" s="30" t="str">
        <f>CONCATENATE($A$30,CHAR(10),OpenspaceResults!$B$14,CHAR(10),$B$2," ",$G$2)</f>
        <v>England
Upland oakwood
Open Space Proportion of area</v>
      </c>
      <c r="BJ28" s="30" t="str">
        <f>CONCATENATE($A$30,CHAR(10),OpenspaceResults!$B$15,CHAR(10),$B$2," ",$G$2)</f>
        <v>England
Wet woodland
Open Space Proportion of area</v>
      </c>
      <c r="BQ28" s="30" t="str">
        <f>CONCATENATE($A$30,CHAR(10),OpenspaceResults!$B$16,CHAR(10),$B$2," ",$G$2)</f>
        <v>England
Wood Pasture &amp; Parkland
Open Space Proportion of area</v>
      </c>
      <c r="BY28" s="30" t="str">
        <f>CONCATENATE($A$30,CHAR(10),OpenspaceResults!$B$17,CHAR(10),$B$2," ",$G$2)</f>
        <v>England
Broadleaf habitat NOT classified as priority
Open Space Proportion of area</v>
      </c>
      <c r="CG28" s="30" t="str">
        <f>CONCATENATE($A$30,CHAR(10),OpenspaceResults!$B$18,CHAR(10),$B$2," ",$G$2)</f>
        <v>England
Non-native coniferous woodland
Open Space Proportion of area</v>
      </c>
      <c r="CO28" s="30" t="str">
        <f>CONCATENATE($A$30,CHAR(10),OpenspaceResults!$B$19,CHAR(10),$B$2," ",$G$2)</f>
        <v>England
Transition or felled
Open Space Proportion of area</v>
      </c>
    </row>
    <row r="29" spans="1:93" ht="15" customHeight="1" x14ac:dyDescent="0.2">
      <c r="A29" s="47"/>
      <c r="B29" s="48"/>
    </row>
    <row r="30" spans="1:93" ht="15" customHeight="1" x14ac:dyDescent="0.25">
      <c r="A30" s="49" t="s">
        <v>189</v>
      </c>
      <c r="B30" s="102"/>
    </row>
    <row r="31" spans="1:93" ht="30" customHeight="1" x14ac:dyDescent="0.25">
      <c r="A31" s="49"/>
      <c r="B31" s="103"/>
    </row>
    <row r="32" spans="1:93" ht="15" customHeight="1" x14ac:dyDescent="0.25">
      <c r="A32" s="49"/>
      <c r="B32" s="50"/>
    </row>
    <row r="33" spans="1:2" ht="15" customHeight="1" x14ac:dyDescent="0.25">
      <c r="A33" s="49"/>
      <c r="B33" s="50"/>
    </row>
    <row r="34" spans="1:2" ht="15" customHeight="1" x14ac:dyDescent="0.25">
      <c r="A34" s="49"/>
      <c r="B34" s="50"/>
    </row>
    <row r="35" spans="1:2" ht="15" customHeight="1" x14ac:dyDescent="0.25">
      <c r="A35" s="49"/>
      <c r="B35" s="50"/>
    </row>
    <row r="36" spans="1:2" ht="15" customHeight="1" x14ac:dyDescent="0.25">
      <c r="A36" s="49"/>
      <c r="B36" s="50"/>
    </row>
    <row r="37" spans="1:2" ht="15" customHeight="1" x14ac:dyDescent="0.25">
      <c r="A37" s="49"/>
      <c r="B37" s="50"/>
    </row>
    <row r="38" spans="1:2" ht="15" customHeight="1" x14ac:dyDescent="0.25">
      <c r="A38" s="49"/>
      <c r="B38" s="50"/>
    </row>
    <row r="39" spans="1:2" ht="15" customHeight="1" x14ac:dyDescent="0.25">
      <c r="A39" s="49"/>
      <c r="B39" s="50"/>
    </row>
    <row r="40" spans="1:2" ht="15" customHeight="1" x14ac:dyDescent="0.25">
      <c r="A40" s="49"/>
      <c r="B40" s="50"/>
    </row>
    <row r="41" spans="1:2" ht="15" customHeight="1" x14ac:dyDescent="0.25">
      <c r="A41" s="49"/>
      <c r="B41" s="50"/>
    </row>
    <row r="42" spans="1:2" ht="15" customHeight="1" x14ac:dyDescent="0.25">
      <c r="A42" s="49"/>
      <c r="B42" s="50"/>
    </row>
    <row r="43" spans="1:2" ht="15" customHeight="1" x14ac:dyDescent="0.25">
      <c r="A43" s="49"/>
      <c r="B43" s="50"/>
    </row>
    <row r="44" spans="1:2" ht="15" customHeight="1" x14ac:dyDescent="0.25">
      <c r="A44" s="49"/>
      <c r="B44" s="50"/>
    </row>
    <row r="45" spans="1:2" ht="15" customHeight="1" x14ac:dyDescent="0.25">
      <c r="A45" s="49"/>
      <c r="B45" s="50"/>
    </row>
    <row r="46" spans="1:2" ht="15" customHeight="1" x14ac:dyDescent="0.25">
      <c r="A46" s="49"/>
      <c r="B46" s="50"/>
    </row>
    <row r="47" spans="1:2" ht="15" customHeight="1" x14ac:dyDescent="0.25">
      <c r="A47" s="49"/>
      <c r="B47" s="50"/>
    </row>
    <row r="48" spans="1:2" ht="15" customHeight="1" x14ac:dyDescent="0.25">
      <c r="A48" s="49"/>
      <c r="B48" s="51"/>
    </row>
    <row r="49" spans="1:93" ht="15" customHeight="1" x14ac:dyDescent="0.25">
      <c r="A49" s="52"/>
      <c r="B49" s="51"/>
    </row>
    <row r="50" spans="1:93" ht="15" customHeight="1" x14ac:dyDescent="0.25">
      <c r="A50" s="49"/>
      <c r="B50" s="48"/>
    </row>
    <row r="51" spans="1:93" ht="15" customHeight="1" x14ac:dyDescent="0.25">
      <c r="A51" s="49"/>
      <c r="B51" s="48"/>
      <c r="G51" s="30" t="str">
        <f>CONCATENATE($A$54,CHAR(10),OpenspaceResults!$B$8,CHAR(10),$B$2," ",$G$2)</f>
        <v>Scotland
Lowland beech/yew woodland
Open Space Proportion of area</v>
      </c>
      <c r="O51" s="30" t="str">
        <f>CONCATENATE($A$54,CHAR(10),OpenspaceResults!$B$9,CHAR(10),$B$2," ",$G$2)</f>
        <v>Scotland
Lowland Mixed Deciduous Woodland
Open Space Proportion of area</v>
      </c>
      <c r="V51" s="30" t="str">
        <f>CONCATENATE($A$54,CHAR(10),OpenspaceResults!$B$10,CHAR(10),$B$2," ",$G$2)</f>
        <v>Scotland
Native pine woodlands
Open Space Proportion of area</v>
      </c>
      <c r="AE51" s="30" t="str">
        <f>CONCATENATE($A$54,CHAR(10),OpenspaceResults!$B$11,CHAR(10),$B$2," ",$G$2)</f>
        <v>Scotland
Non-HAP native pinewood
Open Space Proportion of area</v>
      </c>
      <c r="AL51" s="30" t="str">
        <f>CONCATENATE($A$54,CHAR(10),OpenspaceResults!$B$12,CHAR(10),$B$2," ",$G$2)</f>
        <v>Scotland
Upland birchwoods (Scot); birch dominated upland oakwoods (Eng, Wal)
Open Space Proportion of area</v>
      </c>
      <c r="AS51" s="30" t="str">
        <f>CONCATENATE($A$54,CHAR(10),OpenspaceResults!$B$13,CHAR(10),$B$2," ",$G$2)</f>
        <v>Scotland
Upland mixed ashwoods
Open Space Proportion of area</v>
      </c>
      <c r="BA51" s="30" t="str">
        <f>CONCATENATE($A$54,CHAR(10),OpenspaceResults!$B$14,CHAR(10),$B$2," ",$G$2)</f>
        <v>Scotland
Upland oakwood
Open Space Proportion of area</v>
      </c>
      <c r="BJ51" s="30" t="str">
        <f>CONCATENATE($A$54,CHAR(10),OpenspaceResults!$B$15,CHAR(10),$B$2," ",$G$2)</f>
        <v>Scotland
Wet woodland
Open Space Proportion of area</v>
      </c>
      <c r="BQ51" s="30" t="str">
        <f>CONCATENATE($A$54,CHAR(10),OpenspaceResults!$B$16,CHAR(10),$B$2," ",$G$2)</f>
        <v>Scotland
Wood Pasture &amp; Parkland
Open Space Proportion of area</v>
      </c>
      <c r="BY51" s="30" t="str">
        <f>CONCATENATE($A$54,CHAR(10),OpenspaceResults!$B$17,CHAR(10),$B$2," ",$G$2)</f>
        <v>Scotland
Broadleaf habitat NOT classified as priority
Open Space Proportion of area</v>
      </c>
      <c r="CG51" s="30" t="str">
        <f>CONCATENATE($A$54,CHAR(10),OpenspaceResults!$B$18,CHAR(10),$B$2," ",$G$2)</f>
        <v>Scotland
Non-native coniferous woodland
Open Space Proportion of area</v>
      </c>
      <c r="CO51" s="30" t="str">
        <f>CONCATENATE($A$54,CHAR(10),OpenspaceResults!$B$19,CHAR(10),$B$2," ",$G$2)</f>
        <v>Scotland
Transition or felled
Open Space Proportion of area</v>
      </c>
    </row>
    <row r="52" spans="1:93" ht="15" customHeight="1" x14ac:dyDescent="0.2">
      <c r="A52" s="47"/>
      <c r="B52" s="48"/>
    </row>
    <row r="53" spans="1:93" ht="15" customHeight="1" x14ac:dyDescent="0.2">
      <c r="A53" s="47"/>
      <c r="B53" s="48"/>
    </row>
    <row r="54" spans="1:93" ht="15" customHeight="1" x14ac:dyDescent="0.25">
      <c r="A54" s="49" t="s">
        <v>188</v>
      </c>
      <c r="B54" s="102"/>
    </row>
    <row r="55" spans="1:93" ht="30" customHeight="1" x14ac:dyDescent="0.25">
      <c r="A55" s="49"/>
      <c r="B55" s="103"/>
    </row>
    <row r="56" spans="1:93" ht="15" customHeight="1" x14ac:dyDescent="0.25">
      <c r="A56" s="49"/>
      <c r="B56" s="50"/>
    </row>
    <row r="57" spans="1:93" ht="15" customHeight="1" x14ac:dyDescent="0.25">
      <c r="A57" s="49"/>
      <c r="B57" s="50"/>
    </row>
    <row r="58" spans="1:93" ht="15" customHeight="1" x14ac:dyDescent="0.25">
      <c r="A58" s="49"/>
      <c r="B58" s="50"/>
    </row>
    <row r="59" spans="1:93" ht="15" customHeight="1" x14ac:dyDescent="0.25">
      <c r="A59" s="49"/>
      <c r="B59" s="50"/>
    </row>
    <row r="60" spans="1:93" ht="15" customHeight="1" x14ac:dyDescent="0.25">
      <c r="A60" s="49"/>
      <c r="B60" s="50"/>
    </row>
    <row r="61" spans="1:93" ht="15" customHeight="1" x14ac:dyDescent="0.25">
      <c r="A61" s="49"/>
      <c r="B61" s="50"/>
    </row>
    <row r="62" spans="1:93" ht="15" customHeight="1" x14ac:dyDescent="0.25">
      <c r="A62" s="49"/>
      <c r="B62" s="50"/>
    </row>
    <row r="63" spans="1:93" ht="15" customHeight="1" x14ac:dyDescent="0.25">
      <c r="A63" s="49"/>
      <c r="B63" s="50"/>
    </row>
    <row r="64" spans="1:93" ht="15" customHeight="1" x14ac:dyDescent="0.25">
      <c r="A64" s="49"/>
      <c r="B64" s="50"/>
    </row>
    <row r="65" spans="1:93" ht="15" customHeight="1" x14ac:dyDescent="0.25">
      <c r="A65" s="49"/>
      <c r="B65" s="50"/>
    </row>
    <row r="66" spans="1:93" ht="15" customHeight="1" x14ac:dyDescent="0.25">
      <c r="A66" s="49"/>
      <c r="B66" s="50"/>
    </row>
    <row r="67" spans="1:93" ht="15" customHeight="1" x14ac:dyDescent="0.25">
      <c r="A67" s="49"/>
      <c r="B67" s="50"/>
    </row>
    <row r="68" spans="1:93" ht="15" customHeight="1" x14ac:dyDescent="0.25">
      <c r="A68" s="49"/>
      <c r="B68" s="50"/>
    </row>
    <row r="69" spans="1:93" ht="15" customHeight="1" x14ac:dyDescent="0.25">
      <c r="A69" s="49"/>
      <c r="B69" s="50"/>
    </row>
    <row r="70" spans="1:93" ht="15" customHeight="1" x14ac:dyDescent="0.25">
      <c r="A70" s="49"/>
      <c r="B70" s="50"/>
    </row>
    <row r="71" spans="1:93" ht="15" customHeight="1" x14ac:dyDescent="0.25">
      <c r="A71" s="49"/>
      <c r="B71" s="50"/>
    </row>
    <row r="72" spans="1:93" ht="15" customHeight="1" x14ac:dyDescent="0.25">
      <c r="A72" s="49"/>
      <c r="B72" s="51"/>
    </row>
    <row r="73" spans="1:93" ht="15" customHeight="1" x14ac:dyDescent="0.25">
      <c r="A73" s="52"/>
      <c r="B73" s="51"/>
    </row>
    <row r="74" spans="1:93" ht="15" customHeight="1" x14ac:dyDescent="0.25">
      <c r="A74" s="49"/>
      <c r="B74" s="48"/>
    </row>
    <row r="75" spans="1:93" ht="15" customHeight="1" x14ac:dyDescent="0.25">
      <c r="A75" s="49"/>
      <c r="B75" s="48"/>
    </row>
    <row r="76" spans="1:93" ht="15" customHeight="1" x14ac:dyDescent="0.2">
      <c r="A76" s="47"/>
      <c r="B76" s="48"/>
    </row>
    <row r="77" spans="1:93" ht="15" customHeight="1" x14ac:dyDescent="0.2">
      <c r="A77" s="47"/>
      <c r="B77" s="48"/>
    </row>
    <row r="78" spans="1:93" ht="15" customHeight="1" x14ac:dyDescent="0.25">
      <c r="A78" s="49" t="s">
        <v>116</v>
      </c>
      <c r="B78" s="102"/>
      <c r="G78" s="30" t="str">
        <f>CONCATENATE($A$78,CHAR(10),OpenspaceResults!$B$8,CHAR(10),$B$2," ",$G$2)</f>
        <v>Wales
Lowland beech/yew woodland
Open Space Proportion of area</v>
      </c>
      <c r="O78" s="30" t="str">
        <f>CONCATENATE($A$78,CHAR(10),OpenspaceResults!$B$9,CHAR(10),$B$2," ",$G$2)</f>
        <v>Wales
Lowland Mixed Deciduous Woodland
Open Space Proportion of area</v>
      </c>
      <c r="V78" s="30" t="str">
        <f>CONCATENATE($A$78,CHAR(10),OpenspaceResults!$B$10,CHAR(10),$B$2," ",$G$2)</f>
        <v>Wales
Native pine woodlands
Open Space Proportion of area</v>
      </c>
      <c r="AE78" s="30" t="str">
        <f>CONCATENATE($A$78,CHAR(10),OpenspaceResults!$B$11,CHAR(10),$B$2," ",$G$2)</f>
        <v>Wales
Non-HAP native pinewood
Open Space Proportion of area</v>
      </c>
      <c r="AL78" s="30" t="str">
        <f>CONCATENATE($A$78,CHAR(10),OpenspaceResults!$B$12,CHAR(10),$B$2," ",$G$2)</f>
        <v>Wales
Upland birchwoods (Scot); birch dominated upland oakwoods (Eng, Wal)
Open Space Proportion of area</v>
      </c>
      <c r="AS78" s="30" t="str">
        <f>CONCATENATE($A$78,CHAR(10),OpenspaceResults!$B$13,CHAR(10),$B$2," ",$G$2)</f>
        <v>Wales
Upland mixed ashwoods
Open Space Proportion of area</v>
      </c>
      <c r="BA78" s="30" t="str">
        <f>CONCATENATE($A$78,CHAR(10),OpenspaceResults!$B$14,CHAR(10),$B$2," ",$G$2)</f>
        <v>Wales
Upland oakwood
Open Space Proportion of area</v>
      </c>
      <c r="BJ78" s="30" t="str">
        <f>CONCATENATE($A$78,CHAR(10),OpenspaceResults!$B$15,CHAR(10),$B$2," ",$G$2)</f>
        <v>Wales
Wet woodland
Open Space Proportion of area</v>
      </c>
      <c r="BQ78" s="30" t="str">
        <f>CONCATENATE($A$78,CHAR(10),OpenspaceResults!$B$16,CHAR(10),$B$2," ",$G$2)</f>
        <v>Wales
Wood Pasture &amp; Parkland
Open Space Proportion of area</v>
      </c>
      <c r="BY78" s="30" t="str">
        <f>CONCATENATE($A$78,CHAR(10),OpenspaceResults!$B$17,CHAR(10),$B$2," ",$G$2)</f>
        <v>Wales
Broadleaf habitat NOT classified as priority
Open Space Proportion of area</v>
      </c>
      <c r="CG78" s="30" t="str">
        <f>CONCATENATE($A$78,CHAR(10),OpenspaceResults!$B$18,CHAR(10),$B$2," ",$G$2)</f>
        <v>Wales
Non-native coniferous woodland
Open Space Proportion of area</v>
      </c>
      <c r="CO78" s="30" t="str">
        <f>CONCATENATE($A$78,CHAR(10),OpenspaceResults!$B$19,CHAR(10),$B$2," ",$G$2)</f>
        <v>Wales
Transition or felled
Open Space Proportion of area</v>
      </c>
    </row>
    <row r="79" spans="1:93" ht="30" customHeight="1" x14ac:dyDescent="0.25">
      <c r="A79" s="49"/>
      <c r="B79" s="103"/>
    </row>
    <row r="80" spans="1:93" ht="15" customHeight="1" x14ac:dyDescent="0.25">
      <c r="A80" s="49"/>
      <c r="B80" s="50"/>
    </row>
    <row r="81" spans="1:2" ht="15" customHeight="1" x14ac:dyDescent="0.25">
      <c r="A81" s="49"/>
      <c r="B81" s="50"/>
    </row>
    <row r="82" spans="1:2" ht="15" customHeight="1" x14ac:dyDescent="0.25">
      <c r="A82" s="49"/>
      <c r="B82" s="50"/>
    </row>
    <row r="83" spans="1:2" ht="15" customHeight="1" x14ac:dyDescent="0.25">
      <c r="A83" s="49"/>
      <c r="B83" s="50"/>
    </row>
    <row r="84" spans="1:2" ht="15" customHeight="1" x14ac:dyDescent="0.25">
      <c r="A84" s="49"/>
      <c r="B84" s="50"/>
    </row>
    <row r="85" spans="1:2" ht="15" customHeight="1" x14ac:dyDescent="0.25">
      <c r="A85" s="49"/>
      <c r="B85" s="50"/>
    </row>
    <row r="86" spans="1:2" ht="15" customHeight="1" x14ac:dyDescent="0.25">
      <c r="A86" s="49"/>
      <c r="B86" s="50"/>
    </row>
    <row r="87" spans="1:2" ht="15" customHeight="1" x14ac:dyDescent="0.25">
      <c r="A87" s="49"/>
      <c r="B87" s="50"/>
    </row>
    <row r="88" spans="1:2" ht="15" customHeight="1" x14ac:dyDescent="0.25">
      <c r="A88" s="49"/>
      <c r="B88" s="50"/>
    </row>
    <row r="89" spans="1:2" ht="15" customHeight="1" x14ac:dyDescent="0.25">
      <c r="A89" s="49"/>
      <c r="B89" s="50"/>
    </row>
    <row r="90" spans="1:2" ht="15" customHeight="1" x14ac:dyDescent="0.25">
      <c r="A90" s="49"/>
      <c r="B90" s="50"/>
    </row>
    <row r="91" spans="1:2" ht="15" customHeight="1" x14ac:dyDescent="0.25">
      <c r="A91" s="49"/>
      <c r="B91" s="50"/>
    </row>
    <row r="92" spans="1:2" ht="15" customHeight="1" x14ac:dyDescent="0.25">
      <c r="A92" s="49"/>
      <c r="B92" s="50"/>
    </row>
    <row r="93" spans="1:2" ht="15" customHeight="1" x14ac:dyDescent="0.25">
      <c r="A93" s="49"/>
      <c r="B93" s="50"/>
    </row>
    <row r="94" spans="1:2" ht="15" customHeight="1" x14ac:dyDescent="0.25">
      <c r="A94" s="49"/>
      <c r="B94" s="50"/>
    </row>
    <row r="95" spans="1:2" ht="15" customHeight="1" x14ac:dyDescent="0.25">
      <c r="A95" s="49"/>
      <c r="B95" s="50"/>
    </row>
    <row r="96" spans="1:2" ht="15" customHeight="1" x14ac:dyDescent="0.25">
      <c r="A96" s="49"/>
      <c r="B96" s="51"/>
    </row>
    <row r="97" spans="1:2" ht="15" customHeight="1" x14ac:dyDescent="0.25">
      <c r="A97" s="52"/>
      <c r="B97" s="51"/>
    </row>
    <row r="98" spans="1:2" ht="15" customHeight="1" x14ac:dyDescent="0.25">
      <c r="A98" s="49"/>
      <c r="B98" s="48"/>
    </row>
    <row r="99" spans="1:2" ht="15" customHeight="1" x14ac:dyDescent="0.25">
      <c r="A99" s="49"/>
      <c r="B99" s="48"/>
    </row>
    <row r="100" spans="1:2" ht="15" customHeight="1" x14ac:dyDescent="0.2">
      <c r="A100" s="47"/>
      <c r="B100" s="48"/>
    </row>
  </sheetData>
  <mergeCells count="5">
    <mergeCell ref="C5:D5"/>
    <mergeCell ref="B30:B31"/>
    <mergeCell ref="B6:B7"/>
    <mergeCell ref="B78:B79"/>
    <mergeCell ref="B54:B55"/>
  </mergeCells>
  <conditionalFormatting sqref="D14:D16">
    <cfRule type="cellIs" dxfId="6" priority="7" operator="between">
      <formula>0.0001</formula>
      <formula>0.9999</formula>
    </cfRule>
  </conditionalFormatting>
  <conditionalFormatting sqref="C14:D16 C8:C13">
    <cfRule type="expression" dxfId="5" priority="6">
      <formula>#REF!&gt;25</formula>
    </cfRule>
  </conditionalFormatting>
  <conditionalFormatting sqref="C8:C16">
    <cfRule type="cellIs" dxfId="4" priority="5" operator="between">
      <formula>0.0001</formula>
      <formula>0.9999</formula>
    </cfRule>
  </conditionalFormatting>
  <conditionalFormatting sqref="C5">
    <cfRule type="cellIs" dxfId="3" priority="4" operator="between">
      <formula>0.0001</formula>
      <formula>0.9999</formula>
    </cfRule>
  </conditionalFormatting>
  <conditionalFormatting sqref="C5">
    <cfRule type="expression" dxfId="2" priority="3">
      <formula>#REF!&gt;25</formula>
    </cfRule>
  </conditionalFormatting>
  <conditionalFormatting sqref="D6 D8:D13">
    <cfRule type="cellIs" dxfId="1" priority="2" operator="between">
      <formula>0.0001</formula>
      <formula>0.9999</formula>
    </cfRule>
  </conditionalFormatting>
  <conditionalFormatting sqref="D6 D8:D13">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Openspace</vt:lpstr>
      <vt:lpstr>OpenspaceResults</vt:lpstr>
      <vt:lpstr>OpenspaceGraphs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Tom</dc:creator>
  <cp:lastModifiedBy>Lesley Halsall</cp:lastModifiedBy>
  <dcterms:created xsi:type="dcterms:W3CDTF">2018-06-15T09:56:34Z</dcterms:created>
  <dcterms:modified xsi:type="dcterms:W3CDTF">2020-02-13T15:00:42Z</dcterms:modified>
</cp:coreProperties>
</file>