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24226"/>
  <mc:AlternateContent xmlns:mc="http://schemas.openxmlformats.org/markup-compatibility/2006">
    <mc:Choice Requires="x15">
      <x15ac:absPath xmlns:x15ac="http://schemas.microsoft.com/office/spreadsheetml/2010/11/ac" url="U:\Common\Fplan_shared\NFI\Forest Condition\Results\Reporting Tool Outputs\20_Jan_2020\Presentation_Tables\No_Formulas\Distribution_by_habitat\"/>
    </mc:Choice>
  </mc:AlternateContent>
  <xr:revisionPtr revIDLastSave="0" documentId="13_ncr:1_{FF20521D-E8FB-44B0-94DE-849373CBCB51}" xr6:coauthVersionLast="44" xr6:coauthVersionMax="44" xr10:uidLastSave="{00000000-0000-0000-0000-000000000000}"/>
  <bookViews>
    <workbookView xWindow="-120" yWindow="-120" windowWidth="29040" windowHeight="15840" xr2:uid="{00000000-000D-0000-FFFF-FFFF00000000}"/>
  </bookViews>
  <sheets>
    <sheet name="Summary" sheetId="9" r:id="rId1"/>
    <sheet name="LookupValues" sheetId="4" state="hidden" r:id="rId2"/>
    <sheet name="Disease" sheetId="6" state="hidden" r:id="rId3"/>
    <sheet name="DiseaseTables" sheetId="8" r:id="rId4"/>
    <sheet name="DiseaseGraphs" sheetId="7" r:id="rId5"/>
  </sheets>
  <definedNames>
    <definedName name="Data1b">#REF!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5" i="7" l="1"/>
  <c r="B2" i="7"/>
  <c r="CO78" i="7" s="1"/>
  <c r="BJ51" i="7" l="1"/>
  <c r="CO51" i="7"/>
  <c r="BJ78" i="7"/>
  <c r="G51" i="7"/>
  <c r="AL51" i="7"/>
  <c r="BQ51" i="7"/>
  <c r="G78" i="7"/>
  <c r="AL78" i="7"/>
  <c r="BQ78" i="7"/>
  <c r="O51" i="7"/>
  <c r="AS51" i="7"/>
  <c r="BY51" i="7"/>
  <c r="O78" i="7"/>
  <c r="AS78" i="7"/>
  <c r="BY78" i="7"/>
  <c r="V51" i="7"/>
  <c r="BA51" i="7"/>
  <c r="CG51" i="7"/>
  <c r="V78" i="7"/>
  <c r="BA78" i="7"/>
  <c r="CG78" i="7"/>
  <c r="B419" i="8"/>
  <c r="B418" i="8"/>
  <c r="B417" i="8"/>
  <c r="B416" i="8"/>
  <c r="B415" i="8"/>
  <c r="B414" i="8"/>
  <c r="B413" i="8"/>
  <c r="B412" i="8"/>
  <c r="B411" i="8"/>
  <c r="B410" i="8"/>
  <c r="B409" i="8"/>
  <c r="B408" i="8"/>
  <c r="B405" i="8"/>
  <c r="C403" i="8"/>
  <c r="B394" i="8"/>
  <c r="B393" i="8"/>
  <c r="B392" i="8"/>
  <c r="B391" i="8"/>
  <c r="B390" i="8"/>
  <c r="B389" i="8"/>
  <c r="B388" i="8"/>
  <c r="B387" i="8"/>
  <c r="B386" i="8"/>
  <c r="B385" i="8"/>
  <c r="B384" i="8"/>
  <c r="B383" i="8"/>
  <c r="B380" i="8"/>
  <c r="C378" i="8"/>
  <c r="B369" i="8"/>
  <c r="B368" i="8"/>
  <c r="B367" i="8"/>
  <c r="B366" i="8"/>
  <c r="B365" i="8"/>
  <c r="B364" i="8"/>
  <c r="B363" i="8"/>
  <c r="B362" i="8"/>
  <c r="B361" i="8"/>
  <c r="B360" i="8"/>
  <c r="B359" i="8"/>
  <c r="B358" i="8"/>
  <c r="B355" i="8"/>
  <c r="C353" i="8"/>
  <c r="B344" i="8"/>
  <c r="B343" i="8"/>
  <c r="B342" i="8"/>
  <c r="B341" i="8"/>
  <c r="B340" i="8"/>
  <c r="B339" i="8"/>
  <c r="B338" i="8"/>
  <c r="B337" i="8"/>
  <c r="B336" i="8"/>
  <c r="B335" i="8"/>
  <c r="B334" i="8"/>
  <c r="B333" i="8"/>
  <c r="B330" i="8"/>
  <c r="C328" i="8"/>
  <c r="B319" i="8"/>
  <c r="B318" i="8"/>
  <c r="B317" i="8"/>
  <c r="B316" i="8"/>
  <c r="B315" i="8"/>
  <c r="B314" i="8"/>
  <c r="B313" i="8"/>
  <c r="B312" i="8"/>
  <c r="B311" i="8"/>
  <c r="B310" i="8"/>
  <c r="B309" i="8"/>
  <c r="B308" i="8"/>
  <c r="B305" i="8"/>
  <c r="C303" i="8"/>
  <c r="B294" i="8"/>
  <c r="B293" i="8"/>
  <c r="B292" i="8"/>
  <c r="B291" i="8"/>
  <c r="B290" i="8"/>
  <c r="B289" i="8"/>
  <c r="B288" i="8"/>
  <c r="B287" i="8"/>
  <c r="B286" i="8"/>
  <c r="B285" i="8"/>
  <c r="B284" i="8"/>
  <c r="B283" i="8"/>
  <c r="B280" i="8"/>
  <c r="C278" i="8"/>
  <c r="B269" i="8"/>
  <c r="B268" i="8"/>
  <c r="B267" i="8"/>
  <c r="B266" i="8"/>
  <c r="B265" i="8"/>
  <c r="B264" i="8"/>
  <c r="B263" i="8"/>
  <c r="B262" i="8"/>
  <c r="B261" i="8"/>
  <c r="B260" i="8"/>
  <c r="B259" i="8"/>
  <c r="B258" i="8"/>
  <c r="B255" i="8"/>
  <c r="C253" i="8"/>
  <c r="B244" i="8"/>
  <c r="B243" i="8"/>
  <c r="B242" i="8"/>
  <c r="B241" i="8"/>
  <c r="B240" i="8"/>
  <c r="B239" i="8"/>
  <c r="B238" i="8"/>
  <c r="B237" i="8"/>
  <c r="B236" i="8"/>
  <c r="B235" i="8"/>
  <c r="B234" i="8"/>
  <c r="B233" i="8"/>
  <c r="B230" i="8"/>
  <c r="C228" i="8"/>
  <c r="B219" i="8"/>
  <c r="B218" i="8"/>
  <c r="B217" i="8"/>
  <c r="B216" i="8"/>
  <c r="B215" i="8"/>
  <c r="B214" i="8"/>
  <c r="B213" i="8"/>
  <c r="B212" i="8"/>
  <c r="B211" i="8"/>
  <c r="B210" i="8"/>
  <c r="B209" i="8"/>
  <c r="B208" i="8"/>
  <c r="B205" i="8"/>
  <c r="C203" i="8"/>
  <c r="B194" i="8"/>
  <c r="B193" i="8"/>
  <c r="B192" i="8"/>
  <c r="B191" i="8"/>
  <c r="B190" i="8"/>
  <c r="B189" i="8"/>
  <c r="B188" i="8"/>
  <c r="B187" i="8"/>
  <c r="B186" i="8"/>
  <c r="B185" i="8"/>
  <c r="B184" i="8"/>
  <c r="B183" i="8"/>
  <c r="B180" i="8"/>
  <c r="C178" i="8"/>
  <c r="B169" i="8"/>
  <c r="B168" i="8"/>
  <c r="B167" i="8"/>
  <c r="B166" i="8"/>
  <c r="B165" i="8"/>
  <c r="B164" i="8"/>
  <c r="B163" i="8"/>
  <c r="B162" i="8"/>
  <c r="B161" i="8"/>
  <c r="B160" i="8"/>
  <c r="B159" i="8"/>
  <c r="B158" i="8"/>
  <c r="B155" i="8"/>
  <c r="C153" i="8"/>
  <c r="B144" i="8"/>
  <c r="B143" i="8"/>
  <c r="B142" i="8"/>
  <c r="B141" i="8"/>
  <c r="B140" i="8"/>
  <c r="B139" i="8"/>
  <c r="B138" i="8"/>
  <c r="B137" i="8"/>
  <c r="B136" i="8"/>
  <c r="B135" i="8"/>
  <c r="B134" i="8"/>
  <c r="B133" i="8"/>
  <c r="B130" i="8"/>
  <c r="C128" i="8"/>
  <c r="B119" i="8"/>
  <c r="B118" i="8"/>
  <c r="B117" i="8"/>
  <c r="B116" i="8"/>
  <c r="B115" i="8"/>
  <c r="B114" i="8"/>
  <c r="B113" i="8"/>
  <c r="B112" i="8"/>
  <c r="B111" i="8"/>
  <c r="B110" i="8"/>
  <c r="B109" i="8"/>
  <c r="B108" i="8"/>
  <c r="B105" i="8"/>
  <c r="C103" i="8"/>
  <c r="AA410" i="8" l="1"/>
  <c r="Y388" i="8"/>
  <c r="Q388" i="8"/>
  <c r="I388" i="8"/>
  <c r="AG365" i="8"/>
  <c r="AC365" i="8"/>
  <c r="U365" i="8"/>
  <c r="S343" i="8"/>
  <c r="K343" i="8"/>
  <c r="AC342" i="8"/>
  <c r="AA342" i="8"/>
  <c r="M342" i="8"/>
  <c r="K342" i="8"/>
  <c r="S258" i="8"/>
  <c r="K258" i="8"/>
  <c r="Y167" i="8"/>
  <c r="Q167" i="8"/>
  <c r="AJ287" i="8" l="1"/>
  <c r="AI287" i="8"/>
  <c r="AL112" i="8"/>
  <c r="AK112" i="8"/>
  <c r="AL237" i="8"/>
  <c r="AK237" i="8"/>
  <c r="AJ337" i="8"/>
  <c r="AI337" i="8"/>
  <c r="AJ312" i="8"/>
  <c r="AI312" i="8"/>
  <c r="L108" i="8"/>
  <c r="K108" i="8"/>
  <c r="T108" i="8"/>
  <c r="S108" i="8"/>
  <c r="AB108" i="8"/>
  <c r="AA108" i="8"/>
  <c r="AJ108" i="8"/>
  <c r="AI108" i="8"/>
  <c r="F109" i="8"/>
  <c r="E109" i="8"/>
  <c r="N109" i="8"/>
  <c r="M109" i="8"/>
  <c r="V109" i="8"/>
  <c r="U109" i="8"/>
  <c r="AD109" i="8"/>
  <c r="AC109" i="8"/>
  <c r="AL109" i="8"/>
  <c r="AK109" i="8"/>
  <c r="F110" i="8"/>
  <c r="E110" i="8"/>
  <c r="N110" i="8"/>
  <c r="M110" i="8"/>
  <c r="V110" i="8"/>
  <c r="U110" i="8"/>
  <c r="AD110" i="8"/>
  <c r="AC110" i="8"/>
  <c r="AL110" i="8"/>
  <c r="AK110" i="8"/>
  <c r="H111" i="8"/>
  <c r="G111" i="8"/>
  <c r="P111" i="8"/>
  <c r="O111" i="8"/>
  <c r="X111" i="8"/>
  <c r="W111" i="8"/>
  <c r="AF111" i="8"/>
  <c r="AE111" i="8"/>
  <c r="H113" i="8"/>
  <c r="G113" i="8"/>
  <c r="P113" i="8"/>
  <c r="O113" i="8"/>
  <c r="X113" i="8"/>
  <c r="W113" i="8"/>
  <c r="AF113" i="8"/>
  <c r="AE113" i="8"/>
  <c r="H114" i="8"/>
  <c r="G114" i="8"/>
  <c r="P114" i="8"/>
  <c r="O114" i="8"/>
  <c r="X114" i="8"/>
  <c r="W114" i="8"/>
  <c r="AF114" i="8"/>
  <c r="AE114" i="8"/>
  <c r="H115" i="8"/>
  <c r="G115" i="8"/>
  <c r="P115" i="8"/>
  <c r="O115" i="8"/>
  <c r="X115" i="8"/>
  <c r="W115" i="8"/>
  <c r="AF115" i="8"/>
  <c r="AE115" i="8"/>
  <c r="H116" i="8"/>
  <c r="G116" i="8"/>
  <c r="P116" i="8"/>
  <c r="O116" i="8"/>
  <c r="X116" i="8"/>
  <c r="W116" i="8"/>
  <c r="AF116" i="8"/>
  <c r="AE116" i="8"/>
  <c r="H117" i="8"/>
  <c r="G117" i="8"/>
  <c r="P117" i="8"/>
  <c r="O117" i="8"/>
  <c r="X117" i="8"/>
  <c r="W117" i="8"/>
  <c r="AF117" i="8"/>
  <c r="AE117" i="8"/>
  <c r="H118" i="8"/>
  <c r="G118" i="8"/>
  <c r="P118" i="8"/>
  <c r="O118" i="8"/>
  <c r="X118" i="8"/>
  <c r="W118" i="8"/>
  <c r="AF118" i="8"/>
  <c r="AE118" i="8"/>
  <c r="H119" i="8"/>
  <c r="G119" i="8"/>
  <c r="P119" i="8"/>
  <c r="O119" i="8"/>
  <c r="X119" i="8"/>
  <c r="W119" i="8"/>
  <c r="AF119" i="8"/>
  <c r="AE119" i="8"/>
  <c r="H133" i="8"/>
  <c r="G133" i="8"/>
  <c r="P133" i="8"/>
  <c r="O133" i="8"/>
  <c r="X133" i="8"/>
  <c r="W133" i="8"/>
  <c r="AF133" i="8"/>
  <c r="AE133" i="8"/>
  <c r="H134" i="8"/>
  <c r="G134" i="8"/>
  <c r="P134" i="8"/>
  <c r="O134" i="8"/>
  <c r="X134" i="8"/>
  <c r="W134" i="8"/>
  <c r="AF134" i="8"/>
  <c r="AE134" i="8"/>
  <c r="J135" i="8"/>
  <c r="I135" i="8"/>
  <c r="R135" i="8"/>
  <c r="Q135" i="8"/>
  <c r="Z135" i="8"/>
  <c r="Y135" i="8"/>
  <c r="AH135" i="8"/>
  <c r="AG135" i="8"/>
  <c r="J136" i="8"/>
  <c r="I136" i="8"/>
  <c r="R136" i="8"/>
  <c r="Q136" i="8"/>
  <c r="Z136" i="8"/>
  <c r="Y136" i="8"/>
  <c r="AH136" i="8"/>
  <c r="AG136" i="8"/>
  <c r="J138" i="8"/>
  <c r="I138" i="8"/>
  <c r="R138" i="8"/>
  <c r="Q138" i="8"/>
  <c r="Z138" i="8"/>
  <c r="Y138" i="8"/>
  <c r="AH138" i="8"/>
  <c r="AG138" i="8"/>
  <c r="J139" i="8"/>
  <c r="I139" i="8"/>
  <c r="R139" i="8"/>
  <c r="Q139" i="8"/>
  <c r="Z139" i="8"/>
  <c r="Y139" i="8"/>
  <c r="AH139" i="8"/>
  <c r="AG139" i="8"/>
  <c r="J140" i="8"/>
  <c r="I140" i="8"/>
  <c r="R140" i="8"/>
  <c r="Q140" i="8"/>
  <c r="Z140" i="8"/>
  <c r="Y140" i="8"/>
  <c r="AH140" i="8"/>
  <c r="AG140" i="8"/>
  <c r="J141" i="8"/>
  <c r="I141" i="8"/>
  <c r="R141" i="8"/>
  <c r="Q141" i="8"/>
  <c r="Z141" i="8"/>
  <c r="Y141" i="8"/>
  <c r="AH141" i="8"/>
  <c r="AG141" i="8"/>
  <c r="J142" i="8"/>
  <c r="I142" i="8"/>
  <c r="R142" i="8"/>
  <c r="Q142" i="8"/>
  <c r="Z142" i="8"/>
  <c r="Y142" i="8"/>
  <c r="AH142" i="8"/>
  <c r="AG142" i="8"/>
  <c r="J143" i="8"/>
  <c r="I143" i="8"/>
  <c r="R143" i="8"/>
  <c r="Q143" i="8"/>
  <c r="Z143" i="8"/>
  <c r="Y143" i="8"/>
  <c r="AH143" i="8"/>
  <c r="AG143" i="8"/>
  <c r="J144" i="8"/>
  <c r="I144" i="8"/>
  <c r="R144" i="8"/>
  <c r="Q144" i="8"/>
  <c r="Z144" i="8"/>
  <c r="Y144" i="8"/>
  <c r="AH144" i="8"/>
  <c r="AG144" i="8"/>
  <c r="J158" i="8"/>
  <c r="I158" i="8"/>
  <c r="R158" i="8"/>
  <c r="Q158" i="8"/>
  <c r="Z158" i="8"/>
  <c r="Y158" i="8"/>
  <c r="AH158" i="8"/>
  <c r="AG158" i="8"/>
  <c r="J159" i="8"/>
  <c r="I159" i="8"/>
  <c r="R159" i="8"/>
  <c r="Q159" i="8"/>
  <c r="Z159" i="8"/>
  <c r="Y159" i="8"/>
  <c r="AH159" i="8"/>
  <c r="AG159" i="8"/>
  <c r="J160" i="8"/>
  <c r="I160" i="8"/>
  <c r="R160" i="8"/>
  <c r="Q160" i="8"/>
  <c r="Z160" i="8"/>
  <c r="Y160" i="8"/>
  <c r="AH160" i="8"/>
  <c r="AG160" i="8"/>
  <c r="J161" i="8"/>
  <c r="I161" i="8"/>
  <c r="R161" i="8"/>
  <c r="Q161" i="8"/>
  <c r="Z161" i="8"/>
  <c r="Y161" i="8"/>
  <c r="AH161" i="8"/>
  <c r="AG161" i="8"/>
  <c r="J163" i="8"/>
  <c r="I163" i="8"/>
  <c r="R163" i="8"/>
  <c r="Q163" i="8"/>
  <c r="Z163" i="8"/>
  <c r="Y163" i="8"/>
  <c r="AH163" i="8"/>
  <c r="AG163" i="8"/>
  <c r="J164" i="8"/>
  <c r="I164" i="8"/>
  <c r="R164" i="8"/>
  <c r="Q164" i="8"/>
  <c r="Z164" i="8"/>
  <c r="Y164" i="8"/>
  <c r="AH164" i="8"/>
  <c r="AG164" i="8"/>
  <c r="J165" i="8"/>
  <c r="I165" i="8"/>
  <c r="R165" i="8"/>
  <c r="Q165" i="8"/>
  <c r="Z165" i="8"/>
  <c r="Y165" i="8"/>
  <c r="AH165" i="8"/>
  <c r="AG165" i="8"/>
  <c r="J166" i="8"/>
  <c r="I166" i="8"/>
  <c r="R166" i="8"/>
  <c r="Q166" i="8"/>
  <c r="Z166" i="8"/>
  <c r="Y166" i="8"/>
  <c r="AH166" i="8"/>
  <c r="AG166" i="8"/>
  <c r="H167" i="8"/>
  <c r="G167" i="8"/>
  <c r="P167" i="8"/>
  <c r="O167" i="8"/>
  <c r="X167" i="8"/>
  <c r="W167" i="8"/>
  <c r="AF167" i="8"/>
  <c r="AE167" i="8"/>
  <c r="D168" i="8"/>
  <c r="C168" i="8"/>
  <c r="L168" i="8"/>
  <c r="K168" i="8"/>
  <c r="T168" i="8"/>
  <c r="S168" i="8"/>
  <c r="AB168" i="8"/>
  <c r="AA168" i="8"/>
  <c r="AJ168" i="8"/>
  <c r="AI168" i="8"/>
  <c r="D169" i="8"/>
  <c r="C169" i="8"/>
  <c r="L169" i="8"/>
  <c r="K169" i="8"/>
  <c r="T169" i="8"/>
  <c r="S169" i="8"/>
  <c r="AB169" i="8"/>
  <c r="AA169" i="8"/>
  <c r="AJ169" i="8"/>
  <c r="AI169" i="8"/>
  <c r="D183" i="8"/>
  <c r="C183" i="8"/>
  <c r="L183" i="8"/>
  <c r="K183" i="8"/>
  <c r="T183" i="8"/>
  <c r="S183" i="8"/>
  <c r="AB183" i="8"/>
  <c r="AA183" i="8"/>
  <c r="AJ183" i="8"/>
  <c r="AI183" i="8"/>
  <c r="D184" i="8"/>
  <c r="C184" i="8"/>
  <c r="L184" i="8"/>
  <c r="K184" i="8"/>
  <c r="T184" i="8"/>
  <c r="S184" i="8"/>
  <c r="AB184" i="8"/>
  <c r="AA184" i="8"/>
  <c r="AJ184" i="8"/>
  <c r="AI184" i="8"/>
  <c r="D185" i="8"/>
  <c r="C185" i="8"/>
  <c r="L185" i="8"/>
  <c r="K185" i="8"/>
  <c r="T185" i="8"/>
  <c r="S185" i="8"/>
  <c r="AB185" i="8"/>
  <c r="AA185" i="8"/>
  <c r="AJ185" i="8"/>
  <c r="AI185" i="8"/>
  <c r="D186" i="8"/>
  <c r="C186" i="8"/>
  <c r="L186" i="8"/>
  <c r="K186" i="8"/>
  <c r="T186" i="8"/>
  <c r="S186" i="8"/>
  <c r="AB186" i="8"/>
  <c r="AA186" i="8"/>
  <c r="AJ186" i="8"/>
  <c r="AI186" i="8"/>
  <c r="D188" i="8"/>
  <c r="C188" i="8"/>
  <c r="L188" i="8"/>
  <c r="K188" i="8"/>
  <c r="T188" i="8"/>
  <c r="S188" i="8"/>
  <c r="AB188" i="8"/>
  <c r="AA188" i="8"/>
  <c r="AJ188" i="8"/>
  <c r="AI188" i="8"/>
  <c r="D189" i="8"/>
  <c r="C189" i="8"/>
  <c r="L189" i="8"/>
  <c r="K189" i="8"/>
  <c r="T189" i="8"/>
  <c r="S189" i="8"/>
  <c r="AB189" i="8"/>
  <c r="AA189" i="8"/>
  <c r="AJ189" i="8"/>
  <c r="AI189" i="8"/>
  <c r="D190" i="8"/>
  <c r="C190" i="8"/>
  <c r="L190" i="8"/>
  <c r="K190" i="8"/>
  <c r="T190" i="8"/>
  <c r="S190" i="8"/>
  <c r="AB190" i="8"/>
  <c r="AA190" i="8"/>
  <c r="AJ190" i="8"/>
  <c r="AI190" i="8"/>
  <c r="D191" i="8"/>
  <c r="C191" i="8"/>
  <c r="L191" i="8"/>
  <c r="K191" i="8"/>
  <c r="T191" i="8"/>
  <c r="S191" i="8"/>
  <c r="AB191" i="8"/>
  <c r="AA191" i="8"/>
  <c r="AJ191" i="8"/>
  <c r="AI191" i="8"/>
  <c r="D192" i="8"/>
  <c r="C192" i="8"/>
  <c r="L192" i="8"/>
  <c r="K192" i="8"/>
  <c r="T192" i="8"/>
  <c r="S192" i="8"/>
  <c r="AB192" i="8"/>
  <c r="AA192" i="8"/>
  <c r="AJ192" i="8"/>
  <c r="AI192" i="8"/>
  <c r="D193" i="8"/>
  <c r="C193" i="8"/>
  <c r="L193" i="8"/>
  <c r="K193" i="8"/>
  <c r="T193" i="8"/>
  <c r="S193" i="8"/>
  <c r="AB193" i="8"/>
  <c r="AA193" i="8"/>
  <c r="AJ193" i="8"/>
  <c r="AI193" i="8"/>
  <c r="D194" i="8"/>
  <c r="C194" i="8"/>
  <c r="L194" i="8"/>
  <c r="K194" i="8"/>
  <c r="T194" i="8"/>
  <c r="S194" i="8"/>
  <c r="AB194" i="8"/>
  <c r="AA194" i="8"/>
  <c r="AJ194" i="8"/>
  <c r="AI194" i="8"/>
  <c r="D208" i="8"/>
  <c r="C208" i="8"/>
  <c r="L208" i="8"/>
  <c r="K208" i="8"/>
  <c r="T208" i="8"/>
  <c r="S208" i="8"/>
  <c r="AB208" i="8"/>
  <c r="AA208" i="8"/>
  <c r="AJ208" i="8"/>
  <c r="AI208" i="8"/>
  <c r="D209" i="8"/>
  <c r="C209" i="8"/>
  <c r="L209" i="8"/>
  <c r="K209" i="8"/>
  <c r="T209" i="8"/>
  <c r="S209" i="8"/>
  <c r="AB209" i="8"/>
  <c r="AA209" i="8"/>
  <c r="AJ209" i="8"/>
  <c r="AI209" i="8"/>
  <c r="D210" i="8"/>
  <c r="C210" i="8"/>
  <c r="L210" i="8"/>
  <c r="K210" i="8"/>
  <c r="T210" i="8"/>
  <c r="S210" i="8"/>
  <c r="AB210" i="8"/>
  <c r="AA210" i="8"/>
  <c r="AJ210" i="8"/>
  <c r="AI210" i="8"/>
  <c r="D211" i="8"/>
  <c r="C211" i="8"/>
  <c r="L211" i="8"/>
  <c r="K211" i="8"/>
  <c r="T211" i="8"/>
  <c r="S211" i="8"/>
  <c r="AB211" i="8"/>
  <c r="AA211" i="8"/>
  <c r="AJ211" i="8"/>
  <c r="AI211" i="8"/>
  <c r="H213" i="8"/>
  <c r="G213" i="8"/>
  <c r="P213" i="8"/>
  <c r="O213" i="8"/>
  <c r="X213" i="8"/>
  <c r="W213" i="8"/>
  <c r="AF213" i="8"/>
  <c r="AE213" i="8"/>
  <c r="H214" i="8"/>
  <c r="G214" i="8"/>
  <c r="P214" i="8"/>
  <c r="O214" i="8"/>
  <c r="X214" i="8"/>
  <c r="W214" i="8"/>
  <c r="AF214" i="8"/>
  <c r="AE214" i="8"/>
  <c r="H215" i="8"/>
  <c r="G215" i="8"/>
  <c r="P215" i="8"/>
  <c r="O215" i="8"/>
  <c r="X215" i="8"/>
  <c r="W215" i="8"/>
  <c r="AF215" i="8"/>
  <c r="AE215" i="8"/>
  <c r="H216" i="8"/>
  <c r="G216" i="8"/>
  <c r="P216" i="8"/>
  <c r="O216" i="8"/>
  <c r="X216" i="8"/>
  <c r="W216" i="8"/>
  <c r="AF216" i="8"/>
  <c r="AE216" i="8"/>
  <c r="H217" i="8"/>
  <c r="G217" i="8"/>
  <c r="P217" i="8"/>
  <c r="O217" i="8"/>
  <c r="X217" i="8"/>
  <c r="W217" i="8"/>
  <c r="AF217" i="8"/>
  <c r="AE217" i="8"/>
  <c r="H218" i="8"/>
  <c r="G218" i="8"/>
  <c r="P218" i="8"/>
  <c r="O218" i="8"/>
  <c r="X218" i="8"/>
  <c r="W218" i="8"/>
  <c r="AF218" i="8"/>
  <c r="AE218" i="8"/>
  <c r="H219" i="8"/>
  <c r="G219" i="8"/>
  <c r="P219" i="8"/>
  <c r="O219" i="8"/>
  <c r="X219" i="8"/>
  <c r="W219" i="8"/>
  <c r="AF219" i="8"/>
  <c r="AE219" i="8"/>
  <c r="H233" i="8"/>
  <c r="G233" i="8"/>
  <c r="P233" i="8"/>
  <c r="O233" i="8"/>
  <c r="X233" i="8"/>
  <c r="W233" i="8"/>
  <c r="AF233" i="8"/>
  <c r="AE233" i="8"/>
  <c r="H234" i="8"/>
  <c r="G234" i="8"/>
  <c r="P234" i="8"/>
  <c r="O234" i="8"/>
  <c r="X234" i="8"/>
  <c r="W234" i="8"/>
  <c r="AF234" i="8"/>
  <c r="AE234" i="8"/>
  <c r="H235" i="8"/>
  <c r="G235" i="8"/>
  <c r="P235" i="8"/>
  <c r="O235" i="8"/>
  <c r="X235" i="8"/>
  <c r="W235" i="8"/>
  <c r="AF235" i="8"/>
  <c r="AE235" i="8"/>
  <c r="H236" i="8"/>
  <c r="G236" i="8"/>
  <c r="P236" i="8"/>
  <c r="O236" i="8"/>
  <c r="X236" i="8"/>
  <c r="W236" i="8"/>
  <c r="AF236" i="8"/>
  <c r="AE236" i="8"/>
  <c r="H238" i="8"/>
  <c r="G238" i="8"/>
  <c r="P238" i="8"/>
  <c r="O238" i="8"/>
  <c r="X238" i="8"/>
  <c r="W238" i="8"/>
  <c r="AF238" i="8"/>
  <c r="AE238" i="8"/>
  <c r="H239" i="8"/>
  <c r="G239" i="8"/>
  <c r="P239" i="8"/>
  <c r="O239" i="8"/>
  <c r="X239" i="8"/>
  <c r="W239" i="8"/>
  <c r="AF239" i="8"/>
  <c r="AE239" i="8"/>
  <c r="H240" i="8"/>
  <c r="G240" i="8"/>
  <c r="P240" i="8"/>
  <c r="O240" i="8"/>
  <c r="X240" i="8"/>
  <c r="W240" i="8"/>
  <c r="AF240" i="8"/>
  <c r="AE240" i="8"/>
  <c r="H241" i="8"/>
  <c r="G241" i="8"/>
  <c r="P241" i="8"/>
  <c r="O241" i="8"/>
  <c r="X241" i="8"/>
  <c r="W241" i="8"/>
  <c r="AF241" i="8"/>
  <c r="AE241" i="8"/>
  <c r="H242" i="8"/>
  <c r="G242" i="8"/>
  <c r="P242" i="8"/>
  <c r="O242" i="8"/>
  <c r="X242" i="8"/>
  <c r="W242" i="8"/>
  <c r="AF242" i="8"/>
  <c r="AE242" i="8"/>
  <c r="H243" i="8"/>
  <c r="G243" i="8"/>
  <c r="P243" i="8"/>
  <c r="O243" i="8"/>
  <c r="X243" i="8"/>
  <c r="W243" i="8"/>
  <c r="AF243" i="8"/>
  <c r="AE243" i="8"/>
  <c r="H244" i="8"/>
  <c r="G244" i="8"/>
  <c r="P244" i="8"/>
  <c r="O244" i="8"/>
  <c r="X244" i="8"/>
  <c r="W244" i="8"/>
  <c r="AF244" i="8"/>
  <c r="AE244" i="8"/>
  <c r="J258" i="8"/>
  <c r="I258" i="8"/>
  <c r="R258" i="8"/>
  <c r="Q258" i="8"/>
  <c r="Z258" i="8"/>
  <c r="Y258" i="8"/>
  <c r="AH258" i="8"/>
  <c r="AG258" i="8"/>
  <c r="F259" i="8"/>
  <c r="E259" i="8"/>
  <c r="N259" i="8"/>
  <c r="M259" i="8"/>
  <c r="V259" i="8"/>
  <c r="U259" i="8"/>
  <c r="AD259" i="8"/>
  <c r="AC259" i="8"/>
  <c r="AL259" i="8"/>
  <c r="AK259" i="8"/>
  <c r="F260" i="8"/>
  <c r="E260" i="8"/>
  <c r="N260" i="8"/>
  <c r="M260" i="8"/>
  <c r="V260" i="8"/>
  <c r="U260" i="8"/>
  <c r="AD260" i="8"/>
  <c r="AC260" i="8"/>
  <c r="AL260" i="8"/>
  <c r="AK260" i="8"/>
  <c r="F261" i="8"/>
  <c r="E261" i="8"/>
  <c r="N261" i="8"/>
  <c r="M261" i="8"/>
  <c r="V261" i="8"/>
  <c r="U261" i="8"/>
  <c r="AD261" i="8"/>
  <c r="AC261" i="8"/>
  <c r="AL261" i="8"/>
  <c r="AK261" i="8"/>
  <c r="F263" i="8"/>
  <c r="E263" i="8"/>
  <c r="N263" i="8"/>
  <c r="M263" i="8"/>
  <c r="V263" i="8"/>
  <c r="U263" i="8"/>
  <c r="AD263" i="8"/>
  <c r="AC263" i="8"/>
  <c r="AL263" i="8"/>
  <c r="AK263" i="8"/>
  <c r="F264" i="8"/>
  <c r="E264" i="8"/>
  <c r="N264" i="8"/>
  <c r="M264" i="8"/>
  <c r="V264" i="8"/>
  <c r="U264" i="8"/>
  <c r="AD264" i="8"/>
  <c r="AC264" i="8"/>
  <c r="AL264" i="8"/>
  <c r="AK264" i="8"/>
  <c r="F265" i="8"/>
  <c r="E265" i="8"/>
  <c r="N265" i="8"/>
  <c r="M265" i="8"/>
  <c r="V265" i="8"/>
  <c r="U265" i="8"/>
  <c r="AD265" i="8"/>
  <c r="AC265" i="8"/>
  <c r="AL265" i="8"/>
  <c r="AK265" i="8"/>
  <c r="F266" i="8"/>
  <c r="E266" i="8"/>
  <c r="N266" i="8"/>
  <c r="M266" i="8"/>
  <c r="V266" i="8"/>
  <c r="U266" i="8"/>
  <c r="AD266" i="8"/>
  <c r="AC266" i="8"/>
  <c r="AL266" i="8"/>
  <c r="AK266" i="8"/>
  <c r="F267" i="8"/>
  <c r="E267" i="8"/>
  <c r="N267" i="8"/>
  <c r="M267" i="8"/>
  <c r="V267" i="8"/>
  <c r="U267" i="8"/>
  <c r="AD267" i="8"/>
  <c r="AC267" i="8"/>
  <c r="AL267" i="8"/>
  <c r="AK267" i="8"/>
  <c r="F268" i="8"/>
  <c r="E268" i="8"/>
  <c r="N268" i="8"/>
  <c r="M268" i="8"/>
  <c r="V268" i="8"/>
  <c r="U268" i="8"/>
  <c r="AD268" i="8"/>
  <c r="AC268" i="8"/>
  <c r="AL268" i="8"/>
  <c r="AK268" i="8"/>
  <c r="F269" i="8"/>
  <c r="E269" i="8"/>
  <c r="N269" i="8"/>
  <c r="M269" i="8"/>
  <c r="V269" i="8"/>
  <c r="U269" i="8"/>
  <c r="AD269" i="8"/>
  <c r="AC269" i="8"/>
  <c r="AL269" i="8"/>
  <c r="AK269" i="8"/>
  <c r="F283" i="8"/>
  <c r="E283" i="8"/>
  <c r="N283" i="8"/>
  <c r="M283" i="8"/>
  <c r="V283" i="8"/>
  <c r="U283" i="8"/>
  <c r="AD283" i="8"/>
  <c r="AC283" i="8"/>
  <c r="AL283" i="8"/>
  <c r="AK283" i="8"/>
  <c r="F284" i="8"/>
  <c r="E284" i="8"/>
  <c r="N284" i="8"/>
  <c r="M284" i="8"/>
  <c r="V284" i="8"/>
  <c r="U284" i="8"/>
  <c r="AD284" i="8"/>
  <c r="AC284" i="8"/>
  <c r="AL284" i="8"/>
  <c r="AK284" i="8"/>
  <c r="F285" i="8"/>
  <c r="E285" i="8"/>
  <c r="N285" i="8"/>
  <c r="M285" i="8"/>
  <c r="V285" i="8"/>
  <c r="U285" i="8"/>
  <c r="AD285" i="8"/>
  <c r="AC285" i="8"/>
  <c r="AL285" i="8"/>
  <c r="AK285" i="8"/>
  <c r="F286" i="8"/>
  <c r="E286" i="8"/>
  <c r="N286" i="8"/>
  <c r="M286" i="8"/>
  <c r="V286" i="8"/>
  <c r="U286" i="8"/>
  <c r="AD286" i="8"/>
  <c r="AC286" i="8"/>
  <c r="AL286" i="8"/>
  <c r="AK286" i="8"/>
  <c r="F288" i="8"/>
  <c r="E288" i="8"/>
  <c r="N288" i="8"/>
  <c r="M288" i="8"/>
  <c r="V288" i="8"/>
  <c r="U288" i="8"/>
  <c r="AD288" i="8"/>
  <c r="AC288" i="8"/>
  <c r="AL288" i="8"/>
  <c r="AK288" i="8"/>
  <c r="F289" i="8"/>
  <c r="E289" i="8"/>
  <c r="N289" i="8"/>
  <c r="M289" i="8"/>
  <c r="V289" i="8"/>
  <c r="U289" i="8"/>
  <c r="AD289" i="8"/>
  <c r="AC289" i="8"/>
  <c r="AL289" i="8"/>
  <c r="AK289" i="8"/>
  <c r="F290" i="8"/>
  <c r="E290" i="8"/>
  <c r="N290" i="8"/>
  <c r="M290" i="8"/>
  <c r="V290" i="8"/>
  <c r="U290" i="8"/>
  <c r="AD290" i="8"/>
  <c r="AC290" i="8"/>
  <c r="AL290" i="8"/>
  <c r="AK290" i="8"/>
  <c r="F291" i="8"/>
  <c r="E291" i="8"/>
  <c r="N291" i="8"/>
  <c r="M291" i="8"/>
  <c r="V291" i="8"/>
  <c r="U291" i="8"/>
  <c r="AD291" i="8"/>
  <c r="AC291" i="8"/>
  <c r="AL291" i="8"/>
  <c r="AK291" i="8"/>
  <c r="F292" i="8"/>
  <c r="E292" i="8"/>
  <c r="N292" i="8"/>
  <c r="M292" i="8"/>
  <c r="V292" i="8"/>
  <c r="U292" i="8"/>
  <c r="AD292" i="8"/>
  <c r="AC292" i="8"/>
  <c r="AL292" i="8"/>
  <c r="AK292" i="8"/>
  <c r="F293" i="8"/>
  <c r="E293" i="8"/>
  <c r="N293" i="8"/>
  <c r="M293" i="8"/>
  <c r="V293" i="8"/>
  <c r="U293" i="8"/>
  <c r="AD293" i="8"/>
  <c r="AC293" i="8"/>
  <c r="AL293" i="8"/>
  <c r="AK293" i="8"/>
  <c r="F294" i="8"/>
  <c r="E294" i="8"/>
  <c r="N294" i="8"/>
  <c r="M294" i="8"/>
  <c r="V294" i="8"/>
  <c r="U294" i="8"/>
  <c r="AD294" i="8"/>
  <c r="AC294" i="8"/>
  <c r="AL294" i="8"/>
  <c r="AK294" i="8"/>
  <c r="F308" i="8"/>
  <c r="E308" i="8"/>
  <c r="N308" i="8"/>
  <c r="M308" i="8"/>
  <c r="V308" i="8"/>
  <c r="U308" i="8"/>
  <c r="AD308" i="8"/>
  <c r="AC308" i="8"/>
  <c r="AL308" i="8"/>
  <c r="AK308" i="8"/>
  <c r="F309" i="8"/>
  <c r="E309" i="8"/>
  <c r="N309" i="8"/>
  <c r="M309" i="8"/>
  <c r="V309" i="8"/>
  <c r="U309" i="8"/>
  <c r="AD309" i="8"/>
  <c r="AC309" i="8"/>
  <c r="AL309" i="8"/>
  <c r="AK309" i="8"/>
  <c r="F310" i="8"/>
  <c r="E310" i="8"/>
  <c r="N310" i="8"/>
  <c r="M310" i="8"/>
  <c r="V310" i="8"/>
  <c r="U310" i="8"/>
  <c r="AD310" i="8"/>
  <c r="AC310" i="8"/>
  <c r="AL310" i="8"/>
  <c r="AK310" i="8"/>
  <c r="F311" i="8"/>
  <c r="E311" i="8"/>
  <c r="N311" i="8"/>
  <c r="M311" i="8"/>
  <c r="V311" i="8"/>
  <c r="U311" i="8"/>
  <c r="AD311" i="8"/>
  <c r="AC311" i="8"/>
  <c r="AL311" i="8"/>
  <c r="AK311" i="8"/>
  <c r="F313" i="8"/>
  <c r="E313" i="8"/>
  <c r="N313" i="8"/>
  <c r="M313" i="8"/>
  <c r="V313" i="8"/>
  <c r="U313" i="8"/>
  <c r="AD313" i="8"/>
  <c r="AC313" i="8"/>
  <c r="AL313" i="8"/>
  <c r="AK313" i="8"/>
  <c r="F314" i="8"/>
  <c r="E314" i="8"/>
  <c r="N314" i="8"/>
  <c r="M314" i="8"/>
  <c r="V314" i="8"/>
  <c r="U314" i="8"/>
  <c r="AD314" i="8"/>
  <c r="AC314" i="8"/>
  <c r="AL314" i="8"/>
  <c r="AK314" i="8"/>
  <c r="F315" i="8"/>
  <c r="E315" i="8"/>
  <c r="N315" i="8"/>
  <c r="M315" i="8"/>
  <c r="V315" i="8"/>
  <c r="U315" i="8"/>
  <c r="AD315" i="8"/>
  <c r="AC315" i="8"/>
  <c r="AL315" i="8"/>
  <c r="AK315" i="8"/>
  <c r="F316" i="8"/>
  <c r="E316" i="8"/>
  <c r="N316" i="8"/>
  <c r="M316" i="8"/>
  <c r="V316" i="8"/>
  <c r="U316" i="8"/>
  <c r="AD316" i="8"/>
  <c r="AC316" i="8"/>
  <c r="AL316" i="8"/>
  <c r="AK316" i="8"/>
  <c r="F317" i="8"/>
  <c r="E317" i="8"/>
  <c r="N317" i="8"/>
  <c r="M317" i="8"/>
  <c r="V317" i="8"/>
  <c r="U317" i="8"/>
  <c r="AD317" i="8"/>
  <c r="AC317" i="8"/>
  <c r="AL317" i="8"/>
  <c r="AK317" i="8"/>
  <c r="F318" i="8"/>
  <c r="E318" i="8"/>
  <c r="N318" i="8"/>
  <c r="M318" i="8"/>
  <c r="V318" i="8"/>
  <c r="U318" i="8"/>
  <c r="AD318" i="8"/>
  <c r="AC318" i="8"/>
  <c r="AL318" i="8"/>
  <c r="AK318" i="8"/>
  <c r="F319" i="8"/>
  <c r="E319" i="8"/>
  <c r="N319" i="8"/>
  <c r="M319" i="8"/>
  <c r="V319" i="8"/>
  <c r="U319" i="8"/>
  <c r="AD319" i="8"/>
  <c r="AC319" i="8"/>
  <c r="AL319" i="8"/>
  <c r="AK319" i="8"/>
  <c r="F333" i="8"/>
  <c r="E333" i="8"/>
  <c r="N333" i="8"/>
  <c r="M333" i="8"/>
  <c r="V333" i="8"/>
  <c r="U333" i="8"/>
  <c r="AD333" i="8"/>
  <c r="AC333" i="8"/>
  <c r="AL333" i="8"/>
  <c r="AK333" i="8"/>
  <c r="F334" i="8"/>
  <c r="E334" i="8"/>
  <c r="N334" i="8"/>
  <c r="M334" i="8"/>
  <c r="V334" i="8"/>
  <c r="U334" i="8"/>
  <c r="AD334" i="8"/>
  <c r="AC334" i="8"/>
  <c r="AL334" i="8"/>
  <c r="AK334" i="8"/>
  <c r="F335" i="8"/>
  <c r="E335" i="8"/>
  <c r="N335" i="8"/>
  <c r="M335" i="8"/>
  <c r="V335" i="8"/>
  <c r="U335" i="8"/>
  <c r="AD335" i="8"/>
  <c r="AC335" i="8"/>
  <c r="AL335" i="8"/>
  <c r="AK335" i="8"/>
  <c r="F336" i="8"/>
  <c r="E336" i="8"/>
  <c r="N336" i="8"/>
  <c r="M336" i="8"/>
  <c r="V336" i="8"/>
  <c r="U336" i="8"/>
  <c r="AD336" i="8"/>
  <c r="AC336" i="8"/>
  <c r="AL336" i="8"/>
  <c r="AK336" i="8"/>
  <c r="F338" i="8"/>
  <c r="E338" i="8"/>
  <c r="N338" i="8"/>
  <c r="M338" i="8"/>
  <c r="V338" i="8"/>
  <c r="U338" i="8"/>
  <c r="AD338" i="8"/>
  <c r="AC338" i="8"/>
  <c r="AL338" i="8"/>
  <c r="AK338" i="8"/>
  <c r="F339" i="8"/>
  <c r="E339" i="8"/>
  <c r="N339" i="8"/>
  <c r="M339" i="8"/>
  <c r="V339" i="8"/>
  <c r="U339" i="8"/>
  <c r="AD339" i="8"/>
  <c r="AC339" i="8"/>
  <c r="AL339" i="8"/>
  <c r="AK339" i="8"/>
  <c r="F340" i="8"/>
  <c r="E340" i="8"/>
  <c r="N340" i="8"/>
  <c r="M340" i="8"/>
  <c r="V340" i="8"/>
  <c r="U340" i="8"/>
  <c r="AD340" i="8"/>
  <c r="AC340" i="8"/>
  <c r="AL340" i="8"/>
  <c r="AK340" i="8"/>
  <c r="F341" i="8"/>
  <c r="E341" i="8"/>
  <c r="N341" i="8"/>
  <c r="M341" i="8"/>
  <c r="V341" i="8"/>
  <c r="U341" i="8"/>
  <c r="AD341" i="8"/>
  <c r="AC341" i="8"/>
  <c r="AL341" i="8"/>
  <c r="AK341" i="8"/>
  <c r="F342" i="8"/>
  <c r="E342" i="8"/>
  <c r="V342" i="8"/>
  <c r="U342" i="8"/>
  <c r="AL342" i="8"/>
  <c r="AK342" i="8"/>
  <c r="N342" i="8"/>
  <c r="F343" i="8"/>
  <c r="E343" i="8"/>
  <c r="N343" i="8"/>
  <c r="M343" i="8"/>
  <c r="V343" i="8"/>
  <c r="U343" i="8"/>
  <c r="AD343" i="8"/>
  <c r="AC343" i="8"/>
  <c r="AL343" i="8"/>
  <c r="AK343" i="8"/>
  <c r="T343" i="8"/>
  <c r="J344" i="8"/>
  <c r="I344" i="8"/>
  <c r="R344" i="8"/>
  <c r="Q344" i="8"/>
  <c r="Z344" i="8"/>
  <c r="Y344" i="8"/>
  <c r="AH344" i="8"/>
  <c r="AG344" i="8"/>
  <c r="J358" i="8"/>
  <c r="I358" i="8"/>
  <c r="R358" i="8"/>
  <c r="Q358" i="8"/>
  <c r="Z358" i="8"/>
  <c r="Y358" i="8"/>
  <c r="AH358" i="8"/>
  <c r="AG358" i="8"/>
  <c r="J359" i="8"/>
  <c r="I359" i="8"/>
  <c r="R359" i="8"/>
  <c r="Q359" i="8"/>
  <c r="Z359" i="8"/>
  <c r="Y359" i="8"/>
  <c r="AH359" i="8"/>
  <c r="AG359" i="8"/>
  <c r="J360" i="8"/>
  <c r="I360" i="8"/>
  <c r="R360" i="8"/>
  <c r="Q360" i="8"/>
  <c r="Z360" i="8"/>
  <c r="Y360" i="8"/>
  <c r="AH360" i="8"/>
  <c r="AG360" i="8"/>
  <c r="J361" i="8"/>
  <c r="I361" i="8"/>
  <c r="R361" i="8"/>
  <c r="Q361" i="8"/>
  <c r="Z361" i="8"/>
  <c r="Y361" i="8"/>
  <c r="AH361" i="8"/>
  <c r="AG361" i="8"/>
  <c r="J363" i="8"/>
  <c r="I363" i="8"/>
  <c r="R363" i="8"/>
  <c r="Q363" i="8"/>
  <c r="Z363" i="8"/>
  <c r="Y363" i="8"/>
  <c r="AH363" i="8"/>
  <c r="AG363" i="8"/>
  <c r="J364" i="8"/>
  <c r="I364" i="8"/>
  <c r="R364" i="8"/>
  <c r="Q364" i="8"/>
  <c r="Z364" i="8"/>
  <c r="Y364" i="8"/>
  <c r="AH364" i="8"/>
  <c r="AG364" i="8"/>
  <c r="J365" i="8"/>
  <c r="I365" i="8"/>
  <c r="R365" i="8"/>
  <c r="Q365" i="8"/>
  <c r="Z365" i="8"/>
  <c r="Y365" i="8"/>
  <c r="D366" i="8"/>
  <c r="C366" i="8"/>
  <c r="L366" i="8"/>
  <c r="K366" i="8"/>
  <c r="T366" i="8"/>
  <c r="S366" i="8"/>
  <c r="AB366" i="8"/>
  <c r="AA366" i="8"/>
  <c r="AJ366" i="8"/>
  <c r="AI366" i="8"/>
  <c r="D367" i="8"/>
  <c r="C367" i="8"/>
  <c r="L367" i="8"/>
  <c r="K367" i="8"/>
  <c r="T367" i="8"/>
  <c r="S367" i="8"/>
  <c r="AB367" i="8"/>
  <c r="AA367" i="8"/>
  <c r="AJ367" i="8"/>
  <c r="AI367" i="8"/>
  <c r="D368" i="8"/>
  <c r="C368" i="8"/>
  <c r="L368" i="8"/>
  <c r="K368" i="8"/>
  <c r="T368" i="8"/>
  <c r="S368" i="8"/>
  <c r="AB368" i="8"/>
  <c r="AA368" i="8"/>
  <c r="AJ368" i="8"/>
  <c r="AI368" i="8"/>
  <c r="D369" i="8"/>
  <c r="C369" i="8"/>
  <c r="L369" i="8"/>
  <c r="K369" i="8"/>
  <c r="T369" i="8"/>
  <c r="S369" i="8"/>
  <c r="AB369" i="8"/>
  <c r="AA369" i="8"/>
  <c r="AJ369" i="8"/>
  <c r="AI369" i="8"/>
  <c r="D383" i="8"/>
  <c r="C383" i="8"/>
  <c r="L383" i="8"/>
  <c r="K383" i="8"/>
  <c r="T383" i="8"/>
  <c r="S383" i="8"/>
  <c r="AB383" i="8"/>
  <c r="AA383" i="8"/>
  <c r="AJ383" i="8"/>
  <c r="AI383" i="8"/>
  <c r="D384" i="8"/>
  <c r="C384" i="8"/>
  <c r="L384" i="8"/>
  <c r="K384" i="8"/>
  <c r="T384" i="8"/>
  <c r="S384" i="8"/>
  <c r="AB384" i="8"/>
  <c r="AA384" i="8"/>
  <c r="AJ384" i="8"/>
  <c r="AI384" i="8"/>
  <c r="D385" i="8"/>
  <c r="C385" i="8"/>
  <c r="L385" i="8"/>
  <c r="K385" i="8"/>
  <c r="T385" i="8"/>
  <c r="S385" i="8"/>
  <c r="AB385" i="8"/>
  <c r="AA385" i="8"/>
  <c r="AJ385" i="8"/>
  <c r="AI385" i="8"/>
  <c r="D386" i="8"/>
  <c r="C386" i="8"/>
  <c r="L386" i="8"/>
  <c r="K386" i="8"/>
  <c r="T386" i="8"/>
  <c r="S386" i="8"/>
  <c r="AB386" i="8"/>
  <c r="AA386" i="8"/>
  <c r="AJ386" i="8"/>
  <c r="AI386" i="8"/>
  <c r="D388" i="8"/>
  <c r="C388" i="8"/>
  <c r="L388" i="8"/>
  <c r="K388" i="8"/>
  <c r="T388" i="8"/>
  <c r="S388" i="8"/>
  <c r="AB388" i="8"/>
  <c r="AA388" i="8"/>
  <c r="AJ388" i="8"/>
  <c r="AI388" i="8"/>
  <c r="J388" i="8"/>
  <c r="D389" i="8"/>
  <c r="C389" i="8"/>
  <c r="L389" i="8"/>
  <c r="K389" i="8"/>
  <c r="T389" i="8"/>
  <c r="S389" i="8"/>
  <c r="AB389" i="8"/>
  <c r="AA389" i="8"/>
  <c r="AJ389" i="8"/>
  <c r="AI389" i="8"/>
  <c r="D390" i="8"/>
  <c r="C390" i="8"/>
  <c r="L390" i="8"/>
  <c r="K390" i="8"/>
  <c r="T390" i="8"/>
  <c r="S390" i="8"/>
  <c r="AB390" i="8"/>
  <c r="AA390" i="8"/>
  <c r="AJ390" i="8"/>
  <c r="AI390" i="8"/>
  <c r="D391" i="8"/>
  <c r="C391" i="8"/>
  <c r="L391" i="8"/>
  <c r="K391" i="8"/>
  <c r="T391" i="8"/>
  <c r="S391" i="8"/>
  <c r="AB391" i="8"/>
  <c r="AA391" i="8"/>
  <c r="AJ391" i="8"/>
  <c r="AI391" i="8"/>
  <c r="D392" i="8"/>
  <c r="C392" i="8"/>
  <c r="L392" i="8"/>
  <c r="K392" i="8"/>
  <c r="T392" i="8"/>
  <c r="S392" i="8"/>
  <c r="AB392" i="8"/>
  <c r="AA392" i="8"/>
  <c r="AJ392" i="8"/>
  <c r="AI392" i="8"/>
  <c r="D393" i="8"/>
  <c r="C393" i="8"/>
  <c r="L393" i="8"/>
  <c r="K393" i="8"/>
  <c r="T393" i="8"/>
  <c r="S393" i="8"/>
  <c r="AB393" i="8"/>
  <c r="AA393" i="8"/>
  <c r="AJ393" i="8"/>
  <c r="AI393" i="8"/>
  <c r="D394" i="8"/>
  <c r="C394" i="8"/>
  <c r="L394" i="8"/>
  <c r="K394" i="8"/>
  <c r="T394" i="8"/>
  <c r="S394" i="8"/>
  <c r="AB394" i="8"/>
  <c r="AA394" i="8"/>
  <c r="AJ394" i="8"/>
  <c r="AI394" i="8"/>
  <c r="D408" i="8"/>
  <c r="C408" i="8"/>
  <c r="L408" i="8"/>
  <c r="K408" i="8"/>
  <c r="T408" i="8"/>
  <c r="S408" i="8"/>
  <c r="AB408" i="8"/>
  <c r="AA408" i="8"/>
  <c r="AJ408" i="8"/>
  <c r="AI408" i="8"/>
  <c r="D409" i="8"/>
  <c r="C409" i="8"/>
  <c r="L409" i="8"/>
  <c r="K409" i="8"/>
  <c r="T409" i="8"/>
  <c r="S409" i="8"/>
  <c r="AB409" i="8"/>
  <c r="AA409" i="8"/>
  <c r="AJ409" i="8"/>
  <c r="AI409" i="8"/>
  <c r="D410" i="8"/>
  <c r="C410" i="8"/>
  <c r="L410" i="8"/>
  <c r="K410" i="8"/>
  <c r="T410" i="8"/>
  <c r="S410" i="8"/>
  <c r="AJ410" i="8"/>
  <c r="AI410" i="8"/>
  <c r="AB410" i="8"/>
  <c r="J411" i="8"/>
  <c r="I411" i="8"/>
  <c r="R411" i="8"/>
  <c r="Q411" i="8"/>
  <c r="Z411" i="8"/>
  <c r="Y411" i="8"/>
  <c r="AH411" i="8"/>
  <c r="AG411" i="8"/>
  <c r="J413" i="8"/>
  <c r="I413" i="8"/>
  <c r="R413" i="8"/>
  <c r="Q413" i="8"/>
  <c r="Z413" i="8"/>
  <c r="Y413" i="8"/>
  <c r="AH413" i="8"/>
  <c r="AG413" i="8"/>
  <c r="J414" i="8"/>
  <c r="I414" i="8"/>
  <c r="R414" i="8"/>
  <c r="Q414" i="8"/>
  <c r="Z414" i="8"/>
  <c r="Y414" i="8"/>
  <c r="AH414" i="8"/>
  <c r="AG414" i="8"/>
  <c r="J415" i="8"/>
  <c r="I415" i="8"/>
  <c r="R415" i="8"/>
  <c r="Q415" i="8"/>
  <c r="Z415" i="8"/>
  <c r="Y415" i="8"/>
  <c r="AH415" i="8"/>
  <c r="AG415" i="8"/>
  <c r="J416" i="8"/>
  <c r="I416" i="8"/>
  <c r="R416" i="8"/>
  <c r="Q416" i="8"/>
  <c r="Z416" i="8"/>
  <c r="Y416" i="8"/>
  <c r="AH416" i="8"/>
  <c r="AG416" i="8"/>
  <c r="J417" i="8"/>
  <c r="I417" i="8"/>
  <c r="R417" i="8"/>
  <c r="Q417" i="8"/>
  <c r="Z417" i="8"/>
  <c r="Y417" i="8"/>
  <c r="AH417" i="8"/>
  <c r="AG417" i="8"/>
  <c r="J418" i="8"/>
  <c r="I418" i="8"/>
  <c r="R418" i="8"/>
  <c r="Q418" i="8"/>
  <c r="Z418" i="8"/>
  <c r="Y418" i="8"/>
  <c r="AH418" i="8"/>
  <c r="AG418" i="8"/>
  <c r="J419" i="8"/>
  <c r="I419" i="8"/>
  <c r="R419" i="8"/>
  <c r="Q419" i="8"/>
  <c r="Z419" i="8"/>
  <c r="Y419" i="8"/>
  <c r="AH419" i="8"/>
  <c r="AG419" i="8"/>
  <c r="D135" i="8"/>
  <c r="C135" i="8"/>
  <c r="F108" i="8"/>
  <c r="E108" i="8"/>
  <c r="N108" i="8"/>
  <c r="M108" i="8"/>
  <c r="V108" i="8"/>
  <c r="U108" i="8"/>
  <c r="AD108" i="8"/>
  <c r="AC108" i="8"/>
  <c r="AL108" i="8"/>
  <c r="AK108" i="8"/>
  <c r="H109" i="8"/>
  <c r="G109" i="8"/>
  <c r="P109" i="8"/>
  <c r="O109" i="8"/>
  <c r="X109" i="8"/>
  <c r="W109" i="8"/>
  <c r="AF109" i="8"/>
  <c r="AE109" i="8"/>
  <c r="H110" i="8"/>
  <c r="G110" i="8"/>
  <c r="P110" i="8"/>
  <c r="O110" i="8"/>
  <c r="X110" i="8"/>
  <c r="W110" i="8"/>
  <c r="AF110" i="8"/>
  <c r="AE110" i="8"/>
  <c r="J111" i="8"/>
  <c r="I111" i="8"/>
  <c r="R111" i="8"/>
  <c r="Q111" i="8"/>
  <c r="Z111" i="8"/>
  <c r="Y111" i="8"/>
  <c r="AH111" i="8"/>
  <c r="AG111" i="8"/>
  <c r="J113" i="8"/>
  <c r="I113" i="8"/>
  <c r="R113" i="8"/>
  <c r="Q113" i="8"/>
  <c r="Z113" i="8"/>
  <c r="Y113" i="8"/>
  <c r="AH113" i="8"/>
  <c r="AG113" i="8"/>
  <c r="J114" i="8"/>
  <c r="I114" i="8"/>
  <c r="R114" i="8"/>
  <c r="Q114" i="8"/>
  <c r="Z114" i="8"/>
  <c r="Y114" i="8"/>
  <c r="AH114" i="8"/>
  <c r="AG114" i="8"/>
  <c r="J115" i="8"/>
  <c r="I115" i="8"/>
  <c r="R115" i="8"/>
  <c r="Q115" i="8"/>
  <c r="Z115" i="8"/>
  <c r="Y115" i="8"/>
  <c r="AH115" i="8"/>
  <c r="AG115" i="8"/>
  <c r="J116" i="8"/>
  <c r="I116" i="8"/>
  <c r="R116" i="8"/>
  <c r="Q116" i="8"/>
  <c r="Z116" i="8"/>
  <c r="Y116" i="8"/>
  <c r="AH116" i="8"/>
  <c r="AG116" i="8"/>
  <c r="J117" i="8"/>
  <c r="I117" i="8"/>
  <c r="R117" i="8"/>
  <c r="Q117" i="8"/>
  <c r="Z117" i="8"/>
  <c r="Y117" i="8"/>
  <c r="AH117" i="8"/>
  <c r="AG117" i="8"/>
  <c r="J118" i="8"/>
  <c r="I118" i="8"/>
  <c r="R118" i="8"/>
  <c r="Q118" i="8"/>
  <c r="Z118" i="8"/>
  <c r="Y118" i="8"/>
  <c r="AH118" i="8"/>
  <c r="AG118" i="8"/>
  <c r="J119" i="8"/>
  <c r="I119" i="8"/>
  <c r="R119" i="8"/>
  <c r="Q119" i="8"/>
  <c r="Z119" i="8"/>
  <c r="Y119" i="8"/>
  <c r="AH119" i="8"/>
  <c r="AG119" i="8"/>
  <c r="J133" i="8"/>
  <c r="I133" i="8"/>
  <c r="R133" i="8"/>
  <c r="Q133" i="8"/>
  <c r="Z133" i="8"/>
  <c r="Y133" i="8"/>
  <c r="AH133" i="8"/>
  <c r="AG133" i="8"/>
  <c r="J134" i="8"/>
  <c r="I134" i="8"/>
  <c r="R134" i="8"/>
  <c r="Q134" i="8"/>
  <c r="Z134" i="8"/>
  <c r="Y134" i="8"/>
  <c r="AH134" i="8"/>
  <c r="AG134" i="8"/>
  <c r="L135" i="8"/>
  <c r="K135" i="8"/>
  <c r="T135" i="8"/>
  <c r="S135" i="8"/>
  <c r="AB135" i="8"/>
  <c r="AA135" i="8"/>
  <c r="AJ135" i="8"/>
  <c r="AI135" i="8"/>
  <c r="D136" i="8"/>
  <c r="C136" i="8"/>
  <c r="L136" i="8"/>
  <c r="K136" i="8"/>
  <c r="T136" i="8"/>
  <c r="S136" i="8"/>
  <c r="AB136" i="8"/>
  <c r="AA136" i="8"/>
  <c r="AJ136" i="8"/>
  <c r="AI136" i="8"/>
  <c r="D138" i="8"/>
  <c r="C138" i="8"/>
  <c r="L138" i="8"/>
  <c r="K138" i="8"/>
  <c r="T138" i="8"/>
  <c r="S138" i="8"/>
  <c r="AB138" i="8"/>
  <c r="AA138" i="8"/>
  <c r="AJ138" i="8"/>
  <c r="AI138" i="8"/>
  <c r="D139" i="8"/>
  <c r="C139" i="8"/>
  <c r="L139" i="8"/>
  <c r="K139" i="8"/>
  <c r="T139" i="8"/>
  <c r="S139" i="8"/>
  <c r="AB139" i="8"/>
  <c r="AA139" i="8"/>
  <c r="AJ139" i="8"/>
  <c r="AI139" i="8"/>
  <c r="D140" i="8"/>
  <c r="C140" i="8"/>
  <c r="L140" i="8"/>
  <c r="K140" i="8"/>
  <c r="T140" i="8"/>
  <c r="S140" i="8"/>
  <c r="AB140" i="8"/>
  <c r="AA140" i="8"/>
  <c r="AJ140" i="8"/>
  <c r="AI140" i="8"/>
  <c r="D141" i="8"/>
  <c r="C141" i="8"/>
  <c r="L141" i="8"/>
  <c r="K141" i="8"/>
  <c r="T141" i="8"/>
  <c r="S141" i="8"/>
  <c r="AB141" i="8"/>
  <c r="AA141" i="8"/>
  <c r="AJ141" i="8"/>
  <c r="AI141" i="8"/>
  <c r="D142" i="8"/>
  <c r="C142" i="8"/>
  <c r="L142" i="8"/>
  <c r="K142" i="8"/>
  <c r="T142" i="8"/>
  <c r="S142" i="8"/>
  <c r="AB142" i="8"/>
  <c r="AA142" i="8"/>
  <c r="AJ142" i="8"/>
  <c r="AI142" i="8"/>
  <c r="D143" i="8"/>
  <c r="C143" i="8"/>
  <c r="L143" i="8"/>
  <c r="K143" i="8"/>
  <c r="T143" i="8"/>
  <c r="S143" i="8"/>
  <c r="AB143" i="8"/>
  <c r="AA143" i="8"/>
  <c r="AJ143" i="8"/>
  <c r="AI143" i="8"/>
  <c r="D144" i="8"/>
  <c r="C144" i="8"/>
  <c r="L144" i="8"/>
  <c r="K144" i="8"/>
  <c r="T144" i="8"/>
  <c r="S144" i="8"/>
  <c r="AB144" i="8"/>
  <c r="AA144" i="8"/>
  <c r="AJ144" i="8"/>
  <c r="AI144" i="8"/>
  <c r="D158" i="8"/>
  <c r="C158" i="8"/>
  <c r="L158" i="8"/>
  <c r="K158" i="8"/>
  <c r="T158" i="8"/>
  <c r="S158" i="8"/>
  <c r="AB158" i="8"/>
  <c r="AA158" i="8"/>
  <c r="AJ158" i="8"/>
  <c r="AI158" i="8"/>
  <c r="D159" i="8"/>
  <c r="C159" i="8"/>
  <c r="L159" i="8"/>
  <c r="K159" i="8"/>
  <c r="T159" i="8"/>
  <c r="S159" i="8"/>
  <c r="AB159" i="8"/>
  <c r="AA159" i="8"/>
  <c r="AJ159" i="8"/>
  <c r="AI159" i="8"/>
  <c r="D160" i="8"/>
  <c r="C160" i="8"/>
  <c r="L160" i="8"/>
  <c r="K160" i="8"/>
  <c r="T160" i="8"/>
  <c r="S160" i="8"/>
  <c r="AB160" i="8"/>
  <c r="AA160" i="8"/>
  <c r="AJ160" i="8"/>
  <c r="AI160" i="8"/>
  <c r="D161" i="8"/>
  <c r="C161" i="8"/>
  <c r="L161" i="8"/>
  <c r="K161" i="8"/>
  <c r="T161" i="8"/>
  <c r="S161" i="8"/>
  <c r="AB161" i="8"/>
  <c r="AA161" i="8"/>
  <c r="AJ161" i="8"/>
  <c r="AI161" i="8"/>
  <c r="D163" i="8"/>
  <c r="C163" i="8"/>
  <c r="L163" i="8"/>
  <c r="K163" i="8"/>
  <c r="T163" i="8"/>
  <c r="S163" i="8"/>
  <c r="AB163" i="8"/>
  <c r="AA163" i="8"/>
  <c r="AJ163" i="8"/>
  <c r="AI163" i="8"/>
  <c r="D164" i="8"/>
  <c r="C164" i="8"/>
  <c r="L164" i="8"/>
  <c r="K164" i="8"/>
  <c r="T164" i="8"/>
  <c r="S164" i="8"/>
  <c r="AB164" i="8"/>
  <c r="AA164" i="8"/>
  <c r="AJ164" i="8"/>
  <c r="AI164" i="8"/>
  <c r="D165" i="8"/>
  <c r="C165" i="8"/>
  <c r="L165" i="8"/>
  <c r="K165" i="8"/>
  <c r="T165" i="8"/>
  <c r="S165" i="8"/>
  <c r="AB165" i="8"/>
  <c r="AA165" i="8"/>
  <c r="AJ165" i="8"/>
  <c r="AI165" i="8"/>
  <c r="D166" i="8"/>
  <c r="C166" i="8"/>
  <c r="L166" i="8"/>
  <c r="K166" i="8"/>
  <c r="T166" i="8"/>
  <c r="S166" i="8"/>
  <c r="AB166" i="8"/>
  <c r="AA166" i="8"/>
  <c r="AJ166" i="8"/>
  <c r="AI166" i="8"/>
  <c r="J167" i="8"/>
  <c r="I167" i="8"/>
  <c r="AH167" i="8"/>
  <c r="AG167" i="8"/>
  <c r="F168" i="8"/>
  <c r="E168" i="8"/>
  <c r="N168" i="8"/>
  <c r="M168" i="8"/>
  <c r="V168" i="8"/>
  <c r="U168" i="8"/>
  <c r="AD168" i="8"/>
  <c r="AC168" i="8"/>
  <c r="AL168" i="8"/>
  <c r="AK168" i="8"/>
  <c r="F169" i="8"/>
  <c r="E169" i="8"/>
  <c r="N169" i="8"/>
  <c r="M169" i="8"/>
  <c r="V169" i="8"/>
  <c r="U169" i="8"/>
  <c r="AD169" i="8"/>
  <c r="AC169" i="8"/>
  <c r="AL169" i="8"/>
  <c r="AK169" i="8"/>
  <c r="F183" i="8"/>
  <c r="E183" i="8"/>
  <c r="N183" i="8"/>
  <c r="M183" i="8"/>
  <c r="V183" i="8"/>
  <c r="U183" i="8"/>
  <c r="AD183" i="8"/>
  <c r="AC183" i="8"/>
  <c r="AL183" i="8"/>
  <c r="AK183" i="8"/>
  <c r="F184" i="8"/>
  <c r="E184" i="8"/>
  <c r="N184" i="8"/>
  <c r="M184" i="8"/>
  <c r="V184" i="8"/>
  <c r="U184" i="8"/>
  <c r="AD184" i="8"/>
  <c r="AC184" i="8"/>
  <c r="AL184" i="8"/>
  <c r="AK184" i="8"/>
  <c r="F185" i="8"/>
  <c r="E185" i="8"/>
  <c r="N185" i="8"/>
  <c r="M185" i="8"/>
  <c r="V185" i="8"/>
  <c r="U185" i="8"/>
  <c r="AD185" i="8"/>
  <c r="AC185" i="8"/>
  <c r="AL185" i="8"/>
  <c r="AK185" i="8"/>
  <c r="F186" i="8"/>
  <c r="E186" i="8"/>
  <c r="N186" i="8"/>
  <c r="M186" i="8"/>
  <c r="V186" i="8"/>
  <c r="U186" i="8"/>
  <c r="AD186" i="8"/>
  <c r="AC186" i="8"/>
  <c r="AL186" i="8"/>
  <c r="AK186" i="8"/>
  <c r="F188" i="8"/>
  <c r="E188" i="8"/>
  <c r="N188" i="8"/>
  <c r="M188" i="8"/>
  <c r="V188" i="8"/>
  <c r="U188" i="8"/>
  <c r="AD188" i="8"/>
  <c r="AC188" i="8"/>
  <c r="AL188" i="8"/>
  <c r="AK188" i="8"/>
  <c r="F189" i="8"/>
  <c r="E189" i="8"/>
  <c r="N189" i="8"/>
  <c r="M189" i="8"/>
  <c r="V189" i="8"/>
  <c r="U189" i="8"/>
  <c r="AD189" i="8"/>
  <c r="AC189" i="8"/>
  <c r="AL189" i="8"/>
  <c r="AK189" i="8"/>
  <c r="F190" i="8"/>
  <c r="E190" i="8"/>
  <c r="N190" i="8"/>
  <c r="M190" i="8"/>
  <c r="V190" i="8"/>
  <c r="U190" i="8"/>
  <c r="AD190" i="8"/>
  <c r="AC190" i="8"/>
  <c r="AL190" i="8"/>
  <c r="AK190" i="8"/>
  <c r="F191" i="8"/>
  <c r="E191" i="8"/>
  <c r="N191" i="8"/>
  <c r="M191" i="8"/>
  <c r="V191" i="8"/>
  <c r="U191" i="8"/>
  <c r="AD191" i="8"/>
  <c r="AC191" i="8"/>
  <c r="AL191" i="8"/>
  <c r="AK191" i="8"/>
  <c r="F192" i="8"/>
  <c r="E192" i="8"/>
  <c r="N192" i="8"/>
  <c r="M192" i="8"/>
  <c r="V192" i="8"/>
  <c r="U192" i="8"/>
  <c r="AD192" i="8"/>
  <c r="AC192" i="8"/>
  <c r="AL192" i="8"/>
  <c r="AK192" i="8"/>
  <c r="F193" i="8"/>
  <c r="E193" i="8"/>
  <c r="N193" i="8"/>
  <c r="M193" i="8"/>
  <c r="V193" i="8"/>
  <c r="U193" i="8"/>
  <c r="AD193" i="8"/>
  <c r="AC193" i="8"/>
  <c r="AL193" i="8"/>
  <c r="AK193" i="8"/>
  <c r="F194" i="8"/>
  <c r="E194" i="8"/>
  <c r="N194" i="8"/>
  <c r="M194" i="8"/>
  <c r="V194" i="8"/>
  <c r="U194" i="8"/>
  <c r="AD194" i="8"/>
  <c r="AC194" i="8"/>
  <c r="AL194" i="8"/>
  <c r="AK194" i="8"/>
  <c r="F208" i="8"/>
  <c r="E208" i="8"/>
  <c r="N208" i="8"/>
  <c r="M208" i="8"/>
  <c r="V208" i="8"/>
  <c r="U208" i="8"/>
  <c r="AD208" i="8"/>
  <c r="AC208" i="8"/>
  <c r="AL208" i="8"/>
  <c r="AK208" i="8"/>
  <c r="F209" i="8"/>
  <c r="E209" i="8"/>
  <c r="N209" i="8"/>
  <c r="M209" i="8"/>
  <c r="V209" i="8"/>
  <c r="U209" i="8"/>
  <c r="AD209" i="8"/>
  <c r="AC209" i="8"/>
  <c r="AL209" i="8"/>
  <c r="AK209" i="8"/>
  <c r="F210" i="8"/>
  <c r="E210" i="8"/>
  <c r="N210" i="8"/>
  <c r="M210" i="8"/>
  <c r="V210" i="8"/>
  <c r="U210" i="8"/>
  <c r="AD210" i="8"/>
  <c r="AC210" i="8"/>
  <c r="AL210" i="8"/>
  <c r="AK210" i="8"/>
  <c r="F211" i="8"/>
  <c r="E211" i="8"/>
  <c r="N211" i="8"/>
  <c r="M211" i="8"/>
  <c r="V211" i="8"/>
  <c r="U211" i="8"/>
  <c r="AD211" i="8"/>
  <c r="AC211" i="8"/>
  <c r="AL211" i="8"/>
  <c r="AK211" i="8"/>
  <c r="J213" i="8"/>
  <c r="I213" i="8"/>
  <c r="R213" i="8"/>
  <c r="Q213" i="8"/>
  <c r="Z213" i="8"/>
  <c r="Y213" i="8"/>
  <c r="AH213" i="8"/>
  <c r="AG213" i="8"/>
  <c r="J214" i="8"/>
  <c r="I214" i="8"/>
  <c r="R214" i="8"/>
  <c r="Q214" i="8"/>
  <c r="Z214" i="8"/>
  <c r="Y214" i="8"/>
  <c r="AH214" i="8"/>
  <c r="AG214" i="8"/>
  <c r="J215" i="8"/>
  <c r="I215" i="8"/>
  <c r="R215" i="8"/>
  <c r="Q215" i="8"/>
  <c r="Z215" i="8"/>
  <c r="Y215" i="8"/>
  <c r="AH215" i="8"/>
  <c r="AG215" i="8"/>
  <c r="J216" i="8"/>
  <c r="I216" i="8"/>
  <c r="R216" i="8"/>
  <c r="Q216" i="8"/>
  <c r="Z216" i="8"/>
  <c r="Y216" i="8"/>
  <c r="AH216" i="8"/>
  <c r="AG216" i="8"/>
  <c r="J217" i="8"/>
  <c r="I217" i="8"/>
  <c r="R217" i="8"/>
  <c r="Q217" i="8"/>
  <c r="Z217" i="8"/>
  <c r="Y217" i="8"/>
  <c r="AH217" i="8"/>
  <c r="AG217" i="8"/>
  <c r="J218" i="8"/>
  <c r="I218" i="8"/>
  <c r="R218" i="8"/>
  <c r="Q218" i="8"/>
  <c r="Z218" i="8"/>
  <c r="Y218" i="8"/>
  <c r="AH218" i="8"/>
  <c r="AG218" i="8"/>
  <c r="J219" i="8"/>
  <c r="I219" i="8"/>
  <c r="R219" i="8"/>
  <c r="Q219" i="8"/>
  <c r="Z219" i="8"/>
  <c r="Y219" i="8"/>
  <c r="AH219" i="8"/>
  <c r="AG219" i="8"/>
  <c r="J233" i="8"/>
  <c r="I233" i="8"/>
  <c r="R233" i="8"/>
  <c r="Q233" i="8"/>
  <c r="Z233" i="8"/>
  <c r="Y233" i="8"/>
  <c r="AH233" i="8"/>
  <c r="AG233" i="8"/>
  <c r="J234" i="8"/>
  <c r="I234" i="8"/>
  <c r="R234" i="8"/>
  <c r="Q234" i="8"/>
  <c r="Z234" i="8"/>
  <c r="Y234" i="8"/>
  <c r="AH234" i="8"/>
  <c r="AG234" i="8"/>
  <c r="J235" i="8"/>
  <c r="I235" i="8"/>
  <c r="R235" i="8"/>
  <c r="Q235" i="8"/>
  <c r="Z235" i="8"/>
  <c r="Y235" i="8"/>
  <c r="AH235" i="8"/>
  <c r="AG235" i="8"/>
  <c r="J236" i="8"/>
  <c r="I236" i="8"/>
  <c r="R236" i="8"/>
  <c r="Q236" i="8"/>
  <c r="Z236" i="8"/>
  <c r="Y236" i="8"/>
  <c r="AH236" i="8"/>
  <c r="AG236" i="8"/>
  <c r="J238" i="8"/>
  <c r="I238" i="8"/>
  <c r="R238" i="8"/>
  <c r="Q238" i="8"/>
  <c r="Z238" i="8"/>
  <c r="Y238" i="8"/>
  <c r="AH238" i="8"/>
  <c r="AG238" i="8"/>
  <c r="J239" i="8"/>
  <c r="I239" i="8"/>
  <c r="R239" i="8"/>
  <c r="Q239" i="8"/>
  <c r="Z239" i="8"/>
  <c r="Y239" i="8"/>
  <c r="AH239" i="8"/>
  <c r="AG239" i="8"/>
  <c r="J240" i="8"/>
  <c r="I240" i="8"/>
  <c r="R240" i="8"/>
  <c r="Q240" i="8"/>
  <c r="Z240" i="8"/>
  <c r="Y240" i="8"/>
  <c r="AH240" i="8"/>
  <c r="AG240" i="8"/>
  <c r="J241" i="8"/>
  <c r="I241" i="8"/>
  <c r="R241" i="8"/>
  <c r="Q241" i="8"/>
  <c r="Z241" i="8"/>
  <c r="Y241" i="8"/>
  <c r="AH241" i="8"/>
  <c r="AG241" i="8"/>
  <c r="J242" i="8"/>
  <c r="I242" i="8"/>
  <c r="R242" i="8"/>
  <c r="Q242" i="8"/>
  <c r="Z242" i="8"/>
  <c r="Y242" i="8"/>
  <c r="AH242" i="8"/>
  <c r="AG242" i="8"/>
  <c r="J243" i="8"/>
  <c r="I243" i="8"/>
  <c r="R243" i="8"/>
  <c r="Q243" i="8"/>
  <c r="Z243" i="8"/>
  <c r="Y243" i="8"/>
  <c r="AH243" i="8"/>
  <c r="AG243" i="8"/>
  <c r="J244" i="8"/>
  <c r="I244" i="8"/>
  <c r="R244" i="8"/>
  <c r="Q244" i="8"/>
  <c r="Z244" i="8"/>
  <c r="Y244" i="8"/>
  <c r="AH244" i="8"/>
  <c r="AG244" i="8"/>
  <c r="D258" i="8"/>
  <c r="C258" i="8"/>
  <c r="AB258" i="8"/>
  <c r="AA258" i="8"/>
  <c r="AJ258" i="8"/>
  <c r="AI258" i="8"/>
  <c r="L258" i="8"/>
  <c r="H259" i="8"/>
  <c r="G259" i="8"/>
  <c r="P259" i="8"/>
  <c r="O259" i="8"/>
  <c r="X259" i="8"/>
  <c r="W259" i="8"/>
  <c r="AF259" i="8"/>
  <c r="AE259" i="8"/>
  <c r="H260" i="8"/>
  <c r="G260" i="8"/>
  <c r="P260" i="8"/>
  <c r="O260" i="8"/>
  <c r="X260" i="8"/>
  <c r="W260" i="8"/>
  <c r="AF260" i="8"/>
  <c r="AE260" i="8"/>
  <c r="H261" i="8"/>
  <c r="G261" i="8"/>
  <c r="P261" i="8"/>
  <c r="O261" i="8"/>
  <c r="X261" i="8"/>
  <c r="W261" i="8"/>
  <c r="AF261" i="8"/>
  <c r="AE261" i="8"/>
  <c r="H263" i="8"/>
  <c r="G263" i="8"/>
  <c r="P263" i="8"/>
  <c r="O263" i="8"/>
  <c r="X263" i="8"/>
  <c r="W263" i="8"/>
  <c r="AF263" i="8"/>
  <c r="AE263" i="8"/>
  <c r="H264" i="8"/>
  <c r="G264" i="8"/>
  <c r="P264" i="8"/>
  <c r="O264" i="8"/>
  <c r="X264" i="8"/>
  <c r="W264" i="8"/>
  <c r="AF264" i="8"/>
  <c r="AE264" i="8"/>
  <c r="H265" i="8"/>
  <c r="G265" i="8"/>
  <c r="P265" i="8"/>
  <c r="O265" i="8"/>
  <c r="X265" i="8"/>
  <c r="W265" i="8"/>
  <c r="AF265" i="8"/>
  <c r="AE265" i="8"/>
  <c r="H266" i="8"/>
  <c r="G266" i="8"/>
  <c r="P266" i="8"/>
  <c r="O266" i="8"/>
  <c r="X266" i="8"/>
  <c r="W266" i="8"/>
  <c r="AF266" i="8"/>
  <c r="AE266" i="8"/>
  <c r="H267" i="8"/>
  <c r="G267" i="8"/>
  <c r="P267" i="8"/>
  <c r="O267" i="8"/>
  <c r="X267" i="8"/>
  <c r="W267" i="8"/>
  <c r="AF267" i="8"/>
  <c r="AE267" i="8"/>
  <c r="H268" i="8"/>
  <c r="G268" i="8"/>
  <c r="P268" i="8"/>
  <c r="O268" i="8"/>
  <c r="X268" i="8"/>
  <c r="W268" i="8"/>
  <c r="AF268" i="8"/>
  <c r="AE268" i="8"/>
  <c r="H269" i="8"/>
  <c r="G269" i="8"/>
  <c r="P269" i="8"/>
  <c r="O269" i="8"/>
  <c r="X269" i="8"/>
  <c r="W269" i="8"/>
  <c r="AF269" i="8"/>
  <c r="AE269" i="8"/>
  <c r="H283" i="8"/>
  <c r="G283" i="8"/>
  <c r="P283" i="8"/>
  <c r="O283" i="8"/>
  <c r="X283" i="8"/>
  <c r="W283" i="8"/>
  <c r="AF283" i="8"/>
  <c r="AE283" i="8"/>
  <c r="H284" i="8"/>
  <c r="G284" i="8"/>
  <c r="P284" i="8"/>
  <c r="O284" i="8"/>
  <c r="X284" i="8"/>
  <c r="W284" i="8"/>
  <c r="AF284" i="8"/>
  <c r="AE284" i="8"/>
  <c r="H285" i="8"/>
  <c r="G285" i="8"/>
  <c r="P285" i="8"/>
  <c r="O285" i="8"/>
  <c r="X285" i="8"/>
  <c r="W285" i="8"/>
  <c r="AF285" i="8"/>
  <c r="AE285" i="8"/>
  <c r="H286" i="8"/>
  <c r="G286" i="8"/>
  <c r="P286" i="8"/>
  <c r="O286" i="8"/>
  <c r="X286" i="8"/>
  <c r="W286" i="8"/>
  <c r="AF286" i="8"/>
  <c r="AE286" i="8"/>
  <c r="H288" i="8"/>
  <c r="G288" i="8"/>
  <c r="P288" i="8"/>
  <c r="O288" i="8"/>
  <c r="X288" i="8"/>
  <c r="W288" i="8"/>
  <c r="AF288" i="8"/>
  <c r="AE288" i="8"/>
  <c r="H289" i="8"/>
  <c r="G289" i="8"/>
  <c r="P289" i="8"/>
  <c r="O289" i="8"/>
  <c r="X289" i="8"/>
  <c r="W289" i="8"/>
  <c r="AF289" i="8"/>
  <c r="AE289" i="8"/>
  <c r="H290" i="8"/>
  <c r="G290" i="8"/>
  <c r="P290" i="8"/>
  <c r="O290" i="8"/>
  <c r="X290" i="8"/>
  <c r="W290" i="8"/>
  <c r="AF290" i="8"/>
  <c r="AE290" i="8"/>
  <c r="H291" i="8"/>
  <c r="G291" i="8"/>
  <c r="P291" i="8"/>
  <c r="O291" i="8"/>
  <c r="X291" i="8"/>
  <c r="W291" i="8"/>
  <c r="AF291" i="8"/>
  <c r="AE291" i="8"/>
  <c r="H292" i="8"/>
  <c r="G292" i="8"/>
  <c r="P292" i="8"/>
  <c r="O292" i="8"/>
  <c r="X292" i="8"/>
  <c r="W292" i="8"/>
  <c r="AF292" i="8"/>
  <c r="AE292" i="8"/>
  <c r="H293" i="8"/>
  <c r="G293" i="8"/>
  <c r="P293" i="8"/>
  <c r="O293" i="8"/>
  <c r="X293" i="8"/>
  <c r="W293" i="8"/>
  <c r="AF293" i="8"/>
  <c r="AE293" i="8"/>
  <c r="H294" i="8"/>
  <c r="G294" i="8"/>
  <c r="P294" i="8"/>
  <c r="O294" i="8"/>
  <c r="X294" i="8"/>
  <c r="W294" i="8"/>
  <c r="AF294" i="8"/>
  <c r="AE294" i="8"/>
  <c r="H308" i="8"/>
  <c r="G308" i="8"/>
  <c r="P308" i="8"/>
  <c r="O308" i="8"/>
  <c r="X308" i="8"/>
  <c r="W308" i="8"/>
  <c r="AF308" i="8"/>
  <c r="AE308" i="8"/>
  <c r="H309" i="8"/>
  <c r="G309" i="8"/>
  <c r="P309" i="8"/>
  <c r="O309" i="8"/>
  <c r="X309" i="8"/>
  <c r="W309" i="8"/>
  <c r="AF309" i="8"/>
  <c r="AE309" i="8"/>
  <c r="H310" i="8"/>
  <c r="G310" i="8"/>
  <c r="P310" i="8"/>
  <c r="O310" i="8"/>
  <c r="X310" i="8"/>
  <c r="W310" i="8"/>
  <c r="AF310" i="8"/>
  <c r="AE310" i="8"/>
  <c r="H311" i="8"/>
  <c r="G311" i="8"/>
  <c r="P311" i="8"/>
  <c r="O311" i="8"/>
  <c r="X311" i="8"/>
  <c r="W311" i="8"/>
  <c r="AF311" i="8"/>
  <c r="AE311" i="8"/>
  <c r="H313" i="8"/>
  <c r="G313" i="8"/>
  <c r="P313" i="8"/>
  <c r="O313" i="8"/>
  <c r="X313" i="8"/>
  <c r="W313" i="8"/>
  <c r="AF313" i="8"/>
  <c r="AE313" i="8"/>
  <c r="H314" i="8"/>
  <c r="G314" i="8"/>
  <c r="P314" i="8"/>
  <c r="O314" i="8"/>
  <c r="X314" i="8"/>
  <c r="W314" i="8"/>
  <c r="AF314" i="8"/>
  <c r="AE314" i="8"/>
  <c r="H315" i="8"/>
  <c r="G315" i="8"/>
  <c r="P315" i="8"/>
  <c r="O315" i="8"/>
  <c r="X315" i="8"/>
  <c r="W315" i="8"/>
  <c r="AF315" i="8"/>
  <c r="AE315" i="8"/>
  <c r="H316" i="8"/>
  <c r="G316" i="8"/>
  <c r="P316" i="8"/>
  <c r="O316" i="8"/>
  <c r="X316" i="8"/>
  <c r="W316" i="8"/>
  <c r="AF316" i="8"/>
  <c r="AE316" i="8"/>
  <c r="H317" i="8"/>
  <c r="G317" i="8"/>
  <c r="P317" i="8"/>
  <c r="O317" i="8"/>
  <c r="X317" i="8"/>
  <c r="W317" i="8"/>
  <c r="AF317" i="8"/>
  <c r="AE317" i="8"/>
  <c r="H318" i="8"/>
  <c r="G318" i="8"/>
  <c r="P318" i="8"/>
  <c r="O318" i="8"/>
  <c r="X318" i="8"/>
  <c r="W318" i="8"/>
  <c r="AF318" i="8"/>
  <c r="AE318" i="8"/>
  <c r="H319" i="8"/>
  <c r="G319" i="8"/>
  <c r="P319" i="8"/>
  <c r="O319" i="8"/>
  <c r="X319" i="8"/>
  <c r="W319" i="8"/>
  <c r="AF319" i="8"/>
  <c r="AE319" i="8"/>
  <c r="H333" i="8"/>
  <c r="G333" i="8"/>
  <c r="P333" i="8"/>
  <c r="O333" i="8"/>
  <c r="X333" i="8"/>
  <c r="W333" i="8"/>
  <c r="AF333" i="8"/>
  <c r="AE333" i="8"/>
  <c r="H334" i="8"/>
  <c r="G334" i="8"/>
  <c r="P334" i="8"/>
  <c r="O334" i="8"/>
  <c r="X334" i="8"/>
  <c r="W334" i="8"/>
  <c r="AF334" i="8"/>
  <c r="AE334" i="8"/>
  <c r="H335" i="8"/>
  <c r="G335" i="8"/>
  <c r="P335" i="8"/>
  <c r="O335" i="8"/>
  <c r="X335" i="8"/>
  <c r="W335" i="8"/>
  <c r="AF335" i="8"/>
  <c r="AE335" i="8"/>
  <c r="H336" i="8"/>
  <c r="G336" i="8"/>
  <c r="P336" i="8"/>
  <c r="O336" i="8"/>
  <c r="X336" i="8"/>
  <c r="W336" i="8"/>
  <c r="AF336" i="8"/>
  <c r="AE336" i="8"/>
  <c r="H338" i="8"/>
  <c r="G338" i="8"/>
  <c r="P338" i="8"/>
  <c r="O338" i="8"/>
  <c r="X338" i="8"/>
  <c r="W338" i="8"/>
  <c r="AF338" i="8"/>
  <c r="AE338" i="8"/>
  <c r="H339" i="8"/>
  <c r="G339" i="8"/>
  <c r="P339" i="8"/>
  <c r="O339" i="8"/>
  <c r="X339" i="8"/>
  <c r="W339" i="8"/>
  <c r="AF339" i="8"/>
  <c r="AE339" i="8"/>
  <c r="H340" i="8"/>
  <c r="G340" i="8"/>
  <c r="P340" i="8"/>
  <c r="O340" i="8"/>
  <c r="X340" i="8"/>
  <c r="W340" i="8"/>
  <c r="AF340" i="8"/>
  <c r="AE340" i="8"/>
  <c r="H341" i="8"/>
  <c r="G341" i="8"/>
  <c r="P341" i="8"/>
  <c r="O341" i="8"/>
  <c r="X341" i="8"/>
  <c r="W341" i="8"/>
  <c r="AF341" i="8"/>
  <c r="AE341" i="8"/>
  <c r="H342" i="8"/>
  <c r="G342" i="8"/>
  <c r="P342" i="8"/>
  <c r="O342" i="8"/>
  <c r="X342" i="8"/>
  <c r="W342" i="8"/>
  <c r="AF342" i="8"/>
  <c r="AE342" i="8"/>
  <c r="AB342" i="8"/>
  <c r="H343" i="8"/>
  <c r="G343" i="8"/>
  <c r="P343" i="8"/>
  <c r="O343" i="8"/>
  <c r="X343" i="8"/>
  <c r="W343" i="8"/>
  <c r="AF343" i="8"/>
  <c r="AE343" i="8"/>
  <c r="D344" i="8"/>
  <c r="C344" i="8"/>
  <c r="L344" i="8"/>
  <c r="K344" i="8"/>
  <c r="T344" i="8"/>
  <c r="S344" i="8"/>
  <c r="AB344" i="8"/>
  <c r="AA344" i="8"/>
  <c r="AJ344" i="8"/>
  <c r="AI344" i="8"/>
  <c r="D358" i="8"/>
  <c r="C358" i="8"/>
  <c r="L358" i="8"/>
  <c r="K358" i="8"/>
  <c r="T358" i="8"/>
  <c r="S358" i="8"/>
  <c r="AB358" i="8"/>
  <c r="AA358" i="8"/>
  <c r="AJ358" i="8"/>
  <c r="AI358" i="8"/>
  <c r="D359" i="8"/>
  <c r="C359" i="8"/>
  <c r="L359" i="8"/>
  <c r="K359" i="8"/>
  <c r="T359" i="8"/>
  <c r="S359" i="8"/>
  <c r="AB359" i="8"/>
  <c r="AA359" i="8"/>
  <c r="AJ359" i="8"/>
  <c r="AI359" i="8"/>
  <c r="D360" i="8"/>
  <c r="C360" i="8"/>
  <c r="L360" i="8"/>
  <c r="K360" i="8"/>
  <c r="T360" i="8"/>
  <c r="S360" i="8"/>
  <c r="AB360" i="8"/>
  <c r="AA360" i="8"/>
  <c r="AJ360" i="8"/>
  <c r="AI360" i="8"/>
  <c r="D361" i="8"/>
  <c r="C361" i="8"/>
  <c r="L361" i="8"/>
  <c r="K361" i="8"/>
  <c r="T361" i="8"/>
  <c r="S361" i="8"/>
  <c r="AB361" i="8"/>
  <c r="AA361" i="8"/>
  <c r="AJ361" i="8"/>
  <c r="AI361" i="8"/>
  <c r="D363" i="8"/>
  <c r="C363" i="8"/>
  <c r="L363" i="8"/>
  <c r="K363" i="8"/>
  <c r="T363" i="8"/>
  <c r="S363" i="8"/>
  <c r="AB363" i="8"/>
  <c r="AA363" i="8"/>
  <c r="AJ363" i="8"/>
  <c r="AI363" i="8"/>
  <c r="D364" i="8"/>
  <c r="C364" i="8"/>
  <c r="L364" i="8"/>
  <c r="K364" i="8"/>
  <c r="T364" i="8"/>
  <c r="S364" i="8"/>
  <c r="AB364" i="8"/>
  <c r="AA364" i="8"/>
  <c r="AJ364" i="8"/>
  <c r="AI364" i="8"/>
  <c r="D365" i="8"/>
  <c r="C365" i="8"/>
  <c r="L365" i="8"/>
  <c r="K365" i="8"/>
  <c r="T365" i="8"/>
  <c r="S365" i="8"/>
  <c r="AB365" i="8"/>
  <c r="AA365" i="8"/>
  <c r="AJ365" i="8"/>
  <c r="AI365" i="8"/>
  <c r="V365" i="8"/>
  <c r="F366" i="8"/>
  <c r="E366" i="8"/>
  <c r="N366" i="8"/>
  <c r="M366" i="8"/>
  <c r="V366" i="8"/>
  <c r="U366" i="8"/>
  <c r="AD366" i="8"/>
  <c r="AC366" i="8"/>
  <c r="AL366" i="8"/>
  <c r="AK366" i="8"/>
  <c r="F367" i="8"/>
  <c r="E367" i="8"/>
  <c r="N367" i="8"/>
  <c r="M367" i="8"/>
  <c r="V367" i="8"/>
  <c r="U367" i="8"/>
  <c r="AD367" i="8"/>
  <c r="AC367" i="8"/>
  <c r="AL367" i="8"/>
  <c r="AK367" i="8"/>
  <c r="F368" i="8"/>
  <c r="E368" i="8"/>
  <c r="N368" i="8"/>
  <c r="M368" i="8"/>
  <c r="V368" i="8"/>
  <c r="U368" i="8"/>
  <c r="AD368" i="8"/>
  <c r="AC368" i="8"/>
  <c r="AL368" i="8"/>
  <c r="AK368" i="8"/>
  <c r="F369" i="8"/>
  <c r="E369" i="8"/>
  <c r="N369" i="8"/>
  <c r="M369" i="8"/>
  <c r="V369" i="8"/>
  <c r="U369" i="8"/>
  <c r="AD369" i="8"/>
  <c r="AC369" i="8"/>
  <c r="AL369" i="8"/>
  <c r="AK369" i="8"/>
  <c r="F383" i="8"/>
  <c r="E383" i="8"/>
  <c r="N383" i="8"/>
  <c r="M383" i="8"/>
  <c r="V383" i="8"/>
  <c r="U383" i="8"/>
  <c r="AD383" i="8"/>
  <c r="AC383" i="8"/>
  <c r="AL383" i="8"/>
  <c r="AK383" i="8"/>
  <c r="F384" i="8"/>
  <c r="E384" i="8"/>
  <c r="N384" i="8"/>
  <c r="M384" i="8"/>
  <c r="V384" i="8"/>
  <c r="U384" i="8"/>
  <c r="AD384" i="8"/>
  <c r="AC384" i="8"/>
  <c r="AL384" i="8"/>
  <c r="AK384" i="8"/>
  <c r="F385" i="8"/>
  <c r="E385" i="8"/>
  <c r="N385" i="8"/>
  <c r="M385" i="8"/>
  <c r="V385" i="8"/>
  <c r="U385" i="8"/>
  <c r="AD385" i="8"/>
  <c r="AC385" i="8"/>
  <c r="AL385" i="8"/>
  <c r="AK385" i="8"/>
  <c r="F386" i="8"/>
  <c r="E386" i="8"/>
  <c r="N386" i="8"/>
  <c r="M386" i="8"/>
  <c r="V386" i="8"/>
  <c r="U386" i="8"/>
  <c r="AD386" i="8"/>
  <c r="AC386" i="8"/>
  <c r="AL386" i="8"/>
  <c r="AK386" i="8"/>
  <c r="F388" i="8"/>
  <c r="E388" i="8"/>
  <c r="N388" i="8"/>
  <c r="M388" i="8"/>
  <c r="V388" i="8"/>
  <c r="U388" i="8"/>
  <c r="AD388" i="8"/>
  <c r="AC388" i="8"/>
  <c r="AL388" i="8"/>
  <c r="AK388" i="8"/>
  <c r="R388" i="8"/>
  <c r="F389" i="8"/>
  <c r="E389" i="8"/>
  <c r="N389" i="8"/>
  <c r="M389" i="8"/>
  <c r="V389" i="8"/>
  <c r="U389" i="8"/>
  <c r="AD389" i="8"/>
  <c r="AC389" i="8"/>
  <c r="AL389" i="8"/>
  <c r="AK389" i="8"/>
  <c r="F390" i="8"/>
  <c r="E390" i="8"/>
  <c r="N390" i="8"/>
  <c r="M390" i="8"/>
  <c r="V390" i="8"/>
  <c r="U390" i="8"/>
  <c r="AD390" i="8"/>
  <c r="AC390" i="8"/>
  <c r="AL390" i="8"/>
  <c r="AK390" i="8"/>
  <c r="F391" i="8"/>
  <c r="E391" i="8"/>
  <c r="N391" i="8"/>
  <c r="M391" i="8"/>
  <c r="V391" i="8"/>
  <c r="U391" i="8"/>
  <c r="AD391" i="8"/>
  <c r="AC391" i="8"/>
  <c r="AL391" i="8"/>
  <c r="AK391" i="8"/>
  <c r="F392" i="8"/>
  <c r="E392" i="8"/>
  <c r="N392" i="8"/>
  <c r="M392" i="8"/>
  <c r="V392" i="8"/>
  <c r="U392" i="8"/>
  <c r="AD392" i="8"/>
  <c r="AC392" i="8"/>
  <c r="AL392" i="8"/>
  <c r="AK392" i="8"/>
  <c r="F393" i="8"/>
  <c r="E393" i="8"/>
  <c r="N393" i="8"/>
  <c r="M393" i="8"/>
  <c r="V393" i="8"/>
  <c r="U393" i="8"/>
  <c r="AD393" i="8"/>
  <c r="AC393" i="8"/>
  <c r="AL393" i="8"/>
  <c r="AK393" i="8"/>
  <c r="F394" i="8"/>
  <c r="E394" i="8"/>
  <c r="N394" i="8"/>
  <c r="M394" i="8"/>
  <c r="V394" i="8"/>
  <c r="U394" i="8"/>
  <c r="AD394" i="8"/>
  <c r="AC394" i="8"/>
  <c r="AL394" i="8"/>
  <c r="AK394" i="8"/>
  <c r="F408" i="8"/>
  <c r="E408" i="8"/>
  <c r="N408" i="8"/>
  <c r="M408" i="8"/>
  <c r="V408" i="8"/>
  <c r="U408" i="8"/>
  <c r="AD408" i="8"/>
  <c r="AC408" i="8"/>
  <c r="AL408" i="8"/>
  <c r="AK408" i="8"/>
  <c r="F409" i="8"/>
  <c r="E409" i="8"/>
  <c r="N409" i="8"/>
  <c r="M409" i="8"/>
  <c r="V409" i="8"/>
  <c r="U409" i="8"/>
  <c r="AD409" i="8"/>
  <c r="AC409" i="8"/>
  <c r="AL409" i="8"/>
  <c r="AK409" i="8"/>
  <c r="F410" i="8"/>
  <c r="E410" i="8"/>
  <c r="N410" i="8"/>
  <c r="M410" i="8"/>
  <c r="V410" i="8"/>
  <c r="U410" i="8"/>
  <c r="AD410" i="8"/>
  <c r="AC410" i="8"/>
  <c r="AL410" i="8"/>
  <c r="AK410" i="8"/>
  <c r="D411" i="8"/>
  <c r="C411" i="8"/>
  <c r="L411" i="8"/>
  <c r="K411" i="8"/>
  <c r="T411" i="8"/>
  <c r="S411" i="8"/>
  <c r="AB411" i="8"/>
  <c r="AA411" i="8"/>
  <c r="AJ411" i="8"/>
  <c r="AI411" i="8"/>
  <c r="D413" i="8"/>
  <c r="C413" i="8"/>
  <c r="L413" i="8"/>
  <c r="K413" i="8"/>
  <c r="T413" i="8"/>
  <c r="S413" i="8"/>
  <c r="AB413" i="8"/>
  <c r="AA413" i="8"/>
  <c r="AJ413" i="8"/>
  <c r="AI413" i="8"/>
  <c r="D414" i="8"/>
  <c r="C414" i="8"/>
  <c r="L414" i="8"/>
  <c r="K414" i="8"/>
  <c r="T414" i="8"/>
  <c r="S414" i="8"/>
  <c r="AB414" i="8"/>
  <c r="AA414" i="8"/>
  <c r="AJ414" i="8"/>
  <c r="AI414" i="8"/>
  <c r="D415" i="8"/>
  <c r="C415" i="8"/>
  <c r="L415" i="8"/>
  <c r="K415" i="8"/>
  <c r="T415" i="8"/>
  <c r="S415" i="8"/>
  <c r="AB415" i="8"/>
  <c r="AA415" i="8"/>
  <c r="AJ415" i="8"/>
  <c r="AI415" i="8"/>
  <c r="D416" i="8"/>
  <c r="C416" i="8"/>
  <c r="L416" i="8"/>
  <c r="K416" i="8"/>
  <c r="T416" i="8"/>
  <c r="S416" i="8"/>
  <c r="AB416" i="8"/>
  <c r="AA416" i="8"/>
  <c r="AJ416" i="8"/>
  <c r="AI416" i="8"/>
  <c r="D417" i="8"/>
  <c r="C417" i="8"/>
  <c r="L417" i="8"/>
  <c r="K417" i="8"/>
  <c r="T417" i="8"/>
  <c r="S417" i="8"/>
  <c r="AB417" i="8"/>
  <c r="AA417" i="8"/>
  <c r="AJ417" i="8"/>
  <c r="AI417" i="8"/>
  <c r="D418" i="8"/>
  <c r="C418" i="8"/>
  <c r="L418" i="8"/>
  <c r="K418" i="8"/>
  <c r="T418" i="8"/>
  <c r="S418" i="8"/>
  <c r="AB418" i="8"/>
  <c r="AA418" i="8"/>
  <c r="AJ418" i="8"/>
  <c r="AI418" i="8"/>
  <c r="D419" i="8"/>
  <c r="C419" i="8"/>
  <c r="L419" i="8"/>
  <c r="K419" i="8"/>
  <c r="T419" i="8"/>
  <c r="S419" i="8"/>
  <c r="AB419" i="8"/>
  <c r="AA419" i="8"/>
  <c r="AJ419" i="8"/>
  <c r="AI419" i="8"/>
  <c r="D109" i="8"/>
  <c r="C109" i="8"/>
  <c r="H108" i="8"/>
  <c r="G108" i="8"/>
  <c r="P108" i="8"/>
  <c r="O108" i="8"/>
  <c r="X108" i="8"/>
  <c r="W108" i="8"/>
  <c r="AF108" i="8"/>
  <c r="AE108" i="8"/>
  <c r="J109" i="8"/>
  <c r="I109" i="8"/>
  <c r="R109" i="8"/>
  <c r="Q109" i="8"/>
  <c r="Z109" i="8"/>
  <c r="Y109" i="8"/>
  <c r="AH109" i="8"/>
  <c r="AG109" i="8"/>
  <c r="J110" i="8"/>
  <c r="I110" i="8"/>
  <c r="R110" i="8"/>
  <c r="Q110" i="8"/>
  <c r="Z110" i="8"/>
  <c r="Y110" i="8"/>
  <c r="AH110" i="8"/>
  <c r="AG110" i="8"/>
  <c r="L111" i="8"/>
  <c r="K111" i="8"/>
  <c r="T111" i="8"/>
  <c r="S111" i="8"/>
  <c r="AB111" i="8"/>
  <c r="AA111" i="8"/>
  <c r="AJ111" i="8"/>
  <c r="AI111" i="8"/>
  <c r="D113" i="8"/>
  <c r="C113" i="8"/>
  <c r="L113" i="8"/>
  <c r="K113" i="8"/>
  <c r="T113" i="8"/>
  <c r="S113" i="8"/>
  <c r="AB113" i="8"/>
  <c r="AA113" i="8"/>
  <c r="AJ113" i="8"/>
  <c r="AI113" i="8"/>
  <c r="D114" i="8"/>
  <c r="C114" i="8"/>
  <c r="L114" i="8"/>
  <c r="K114" i="8"/>
  <c r="T114" i="8"/>
  <c r="S114" i="8"/>
  <c r="AB114" i="8"/>
  <c r="AA114" i="8"/>
  <c r="AJ114" i="8"/>
  <c r="AI114" i="8"/>
  <c r="D115" i="8"/>
  <c r="C115" i="8"/>
  <c r="L115" i="8"/>
  <c r="K115" i="8"/>
  <c r="T115" i="8"/>
  <c r="S115" i="8"/>
  <c r="AB115" i="8"/>
  <c r="AA115" i="8"/>
  <c r="AJ115" i="8"/>
  <c r="AI115" i="8"/>
  <c r="D116" i="8"/>
  <c r="C116" i="8"/>
  <c r="L116" i="8"/>
  <c r="K116" i="8"/>
  <c r="T116" i="8"/>
  <c r="S116" i="8"/>
  <c r="AB116" i="8"/>
  <c r="AA116" i="8"/>
  <c r="AJ116" i="8"/>
  <c r="AI116" i="8"/>
  <c r="D117" i="8"/>
  <c r="C117" i="8"/>
  <c r="L117" i="8"/>
  <c r="K117" i="8"/>
  <c r="T117" i="8"/>
  <c r="S117" i="8"/>
  <c r="AB117" i="8"/>
  <c r="AA117" i="8"/>
  <c r="AJ117" i="8"/>
  <c r="AI117" i="8"/>
  <c r="D118" i="8"/>
  <c r="C118" i="8"/>
  <c r="L118" i="8"/>
  <c r="K118" i="8"/>
  <c r="T118" i="8"/>
  <c r="S118" i="8"/>
  <c r="AB118" i="8"/>
  <c r="AA118" i="8"/>
  <c r="AJ118" i="8"/>
  <c r="AI118" i="8"/>
  <c r="D119" i="8"/>
  <c r="C119" i="8"/>
  <c r="L119" i="8"/>
  <c r="K119" i="8"/>
  <c r="T119" i="8"/>
  <c r="S119" i="8"/>
  <c r="AB119" i="8"/>
  <c r="AA119" i="8"/>
  <c r="AJ119" i="8"/>
  <c r="AI119" i="8"/>
  <c r="D133" i="8"/>
  <c r="C133" i="8"/>
  <c r="L133" i="8"/>
  <c r="K133" i="8"/>
  <c r="T133" i="8"/>
  <c r="S133" i="8"/>
  <c r="AB133" i="8"/>
  <c r="AA133" i="8"/>
  <c r="AJ133" i="8"/>
  <c r="AI133" i="8"/>
  <c r="D134" i="8"/>
  <c r="C134" i="8"/>
  <c r="L134" i="8"/>
  <c r="K134" i="8"/>
  <c r="T134" i="8"/>
  <c r="S134" i="8"/>
  <c r="AB134" i="8"/>
  <c r="AA134" i="8"/>
  <c r="AJ134" i="8"/>
  <c r="AI134" i="8"/>
  <c r="F135" i="8"/>
  <c r="E135" i="8"/>
  <c r="N135" i="8"/>
  <c r="M135" i="8"/>
  <c r="V135" i="8"/>
  <c r="U135" i="8"/>
  <c r="AD135" i="8"/>
  <c r="AC135" i="8"/>
  <c r="AL135" i="8"/>
  <c r="AK135" i="8"/>
  <c r="F136" i="8"/>
  <c r="E136" i="8"/>
  <c r="N136" i="8"/>
  <c r="M136" i="8"/>
  <c r="V136" i="8"/>
  <c r="U136" i="8"/>
  <c r="AD136" i="8"/>
  <c r="AC136" i="8"/>
  <c r="AL136" i="8"/>
  <c r="AK136" i="8"/>
  <c r="F138" i="8"/>
  <c r="E138" i="8"/>
  <c r="N138" i="8"/>
  <c r="M138" i="8"/>
  <c r="V138" i="8"/>
  <c r="U138" i="8"/>
  <c r="AD138" i="8"/>
  <c r="AC138" i="8"/>
  <c r="AL138" i="8"/>
  <c r="AK138" i="8"/>
  <c r="F139" i="8"/>
  <c r="E139" i="8"/>
  <c r="N139" i="8"/>
  <c r="M139" i="8"/>
  <c r="V139" i="8"/>
  <c r="U139" i="8"/>
  <c r="AD139" i="8"/>
  <c r="AC139" i="8"/>
  <c r="AL139" i="8"/>
  <c r="AK139" i="8"/>
  <c r="F140" i="8"/>
  <c r="E140" i="8"/>
  <c r="N140" i="8"/>
  <c r="M140" i="8"/>
  <c r="V140" i="8"/>
  <c r="U140" i="8"/>
  <c r="AD140" i="8"/>
  <c r="AC140" i="8"/>
  <c r="AL140" i="8"/>
  <c r="AK140" i="8"/>
  <c r="F141" i="8"/>
  <c r="E141" i="8"/>
  <c r="N141" i="8"/>
  <c r="M141" i="8"/>
  <c r="V141" i="8"/>
  <c r="U141" i="8"/>
  <c r="AD141" i="8"/>
  <c r="AC141" i="8"/>
  <c r="AL141" i="8"/>
  <c r="AK141" i="8"/>
  <c r="F142" i="8"/>
  <c r="E142" i="8"/>
  <c r="N142" i="8"/>
  <c r="M142" i="8"/>
  <c r="V142" i="8"/>
  <c r="U142" i="8"/>
  <c r="AD142" i="8"/>
  <c r="AC142" i="8"/>
  <c r="AL142" i="8"/>
  <c r="AK142" i="8"/>
  <c r="F143" i="8"/>
  <c r="E143" i="8"/>
  <c r="N143" i="8"/>
  <c r="M143" i="8"/>
  <c r="V143" i="8"/>
  <c r="U143" i="8"/>
  <c r="AD143" i="8"/>
  <c r="AC143" i="8"/>
  <c r="AL143" i="8"/>
  <c r="AK143" i="8"/>
  <c r="F144" i="8"/>
  <c r="E144" i="8"/>
  <c r="N144" i="8"/>
  <c r="M144" i="8"/>
  <c r="V144" i="8"/>
  <c r="U144" i="8"/>
  <c r="AD144" i="8"/>
  <c r="AC144" i="8"/>
  <c r="AL144" i="8"/>
  <c r="AK144" i="8"/>
  <c r="F158" i="8"/>
  <c r="E158" i="8"/>
  <c r="N158" i="8"/>
  <c r="M158" i="8"/>
  <c r="V158" i="8"/>
  <c r="U158" i="8"/>
  <c r="AD158" i="8"/>
  <c r="AC158" i="8"/>
  <c r="AL158" i="8"/>
  <c r="AK158" i="8"/>
  <c r="F159" i="8"/>
  <c r="E159" i="8"/>
  <c r="N159" i="8"/>
  <c r="M159" i="8"/>
  <c r="V159" i="8"/>
  <c r="U159" i="8"/>
  <c r="AD159" i="8"/>
  <c r="AC159" i="8"/>
  <c r="AL159" i="8"/>
  <c r="AK159" i="8"/>
  <c r="F160" i="8"/>
  <c r="E160" i="8"/>
  <c r="N160" i="8"/>
  <c r="M160" i="8"/>
  <c r="V160" i="8"/>
  <c r="U160" i="8"/>
  <c r="AD160" i="8"/>
  <c r="AC160" i="8"/>
  <c r="AL160" i="8"/>
  <c r="AK160" i="8"/>
  <c r="F161" i="8"/>
  <c r="E161" i="8"/>
  <c r="N161" i="8"/>
  <c r="M161" i="8"/>
  <c r="V161" i="8"/>
  <c r="U161" i="8"/>
  <c r="AD161" i="8"/>
  <c r="AC161" i="8"/>
  <c r="AL161" i="8"/>
  <c r="AK161" i="8"/>
  <c r="F163" i="8"/>
  <c r="E163" i="8"/>
  <c r="N163" i="8"/>
  <c r="M163" i="8"/>
  <c r="V163" i="8"/>
  <c r="U163" i="8"/>
  <c r="AD163" i="8"/>
  <c r="AC163" i="8"/>
  <c r="AL163" i="8"/>
  <c r="AK163" i="8"/>
  <c r="F164" i="8"/>
  <c r="E164" i="8"/>
  <c r="N164" i="8"/>
  <c r="M164" i="8"/>
  <c r="V164" i="8"/>
  <c r="U164" i="8"/>
  <c r="AD164" i="8"/>
  <c r="AC164" i="8"/>
  <c r="AL164" i="8"/>
  <c r="AK164" i="8"/>
  <c r="F165" i="8"/>
  <c r="E165" i="8"/>
  <c r="N165" i="8"/>
  <c r="M165" i="8"/>
  <c r="V165" i="8"/>
  <c r="U165" i="8"/>
  <c r="AD165" i="8"/>
  <c r="AC165" i="8"/>
  <c r="AL165" i="8"/>
  <c r="AK165" i="8"/>
  <c r="F166" i="8"/>
  <c r="E166" i="8"/>
  <c r="N166" i="8"/>
  <c r="M166" i="8"/>
  <c r="V166" i="8"/>
  <c r="U166" i="8"/>
  <c r="AD166" i="8"/>
  <c r="AC166" i="8"/>
  <c r="AL166" i="8"/>
  <c r="AK166" i="8"/>
  <c r="D167" i="8"/>
  <c r="C167" i="8"/>
  <c r="L167" i="8"/>
  <c r="K167" i="8"/>
  <c r="T167" i="8"/>
  <c r="S167" i="8"/>
  <c r="AB167" i="8"/>
  <c r="AA167" i="8"/>
  <c r="AJ167" i="8"/>
  <c r="AI167" i="8"/>
  <c r="R167" i="8"/>
  <c r="H168" i="8"/>
  <c r="G168" i="8"/>
  <c r="P168" i="8"/>
  <c r="O168" i="8"/>
  <c r="X168" i="8"/>
  <c r="W168" i="8"/>
  <c r="AF168" i="8"/>
  <c r="AE168" i="8"/>
  <c r="H169" i="8"/>
  <c r="G169" i="8"/>
  <c r="P169" i="8"/>
  <c r="O169" i="8"/>
  <c r="X169" i="8"/>
  <c r="W169" i="8"/>
  <c r="AF169" i="8"/>
  <c r="AE169" i="8"/>
  <c r="H183" i="8"/>
  <c r="G183" i="8"/>
  <c r="P183" i="8"/>
  <c r="O183" i="8"/>
  <c r="X183" i="8"/>
  <c r="W183" i="8"/>
  <c r="AF183" i="8"/>
  <c r="AE183" i="8"/>
  <c r="H184" i="8"/>
  <c r="G184" i="8"/>
  <c r="P184" i="8"/>
  <c r="O184" i="8"/>
  <c r="X184" i="8"/>
  <c r="W184" i="8"/>
  <c r="AF184" i="8"/>
  <c r="AE184" i="8"/>
  <c r="H185" i="8"/>
  <c r="G185" i="8"/>
  <c r="P185" i="8"/>
  <c r="O185" i="8"/>
  <c r="X185" i="8"/>
  <c r="W185" i="8"/>
  <c r="AF185" i="8"/>
  <c r="AE185" i="8"/>
  <c r="H186" i="8"/>
  <c r="G186" i="8"/>
  <c r="P186" i="8"/>
  <c r="O186" i="8"/>
  <c r="X186" i="8"/>
  <c r="W186" i="8"/>
  <c r="AF186" i="8"/>
  <c r="AE186" i="8"/>
  <c r="H188" i="8"/>
  <c r="G188" i="8"/>
  <c r="P188" i="8"/>
  <c r="O188" i="8"/>
  <c r="X188" i="8"/>
  <c r="W188" i="8"/>
  <c r="AF188" i="8"/>
  <c r="AE188" i="8"/>
  <c r="H189" i="8"/>
  <c r="G189" i="8"/>
  <c r="P189" i="8"/>
  <c r="O189" i="8"/>
  <c r="X189" i="8"/>
  <c r="W189" i="8"/>
  <c r="AF189" i="8"/>
  <c r="AE189" i="8"/>
  <c r="H190" i="8"/>
  <c r="G190" i="8"/>
  <c r="P190" i="8"/>
  <c r="O190" i="8"/>
  <c r="X190" i="8"/>
  <c r="W190" i="8"/>
  <c r="AF190" i="8"/>
  <c r="AE190" i="8"/>
  <c r="H191" i="8"/>
  <c r="G191" i="8"/>
  <c r="P191" i="8"/>
  <c r="O191" i="8"/>
  <c r="X191" i="8"/>
  <c r="W191" i="8"/>
  <c r="AF191" i="8"/>
  <c r="AE191" i="8"/>
  <c r="H192" i="8"/>
  <c r="G192" i="8"/>
  <c r="P192" i="8"/>
  <c r="O192" i="8"/>
  <c r="X192" i="8"/>
  <c r="W192" i="8"/>
  <c r="AF192" i="8"/>
  <c r="AE192" i="8"/>
  <c r="H193" i="8"/>
  <c r="G193" i="8"/>
  <c r="P193" i="8"/>
  <c r="O193" i="8"/>
  <c r="X193" i="8"/>
  <c r="W193" i="8"/>
  <c r="AF193" i="8"/>
  <c r="AE193" i="8"/>
  <c r="H194" i="8"/>
  <c r="G194" i="8"/>
  <c r="P194" i="8"/>
  <c r="O194" i="8"/>
  <c r="X194" i="8"/>
  <c r="W194" i="8"/>
  <c r="AF194" i="8"/>
  <c r="AE194" i="8"/>
  <c r="H208" i="8"/>
  <c r="G208" i="8"/>
  <c r="P208" i="8"/>
  <c r="O208" i="8"/>
  <c r="X208" i="8"/>
  <c r="W208" i="8"/>
  <c r="AF208" i="8"/>
  <c r="AE208" i="8"/>
  <c r="H209" i="8"/>
  <c r="G209" i="8"/>
  <c r="P209" i="8"/>
  <c r="O209" i="8"/>
  <c r="X209" i="8"/>
  <c r="W209" i="8"/>
  <c r="AF209" i="8"/>
  <c r="AE209" i="8"/>
  <c r="H210" i="8"/>
  <c r="G210" i="8"/>
  <c r="P210" i="8"/>
  <c r="O210" i="8"/>
  <c r="X210" i="8"/>
  <c r="W210" i="8"/>
  <c r="AF210" i="8"/>
  <c r="AE210" i="8"/>
  <c r="H211" i="8"/>
  <c r="G211" i="8"/>
  <c r="P211" i="8"/>
  <c r="O211" i="8"/>
  <c r="X211" i="8"/>
  <c r="W211" i="8"/>
  <c r="AF211" i="8"/>
  <c r="AE211" i="8"/>
  <c r="D213" i="8"/>
  <c r="C213" i="8"/>
  <c r="L213" i="8"/>
  <c r="K213" i="8"/>
  <c r="T213" i="8"/>
  <c r="S213" i="8"/>
  <c r="AB213" i="8"/>
  <c r="AA213" i="8"/>
  <c r="AJ213" i="8"/>
  <c r="AI213" i="8"/>
  <c r="D214" i="8"/>
  <c r="C214" i="8"/>
  <c r="L214" i="8"/>
  <c r="K214" i="8"/>
  <c r="T214" i="8"/>
  <c r="S214" i="8"/>
  <c r="AB214" i="8"/>
  <c r="AA214" i="8"/>
  <c r="AJ214" i="8"/>
  <c r="AI214" i="8"/>
  <c r="D215" i="8"/>
  <c r="C215" i="8"/>
  <c r="L215" i="8"/>
  <c r="K215" i="8"/>
  <c r="T215" i="8"/>
  <c r="S215" i="8"/>
  <c r="AB215" i="8"/>
  <c r="AA215" i="8"/>
  <c r="AJ215" i="8"/>
  <c r="AI215" i="8"/>
  <c r="D216" i="8"/>
  <c r="C216" i="8"/>
  <c r="L216" i="8"/>
  <c r="K216" i="8"/>
  <c r="T216" i="8"/>
  <c r="S216" i="8"/>
  <c r="AB216" i="8"/>
  <c r="AA216" i="8"/>
  <c r="AJ216" i="8"/>
  <c r="AI216" i="8"/>
  <c r="D217" i="8"/>
  <c r="C217" i="8"/>
  <c r="L217" i="8"/>
  <c r="K217" i="8"/>
  <c r="T217" i="8"/>
  <c r="S217" i="8"/>
  <c r="AB217" i="8"/>
  <c r="AA217" i="8"/>
  <c r="AJ217" i="8"/>
  <c r="AI217" i="8"/>
  <c r="D218" i="8"/>
  <c r="C218" i="8"/>
  <c r="L218" i="8"/>
  <c r="K218" i="8"/>
  <c r="T218" i="8"/>
  <c r="S218" i="8"/>
  <c r="AB218" i="8"/>
  <c r="AA218" i="8"/>
  <c r="AJ218" i="8"/>
  <c r="AI218" i="8"/>
  <c r="D219" i="8"/>
  <c r="C219" i="8"/>
  <c r="L219" i="8"/>
  <c r="K219" i="8"/>
  <c r="T219" i="8"/>
  <c r="S219" i="8"/>
  <c r="AB219" i="8"/>
  <c r="AA219" i="8"/>
  <c r="AJ219" i="8"/>
  <c r="AI219" i="8"/>
  <c r="D233" i="8"/>
  <c r="C233" i="8"/>
  <c r="L233" i="8"/>
  <c r="K233" i="8"/>
  <c r="T233" i="8"/>
  <c r="S233" i="8"/>
  <c r="AB233" i="8"/>
  <c r="AA233" i="8"/>
  <c r="AJ233" i="8"/>
  <c r="AI233" i="8"/>
  <c r="D234" i="8"/>
  <c r="C234" i="8"/>
  <c r="L234" i="8"/>
  <c r="K234" i="8"/>
  <c r="T234" i="8"/>
  <c r="S234" i="8"/>
  <c r="AB234" i="8"/>
  <c r="AA234" i="8"/>
  <c r="AJ234" i="8"/>
  <c r="AI234" i="8"/>
  <c r="D235" i="8"/>
  <c r="C235" i="8"/>
  <c r="L235" i="8"/>
  <c r="K235" i="8"/>
  <c r="T235" i="8"/>
  <c r="S235" i="8"/>
  <c r="AB235" i="8"/>
  <c r="AA235" i="8"/>
  <c r="AJ235" i="8"/>
  <c r="AI235" i="8"/>
  <c r="D236" i="8"/>
  <c r="C236" i="8"/>
  <c r="L236" i="8"/>
  <c r="K236" i="8"/>
  <c r="T236" i="8"/>
  <c r="S236" i="8"/>
  <c r="AB236" i="8"/>
  <c r="AA236" i="8"/>
  <c r="AJ236" i="8"/>
  <c r="AI236" i="8"/>
  <c r="D238" i="8"/>
  <c r="C238" i="8"/>
  <c r="L238" i="8"/>
  <c r="K238" i="8"/>
  <c r="T238" i="8"/>
  <c r="S238" i="8"/>
  <c r="AB238" i="8"/>
  <c r="AA238" i="8"/>
  <c r="AJ238" i="8"/>
  <c r="AI238" i="8"/>
  <c r="D239" i="8"/>
  <c r="C239" i="8"/>
  <c r="L239" i="8"/>
  <c r="K239" i="8"/>
  <c r="T239" i="8"/>
  <c r="S239" i="8"/>
  <c r="AB239" i="8"/>
  <c r="AA239" i="8"/>
  <c r="AJ239" i="8"/>
  <c r="AI239" i="8"/>
  <c r="D240" i="8"/>
  <c r="C240" i="8"/>
  <c r="L240" i="8"/>
  <c r="K240" i="8"/>
  <c r="T240" i="8"/>
  <c r="S240" i="8"/>
  <c r="AB240" i="8"/>
  <c r="AA240" i="8"/>
  <c r="AJ240" i="8"/>
  <c r="AI240" i="8"/>
  <c r="D241" i="8"/>
  <c r="C241" i="8"/>
  <c r="L241" i="8"/>
  <c r="K241" i="8"/>
  <c r="T241" i="8"/>
  <c r="S241" i="8"/>
  <c r="AB241" i="8"/>
  <c r="AA241" i="8"/>
  <c r="AJ241" i="8"/>
  <c r="AI241" i="8"/>
  <c r="D242" i="8"/>
  <c r="C242" i="8"/>
  <c r="L242" i="8"/>
  <c r="K242" i="8"/>
  <c r="T242" i="8"/>
  <c r="S242" i="8"/>
  <c r="AB242" i="8"/>
  <c r="AA242" i="8"/>
  <c r="AJ242" i="8"/>
  <c r="AI242" i="8"/>
  <c r="D243" i="8"/>
  <c r="C243" i="8"/>
  <c r="L243" i="8"/>
  <c r="K243" i="8"/>
  <c r="T243" i="8"/>
  <c r="S243" i="8"/>
  <c r="AB243" i="8"/>
  <c r="AA243" i="8"/>
  <c r="AJ243" i="8"/>
  <c r="AI243" i="8"/>
  <c r="D244" i="8"/>
  <c r="C244" i="8"/>
  <c r="L244" i="8"/>
  <c r="K244" i="8"/>
  <c r="T244" i="8"/>
  <c r="S244" i="8"/>
  <c r="AB244" i="8"/>
  <c r="AA244" i="8"/>
  <c r="AJ244" i="8"/>
  <c r="AI244" i="8"/>
  <c r="F258" i="8"/>
  <c r="E258" i="8"/>
  <c r="N258" i="8"/>
  <c r="M258" i="8"/>
  <c r="V258" i="8"/>
  <c r="U258" i="8"/>
  <c r="AD258" i="8"/>
  <c r="AC258" i="8"/>
  <c r="AL258" i="8"/>
  <c r="AK258" i="8"/>
  <c r="T258" i="8"/>
  <c r="J259" i="8"/>
  <c r="I259" i="8"/>
  <c r="R259" i="8"/>
  <c r="Q259" i="8"/>
  <c r="Z259" i="8"/>
  <c r="Y259" i="8"/>
  <c r="AH259" i="8"/>
  <c r="AG259" i="8"/>
  <c r="J260" i="8"/>
  <c r="I260" i="8"/>
  <c r="R260" i="8"/>
  <c r="Q260" i="8"/>
  <c r="Z260" i="8"/>
  <c r="Y260" i="8"/>
  <c r="AH260" i="8"/>
  <c r="AG260" i="8"/>
  <c r="J261" i="8"/>
  <c r="I261" i="8"/>
  <c r="R261" i="8"/>
  <c r="Q261" i="8"/>
  <c r="Z261" i="8"/>
  <c r="Y261" i="8"/>
  <c r="AH261" i="8"/>
  <c r="AG261" i="8"/>
  <c r="J263" i="8"/>
  <c r="I263" i="8"/>
  <c r="R263" i="8"/>
  <c r="Q263" i="8"/>
  <c r="Z263" i="8"/>
  <c r="Y263" i="8"/>
  <c r="AH263" i="8"/>
  <c r="AG263" i="8"/>
  <c r="J264" i="8"/>
  <c r="I264" i="8"/>
  <c r="R264" i="8"/>
  <c r="Q264" i="8"/>
  <c r="Z264" i="8"/>
  <c r="Y264" i="8"/>
  <c r="AH264" i="8"/>
  <c r="AG264" i="8"/>
  <c r="J265" i="8"/>
  <c r="I265" i="8"/>
  <c r="R265" i="8"/>
  <c r="Q265" i="8"/>
  <c r="Z265" i="8"/>
  <c r="Y265" i="8"/>
  <c r="AH265" i="8"/>
  <c r="AG265" i="8"/>
  <c r="J266" i="8"/>
  <c r="I266" i="8"/>
  <c r="R266" i="8"/>
  <c r="Q266" i="8"/>
  <c r="Z266" i="8"/>
  <c r="Y266" i="8"/>
  <c r="AH266" i="8"/>
  <c r="AG266" i="8"/>
  <c r="J267" i="8"/>
  <c r="I267" i="8"/>
  <c r="R267" i="8"/>
  <c r="Q267" i="8"/>
  <c r="Z267" i="8"/>
  <c r="Y267" i="8"/>
  <c r="AH267" i="8"/>
  <c r="AG267" i="8"/>
  <c r="J268" i="8"/>
  <c r="I268" i="8"/>
  <c r="R268" i="8"/>
  <c r="Q268" i="8"/>
  <c r="Z268" i="8"/>
  <c r="Y268" i="8"/>
  <c r="AH268" i="8"/>
  <c r="AG268" i="8"/>
  <c r="J269" i="8"/>
  <c r="I269" i="8"/>
  <c r="R269" i="8"/>
  <c r="Q269" i="8"/>
  <c r="Z269" i="8"/>
  <c r="Y269" i="8"/>
  <c r="AH269" i="8"/>
  <c r="AG269" i="8"/>
  <c r="J283" i="8"/>
  <c r="I283" i="8"/>
  <c r="R283" i="8"/>
  <c r="Q283" i="8"/>
  <c r="Z283" i="8"/>
  <c r="Y283" i="8"/>
  <c r="AH283" i="8"/>
  <c r="AG283" i="8"/>
  <c r="J284" i="8"/>
  <c r="I284" i="8"/>
  <c r="R284" i="8"/>
  <c r="Q284" i="8"/>
  <c r="Z284" i="8"/>
  <c r="Y284" i="8"/>
  <c r="AH284" i="8"/>
  <c r="AG284" i="8"/>
  <c r="J285" i="8"/>
  <c r="I285" i="8"/>
  <c r="R285" i="8"/>
  <c r="Q285" i="8"/>
  <c r="Z285" i="8"/>
  <c r="Y285" i="8"/>
  <c r="AH285" i="8"/>
  <c r="AG285" i="8"/>
  <c r="J286" i="8"/>
  <c r="I286" i="8"/>
  <c r="R286" i="8"/>
  <c r="Q286" i="8"/>
  <c r="Z286" i="8"/>
  <c r="Y286" i="8"/>
  <c r="AH286" i="8"/>
  <c r="AG286" i="8"/>
  <c r="J288" i="8"/>
  <c r="I288" i="8"/>
  <c r="R288" i="8"/>
  <c r="Q288" i="8"/>
  <c r="Z288" i="8"/>
  <c r="Y288" i="8"/>
  <c r="AH288" i="8"/>
  <c r="AG288" i="8"/>
  <c r="J289" i="8"/>
  <c r="I289" i="8"/>
  <c r="R289" i="8"/>
  <c r="Q289" i="8"/>
  <c r="Z289" i="8"/>
  <c r="Y289" i="8"/>
  <c r="AH289" i="8"/>
  <c r="AG289" i="8"/>
  <c r="J290" i="8"/>
  <c r="I290" i="8"/>
  <c r="R290" i="8"/>
  <c r="Q290" i="8"/>
  <c r="Z290" i="8"/>
  <c r="Y290" i="8"/>
  <c r="AH290" i="8"/>
  <c r="AG290" i="8"/>
  <c r="J291" i="8"/>
  <c r="I291" i="8"/>
  <c r="R291" i="8"/>
  <c r="Q291" i="8"/>
  <c r="Z291" i="8"/>
  <c r="Y291" i="8"/>
  <c r="AH291" i="8"/>
  <c r="AG291" i="8"/>
  <c r="J292" i="8"/>
  <c r="I292" i="8"/>
  <c r="R292" i="8"/>
  <c r="Q292" i="8"/>
  <c r="Z292" i="8"/>
  <c r="Y292" i="8"/>
  <c r="AH292" i="8"/>
  <c r="AG292" i="8"/>
  <c r="J293" i="8"/>
  <c r="I293" i="8"/>
  <c r="R293" i="8"/>
  <c r="Q293" i="8"/>
  <c r="Z293" i="8"/>
  <c r="Y293" i="8"/>
  <c r="AH293" i="8"/>
  <c r="AG293" i="8"/>
  <c r="J294" i="8"/>
  <c r="I294" i="8"/>
  <c r="R294" i="8"/>
  <c r="Q294" i="8"/>
  <c r="Z294" i="8"/>
  <c r="Y294" i="8"/>
  <c r="AH294" i="8"/>
  <c r="AG294" i="8"/>
  <c r="J308" i="8"/>
  <c r="I308" i="8"/>
  <c r="R308" i="8"/>
  <c r="Q308" i="8"/>
  <c r="Z308" i="8"/>
  <c r="Y308" i="8"/>
  <c r="AH308" i="8"/>
  <c r="AG308" i="8"/>
  <c r="J309" i="8"/>
  <c r="I309" i="8"/>
  <c r="R309" i="8"/>
  <c r="Q309" i="8"/>
  <c r="Z309" i="8"/>
  <c r="Y309" i="8"/>
  <c r="AH309" i="8"/>
  <c r="AG309" i="8"/>
  <c r="J310" i="8"/>
  <c r="I310" i="8"/>
  <c r="R310" i="8"/>
  <c r="Q310" i="8"/>
  <c r="Z310" i="8"/>
  <c r="Y310" i="8"/>
  <c r="AH310" i="8"/>
  <c r="AG310" i="8"/>
  <c r="J311" i="8"/>
  <c r="I311" i="8"/>
  <c r="R311" i="8"/>
  <c r="Q311" i="8"/>
  <c r="Z311" i="8"/>
  <c r="Y311" i="8"/>
  <c r="AH311" i="8"/>
  <c r="AG311" i="8"/>
  <c r="J313" i="8"/>
  <c r="I313" i="8"/>
  <c r="R313" i="8"/>
  <c r="Q313" i="8"/>
  <c r="Z313" i="8"/>
  <c r="Y313" i="8"/>
  <c r="AH313" i="8"/>
  <c r="AG313" i="8"/>
  <c r="J314" i="8"/>
  <c r="I314" i="8"/>
  <c r="R314" i="8"/>
  <c r="Q314" i="8"/>
  <c r="Z314" i="8"/>
  <c r="Y314" i="8"/>
  <c r="AH314" i="8"/>
  <c r="AG314" i="8"/>
  <c r="J315" i="8"/>
  <c r="I315" i="8"/>
  <c r="R315" i="8"/>
  <c r="Q315" i="8"/>
  <c r="Z315" i="8"/>
  <c r="Y315" i="8"/>
  <c r="AH315" i="8"/>
  <c r="AG315" i="8"/>
  <c r="J316" i="8"/>
  <c r="I316" i="8"/>
  <c r="R316" i="8"/>
  <c r="Q316" i="8"/>
  <c r="Z316" i="8"/>
  <c r="Y316" i="8"/>
  <c r="AH316" i="8"/>
  <c r="AG316" i="8"/>
  <c r="J317" i="8"/>
  <c r="I317" i="8"/>
  <c r="R317" i="8"/>
  <c r="Q317" i="8"/>
  <c r="Z317" i="8"/>
  <c r="Y317" i="8"/>
  <c r="AH317" i="8"/>
  <c r="AG317" i="8"/>
  <c r="J318" i="8"/>
  <c r="I318" i="8"/>
  <c r="R318" i="8"/>
  <c r="Q318" i="8"/>
  <c r="Z318" i="8"/>
  <c r="Y318" i="8"/>
  <c r="AH318" i="8"/>
  <c r="AG318" i="8"/>
  <c r="J319" i="8"/>
  <c r="I319" i="8"/>
  <c r="R319" i="8"/>
  <c r="Q319" i="8"/>
  <c r="Z319" i="8"/>
  <c r="Y319" i="8"/>
  <c r="AH319" i="8"/>
  <c r="AG319" i="8"/>
  <c r="J333" i="8"/>
  <c r="I333" i="8"/>
  <c r="R333" i="8"/>
  <c r="Q333" i="8"/>
  <c r="Z333" i="8"/>
  <c r="Y333" i="8"/>
  <c r="AH333" i="8"/>
  <c r="AG333" i="8"/>
  <c r="J334" i="8"/>
  <c r="I334" i="8"/>
  <c r="R334" i="8"/>
  <c r="Q334" i="8"/>
  <c r="Z334" i="8"/>
  <c r="Y334" i="8"/>
  <c r="AH334" i="8"/>
  <c r="AG334" i="8"/>
  <c r="J335" i="8"/>
  <c r="I335" i="8"/>
  <c r="R335" i="8"/>
  <c r="Q335" i="8"/>
  <c r="Z335" i="8"/>
  <c r="Y335" i="8"/>
  <c r="AH335" i="8"/>
  <c r="AG335" i="8"/>
  <c r="J336" i="8"/>
  <c r="I336" i="8"/>
  <c r="R336" i="8"/>
  <c r="Q336" i="8"/>
  <c r="Z336" i="8"/>
  <c r="Y336" i="8"/>
  <c r="AH336" i="8"/>
  <c r="AG336" i="8"/>
  <c r="J338" i="8"/>
  <c r="I338" i="8"/>
  <c r="R338" i="8"/>
  <c r="Q338" i="8"/>
  <c r="Z338" i="8"/>
  <c r="Y338" i="8"/>
  <c r="AH338" i="8"/>
  <c r="AG338" i="8"/>
  <c r="J339" i="8"/>
  <c r="I339" i="8"/>
  <c r="R339" i="8"/>
  <c r="Q339" i="8"/>
  <c r="Z339" i="8"/>
  <c r="Y339" i="8"/>
  <c r="AH339" i="8"/>
  <c r="AG339" i="8"/>
  <c r="J340" i="8"/>
  <c r="I340" i="8"/>
  <c r="R340" i="8"/>
  <c r="Q340" i="8"/>
  <c r="Z340" i="8"/>
  <c r="Y340" i="8"/>
  <c r="AH340" i="8"/>
  <c r="AG340" i="8"/>
  <c r="J341" i="8"/>
  <c r="I341" i="8"/>
  <c r="R341" i="8"/>
  <c r="Q341" i="8"/>
  <c r="Z341" i="8"/>
  <c r="Y341" i="8"/>
  <c r="AH341" i="8"/>
  <c r="AG341" i="8"/>
  <c r="J342" i="8"/>
  <c r="I342" i="8"/>
  <c r="R342" i="8"/>
  <c r="Q342" i="8"/>
  <c r="Z342" i="8"/>
  <c r="Y342" i="8"/>
  <c r="AH342" i="8"/>
  <c r="AG342" i="8"/>
  <c r="AD342" i="8"/>
  <c r="J343" i="8"/>
  <c r="I343" i="8"/>
  <c r="R343" i="8"/>
  <c r="Q343" i="8"/>
  <c r="Z343" i="8"/>
  <c r="Y343" i="8"/>
  <c r="AH343" i="8"/>
  <c r="AG343" i="8"/>
  <c r="F344" i="8"/>
  <c r="E344" i="8"/>
  <c r="N344" i="8"/>
  <c r="M344" i="8"/>
  <c r="V344" i="8"/>
  <c r="U344" i="8"/>
  <c r="AD344" i="8"/>
  <c r="AC344" i="8"/>
  <c r="AL344" i="8"/>
  <c r="AK344" i="8"/>
  <c r="F358" i="8"/>
  <c r="E358" i="8"/>
  <c r="N358" i="8"/>
  <c r="M358" i="8"/>
  <c r="V358" i="8"/>
  <c r="U358" i="8"/>
  <c r="AD358" i="8"/>
  <c r="AC358" i="8"/>
  <c r="AL358" i="8"/>
  <c r="AK358" i="8"/>
  <c r="F359" i="8"/>
  <c r="E359" i="8"/>
  <c r="N359" i="8"/>
  <c r="M359" i="8"/>
  <c r="V359" i="8"/>
  <c r="U359" i="8"/>
  <c r="AD359" i="8"/>
  <c r="AC359" i="8"/>
  <c r="AL359" i="8"/>
  <c r="AK359" i="8"/>
  <c r="F360" i="8"/>
  <c r="E360" i="8"/>
  <c r="N360" i="8"/>
  <c r="M360" i="8"/>
  <c r="V360" i="8"/>
  <c r="U360" i="8"/>
  <c r="AD360" i="8"/>
  <c r="AC360" i="8"/>
  <c r="AL360" i="8"/>
  <c r="AK360" i="8"/>
  <c r="F361" i="8"/>
  <c r="E361" i="8"/>
  <c r="N361" i="8"/>
  <c r="M361" i="8"/>
  <c r="V361" i="8"/>
  <c r="U361" i="8"/>
  <c r="AD361" i="8"/>
  <c r="AC361" i="8"/>
  <c r="AL361" i="8"/>
  <c r="AK361" i="8"/>
  <c r="F363" i="8"/>
  <c r="E363" i="8"/>
  <c r="N363" i="8"/>
  <c r="M363" i="8"/>
  <c r="V363" i="8"/>
  <c r="U363" i="8"/>
  <c r="AD363" i="8"/>
  <c r="AC363" i="8"/>
  <c r="AL363" i="8"/>
  <c r="AK363" i="8"/>
  <c r="F364" i="8"/>
  <c r="E364" i="8"/>
  <c r="N364" i="8"/>
  <c r="M364" i="8"/>
  <c r="V364" i="8"/>
  <c r="U364" i="8"/>
  <c r="AD364" i="8"/>
  <c r="AC364" i="8"/>
  <c r="AL364" i="8"/>
  <c r="AK364" i="8"/>
  <c r="F365" i="8"/>
  <c r="E365" i="8"/>
  <c r="N365" i="8"/>
  <c r="M365" i="8"/>
  <c r="AL365" i="8"/>
  <c r="AK365" i="8"/>
  <c r="AD365" i="8"/>
  <c r="H366" i="8"/>
  <c r="G366" i="8"/>
  <c r="P366" i="8"/>
  <c r="O366" i="8"/>
  <c r="X366" i="8"/>
  <c r="W366" i="8"/>
  <c r="AF366" i="8"/>
  <c r="AE366" i="8"/>
  <c r="H367" i="8"/>
  <c r="G367" i="8"/>
  <c r="P367" i="8"/>
  <c r="O367" i="8"/>
  <c r="X367" i="8"/>
  <c r="W367" i="8"/>
  <c r="AF367" i="8"/>
  <c r="AE367" i="8"/>
  <c r="H368" i="8"/>
  <c r="G368" i="8"/>
  <c r="P368" i="8"/>
  <c r="O368" i="8"/>
  <c r="X368" i="8"/>
  <c r="W368" i="8"/>
  <c r="AF368" i="8"/>
  <c r="AE368" i="8"/>
  <c r="H369" i="8"/>
  <c r="G369" i="8"/>
  <c r="P369" i="8"/>
  <c r="O369" i="8"/>
  <c r="X369" i="8"/>
  <c r="W369" i="8"/>
  <c r="AF369" i="8"/>
  <c r="AE369" i="8"/>
  <c r="H383" i="8"/>
  <c r="G383" i="8"/>
  <c r="P383" i="8"/>
  <c r="O383" i="8"/>
  <c r="X383" i="8"/>
  <c r="W383" i="8"/>
  <c r="AF383" i="8"/>
  <c r="AE383" i="8"/>
  <c r="H384" i="8"/>
  <c r="G384" i="8"/>
  <c r="P384" i="8"/>
  <c r="O384" i="8"/>
  <c r="X384" i="8"/>
  <c r="W384" i="8"/>
  <c r="AF384" i="8"/>
  <c r="AE384" i="8"/>
  <c r="H385" i="8"/>
  <c r="G385" i="8"/>
  <c r="P385" i="8"/>
  <c r="O385" i="8"/>
  <c r="X385" i="8"/>
  <c r="W385" i="8"/>
  <c r="AF385" i="8"/>
  <c r="AE385" i="8"/>
  <c r="H386" i="8"/>
  <c r="G386" i="8"/>
  <c r="P386" i="8"/>
  <c r="O386" i="8"/>
  <c r="X386" i="8"/>
  <c r="W386" i="8"/>
  <c r="AF386" i="8"/>
  <c r="AE386" i="8"/>
  <c r="H388" i="8"/>
  <c r="G388" i="8"/>
  <c r="P388" i="8"/>
  <c r="O388" i="8"/>
  <c r="X388" i="8"/>
  <c r="W388" i="8"/>
  <c r="AF388" i="8"/>
  <c r="AE388" i="8"/>
  <c r="Z388" i="8"/>
  <c r="H389" i="8"/>
  <c r="G389" i="8"/>
  <c r="P389" i="8"/>
  <c r="O389" i="8"/>
  <c r="X389" i="8"/>
  <c r="W389" i="8"/>
  <c r="AF389" i="8"/>
  <c r="AE389" i="8"/>
  <c r="H390" i="8"/>
  <c r="G390" i="8"/>
  <c r="P390" i="8"/>
  <c r="O390" i="8"/>
  <c r="X390" i="8"/>
  <c r="W390" i="8"/>
  <c r="AF390" i="8"/>
  <c r="AE390" i="8"/>
  <c r="H391" i="8"/>
  <c r="G391" i="8"/>
  <c r="P391" i="8"/>
  <c r="O391" i="8"/>
  <c r="X391" i="8"/>
  <c r="W391" i="8"/>
  <c r="AF391" i="8"/>
  <c r="AE391" i="8"/>
  <c r="H392" i="8"/>
  <c r="G392" i="8"/>
  <c r="P392" i="8"/>
  <c r="O392" i="8"/>
  <c r="X392" i="8"/>
  <c r="W392" i="8"/>
  <c r="AF392" i="8"/>
  <c r="AE392" i="8"/>
  <c r="H393" i="8"/>
  <c r="G393" i="8"/>
  <c r="P393" i="8"/>
  <c r="O393" i="8"/>
  <c r="X393" i="8"/>
  <c r="W393" i="8"/>
  <c r="AF393" i="8"/>
  <c r="AE393" i="8"/>
  <c r="H394" i="8"/>
  <c r="G394" i="8"/>
  <c r="P394" i="8"/>
  <c r="O394" i="8"/>
  <c r="X394" i="8"/>
  <c r="W394" i="8"/>
  <c r="AF394" i="8"/>
  <c r="AE394" i="8"/>
  <c r="H408" i="8"/>
  <c r="G408" i="8"/>
  <c r="P408" i="8"/>
  <c r="O408" i="8"/>
  <c r="X408" i="8"/>
  <c r="W408" i="8"/>
  <c r="AF408" i="8"/>
  <c r="AE408" i="8"/>
  <c r="H409" i="8"/>
  <c r="G409" i="8"/>
  <c r="P409" i="8"/>
  <c r="O409" i="8"/>
  <c r="X409" i="8"/>
  <c r="W409" i="8"/>
  <c r="AF409" i="8"/>
  <c r="AE409" i="8"/>
  <c r="H410" i="8"/>
  <c r="G410" i="8"/>
  <c r="P410" i="8"/>
  <c r="O410" i="8"/>
  <c r="X410" i="8"/>
  <c r="W410" i="8"/>
  <c r="AF410" i="8"/>
  <c r="AE410" i="8"/>
  <c r="F411" i="8"/>
  <c r="E411" i="8"/>
  <c r="N411" i="8"/>
  <c r="M411" i="8"/>
  <c r="V411" i="8"/>
  <c r="U411" i="8"/>
  <c r="AD411" i="8"/>
  <c r="AC411" i="8"/>
  <c r="AL411" i="8"/>
  <c r="AK411" i="8"/>
  <c r="F413" i="8"/>
  <c r="E413" i="8"/>
  <c r="N413" i="8"/>
  <c r="M413" i="8"/>
  <c r="V413" i="8"/>
  <c r="U413" i="8"/>
  <c r="AD413" i="8"/>
  <c r="AC413" i="8"/>
  <c r="AL413" i="8"/>
  <c r="AK413" i="8"/>
  <c r="F414" i="8"/>
  <c r="E414" i="8"/>
  <c r="N414" i="8"/>
  <c r="M414" i="8"/>
  <c r="V414" i="8"/>
  <c r="U414" i="8"/>
  <c r="AD414" i="8"/>
  <c r="AC414" i="8"/>
  <c r="AL414" i="8"/>
  <c r="AK414" i="8"/>
  <c r="F415" i="8"/>
  <c r="E415" i="8"/>
  <c r="N415" i="8"/>
  <c r="M415" i="8"/>
  <c r="V415" i="8"/>
  <c r="U415" i="8"/>
  <c r="AD415" i="8"/>
  <c r="AC415" i="8"/>
  <c r="AL415" i="8"/>
  <c r="AK415" i="8"/>
  <c r="F416" i="8"/>
  <c r="E416" i="8"/>
  <c r="N416" i="8"/>
  <c r="M416" i="8"/>
  <c r="V416" i="8"/>
  <c r="U416" i="8"/>
  <c r="AD416" i="8"/>
  <c r="AC416" i="8"/>
  <c r="AL416" i="8"/>
  <c r="AK416" i="8"/>
  <c r="F417" i="8"/>
  <c r="E417" i="8"/>
  <c r="N417" i="8"/>
  <c r="M417" i="8"/>
  <c r="V417" i="8"/>
  <c r="U417" i="8"/>
  <c r="AD417" i="8"/>
  <c r="AC417" i="8"/>
  <c r="AL417" i="8"/>
  <c r="AK417" i="8"/>
  <c r="F418" i="8"/>
  <c r="E418" i="8"/>
  <c r="N418" i="8"/>
  <c r="M418" i="8"/>
  <c r="V418" i="8"/>
  <c r="U418" i="8"/>
  <c r="AD418" i="8"/>
  <c r="AC418" i="8"/>
  <c r="AL418" i="8"/>
  <c r="AK418" i="8"/>
  <c r="F419" i="8"/>
  <c r="E419" i="8"/>
  <c r="N419" i="8"/>
  <c r="M419" i="8"/>
  <c r="V419" i="8"/>
  <c r="U419" i="8"/>
  <c r="AD419" i="8"/>
  <c r="AC419" i="8"/>
  <c r="AL419" i="8"/>
  <c r="AK419" i="8"/>
  <c r="D111" i="8"/>
  <c r="C111" i="8"/>
  <c r="J108" i="8"/>
  <c r="I108" i="8"/>
  <c r="R108" i="8"/>
  <c r="Q108" i="8"/>
  <c r="Z108" i="8"/>
  <c r="Y108" i="8"/>
  <c r="AH108" i="8"/>
  <c r="AG108" i="8"/>
  <c r="L109" i="8"/>
  <c r="K109" i="8"/>
  <c r="T109" i="8"/>
  <c r="S109" i="8"/>
  <c r="AB109" i="8"/>
  <c r="AA109" i="8"/>
  <c r="AJ109" i="8"/>
  <c r="AI109" i="8"/>
  <c r="D110" i="8"/>
  <c r="C110" i="8"/>
  <c r="L110" i="8"/>
  <c r="K110" i="8"/>
  <c r="T110" i="8"/>
  <c r="S110" i="8"/>
  <c r="AB110" i="8"/>
  <c r="AA110" i="8"/>
  <c r="AJ110" i="8"/>
  <c r="AI110" i="8"/>
  <c r="F111" i="8"/>
  <c r="E111" i="8"/>
  <c r="N111" i="8"/>
  <c r="M111" i="8"/>
  <c r="V111" i="8"/>
  <c r="U111" i="8"/>
  <c r="AD111" i="8"/>
  <c r="AC111" i="8"/>
  <c r="AL111" i="8"/>
  <c r="AK111" i="8"/>
  <c r="F113" i="8"/>
  <c r="E113" i="8"/>
  <c r="N113" i="8"/>
  <c r="M113" i="8"/>
  <c r="V113" i="8"/>
  <c r="U113" i="8"/>
  <c r="AD113" i="8"/>
  <c r="AC113" i="8"/>
  <c r="AL113" i="8"/>
  <c r="AK113" i="8"/>
  <c r="F114" i="8"/>
  <c r="E114" i="8"/>
  <c r="N114" i="8"/>
  <c r="M114" i="8"/>
  <c r="V114" i="8"/>
  <c r="U114" i="8"/>
  <c r="AD114" i="8"/>
  <c r="AC114" i="8"/>
  <c r="AL114" i="8"/>
  <c r="AK114" i="8"/>
  <c r="F115" i="8"/>
  <c r="E115" i="8"/>
  <c r="N115" i="8"/>
  <c r="M115" i="8"/>
  <c r="V115" i="8"/>
  <c r="U115" i="8"/>
  <c r="AD115" i="8"/>
  <c r="AC115" i="8"/>
  <c r="AL115" i="8"/>
  <c r="AK115" i="8"/>
  <c r="F116" i="8"/>
  <c r="E116" i="8"/>
  <c r="N116" i="8"/>
  <c r="M116" i="8"/>
  <c r="V116" i="8"/>
  <c r="U116" i="8"/>
  <c r="AD116" i="8"/>
  <c r="AC116" i="8"/>
  <c r="AL116" i="8"/>
  <c r="AK116" i="8"/>
  <c r="F117" i="8"/>
  <c r="E117" i="8"/>
  <c r="N117" i="8"/>
  <c r="M117" i="8"/>
  <c r="V117" i="8"/>
  <c r="U117" i="8"/>
  <c r="AD117" i="8"/>
  <c r="AC117" i="8"/>
  <c r="AL117" i="8"/>
  <c r="AK117" i="8"/>
  <c r="F118" i="8"/>
  <c r="E118" i="8"/>
  <c r="N118" i="8"/>
  <c r="M118" i="8"/>
  <c r="V118" i="8"/>
  <c r="U118" i="8"/>
  <c r="AD118" i="8"/>
  <c r="AC118" i="8"/>
  <c r="AL118" i="8"/>
  <c r="AK118" i="8"/>
  <c r="F119" i="8"/>
  <c r="E119" i="8"/>
  <c r="N119" i="8"/>
  <c r="M119" i="8"/>
  <c r="V119" i="8"/>
  <c r="U119" i="8"/>
  <c r="AD119" i="8"/>
  <c r="AC119" i="8"/>
  <c r="AL119" i="8"/>
  <c r="AK119" i="8"/>
  <c r="F133" i="8"/>
  <c r="E133" i="8"/>
  <c r="N133" i="8"/>
  <c r="M133" i="8"/>
  <c r="V133" i="8"/>
  <c r="U133" i="8"/>
  <c r="AD133" i="8"/>
  <c r="AC133" i="8"/>
  <c r="AL133" i="8"/>
  <c r="AK133" i="8"/>
  <c r="F134" i="8"/>
  <c r="E134" i="8"/>
  <c r="N134" i="8"/>
  <c r="M134" i="8"/>
  <c r="V134" i="8"/>
  <c r="U134" i="8"/>
  <c r="AD134" i="8"/>
  <c r="AC134" i="8"/>
  <c r="AL134" i="8"/>
  <c r="AK134" i="8"/>
  <c r="H135" i="8"/>
  <c r="G135" i="8"/>
  <c r="P135" i="8"/>
  <c r="O135" i="8"/>
  <c r="X135" i="8"/>
  <c r="W135" i="8"/>
  <c r="AF135" i="8"/>
  <c r="AE135" i="8"/>
  <c r="H136" i="8"/>
  <c r="G136" i="8"/>
  <c r="P136" i="8"/>
  <c r="O136" i="8"/>
  <c r="X136" i="8"/>
  <c r="W136" i="8"/>
  <c r="AF136" i="8"/>
  <c r="AE136" i="8"/>
  <c r="H138" i="8"/>
  <c r="G138" i="8"/>
  <c r="P138" i="8"/>
  <c r="O138" i="8"/>
  <c r="X138" i="8"/>
  <c r="W138" i="8"/>
  <c r="AF138" i="8"/>
  <c r="AE138" i="8"/>
  <c r="H139" i="8"/>
  <c r="G139" i="8"/>
  <c r="P139" i="8"/>
  <c r="O139" i="8"/>
  <c r="X139" i="8"/>
  <c r="W139" i="8"/>
  <c r="AF139" i="8"/>
  <c r="AE139" i="8"/>
  <c r="H140" i="8"/>
  <c r="G140" i="8"/>
  <c r="P140" i="8"/>
  <c r="O140" i="8"/>
  <c r="X140" i="8"/>
  <c r="W140" i="8"/>
  <c r="AF140" i="8"/>
  <c r="AE140" i="8"/>
  <c r="H141" i="8"/>
  <c r="G141" i="8"/>
  <c r="P141" i="8"/>
  <c r="O141" i="8"/>
  <c r="X141" i="8"/>
  <c r="W141" i="8"/>
  <c r="AF141" i="8"/>
  <c r="AE141" i="8"/>
  <c r="H142" i="8"/>
  <c r="G142" i="8"/>
  <c r="P142" i="8"/>
  <c r="O142" i="8"/>
  <c r="X142" i="8"/>
  <c r="W142" i="8"/>
  <c r="AF142" i="8"/>
  <c r="AE142" i="8"/>
  <c r="H143" i="8"/>
  <c r="G143" i="8"/>
  <c r="P143" i="8"/>
  <c r="O143" i="8"/>
  <c r="X143" i="8"/>
  <c r="W143" i="8"/>
  <c r="AF143" i="8"/>
  <c r="AE143" i="8"/>
  <c r="H144" i="8"/>
  <c r="G144" i="8"/>
  <c r="P144" i="8"/>
  <c r="O144" i="8"/>
  <c r="X144" i="8"/>
  <c r="W144" i="8"/>
  <c r="AF144" i="8"/>
  <c r="AE144" i="8"/>
  <c r="H158" i="8"/>
  <c r="G158" i="8"/>
  <c r="P158" i="8"/>
  <c r="O158" i="8"/>
  <c r="X158" i="8"/>
  <c r="W158" i="8"/>
  <c r="AF158" i="8"/>
  <c r="AE158" i="8"/>
  <c r="H159" i="8"/>
  <c r="G159" i="8"/>
  <c r="P159" i="8"/>
  <c r="O159" i="8"/>
  <c r="X159" i="8"/>
  <c r="W159" i="8"/>
  <c r="AF159" i="8"/>
  <c r="AE159" i="8"/>
  <c r="H160" i="8"/>
  <c r="G160" i="8"/>
  <c r="P160" i="8"/>
  <c r="O160" i="8"/>
  <c r="X160" i="8"/>
  <c r="W160" i="8"/>
  <c r="AF160" i="8"/>
  <c r="AE160" i="8"/>
  <c r="H161" i="8"/>
  <c r="G161" i="8"/>
  <c r="P161" i="8"/>
  <c r="O161" i="8"/>
  <c r="X161" i="8"/>
  <c r="W161" i="8"/>
  <c r="AF161" i="8"/>
  <c r="AE161" i="8"/>
  <c r="H163" i="8"/>
  <c r="G163" i="8"/>
  <c r="P163" i="8"/>
  <c r="O163" i="8"/>
  <c r="X163" i="8"/>
  <c r="W163" i="8"/>
  <c r="AF163" i="8"/>
  <c r="AE163" i="8"/>
  <c r="H164" i="8"/>
  <c r="G164" i="8"/>
  <c r="P164" i="8"/>
  <c r="O164" i="8"/>
  <c r="X164" i="8"/>
  <c r="W164" i="8"/>
  <c r="AF164" i="8"/>
  <c r="AE164" i="8"/>
  <c r="H165" i="8"/>
  <c r="G165" i="8"/>
  <c r="P165" i="8"/>
  <c r="O165" i="8"/>
  <c r="X165" i="8"/>
  <c r="W165" i="8"/>
  <c r="AF165" i="8"/>
  <c r="AE165" i="8"/>
  <c r="H166" i="8"/>
  <c r="G166" i="8"/>
  <c r="P166" i="8"/>
  <c r="O166" i="8"/>
  <c r="X166" i="8"/>
  <c r="W166" i="8"/>
  <c r="AF166" i="8"/>
  <c r="AE166" i="8"/>
  <c r="F167" i="8"/>
  <c r="E167" i="8"/>
  <c r="N167" i="8"/>
  <c r="M167" i="8"/>
  <c r="V167" i="8"/>
  <c r="U167" i="8"/>
  <c r="AD167" i="8"/>
  <c r="AC167" i="8"/>
  <c r="AL167" i="8"/>
  <c r="AK167" i="8"/>
  <c r="Z167" i="8"/>
  <c r="J168" i="8"/>
  <c r="I168" i="8"/>
  <c r="R168" i="8"/>
  <c r="Q168" i="8"/>
  <c r="Z168" i="8"/>
  <c r="Y168" i="8"/>
  <c r="AH168" i="8"/>
  <c r="AG168" i="8"/>
  <c r="J169" i="8"/>
  <c r="I169" i="8"/>
  <c r="R169" i="8"/>
  <c r="Q169" i="8"/>
  <c r="Z169" i="8"/>
  <c r="Y169" i="8"/>
  <c r="AH169" i="8"/>
  <c r="AG169" i="8"/>
  <c r="J183" i="8"/>
  <c r="I183" i="8"/>
  <c r="R183" i="8"/>
  <c r="Q183" i="8"/>
  <c r="Z183" i="8"/>
  <c r="Y183" i="8"/>
  <c r="AH183" i="8"/>
  <c r="AG183" i="8"/>
  <c r="J184" i="8"/>
  <c r="I184" i="8"/>
  <c r="R184" i="8"/>
  <c r="Q184" i="8"/>
  <c r="Z184" i="8"/>
  <c r="Y184" i="8"/>
  <c r="AH184" i="8"/>
  <c r="AG184" i="8"/>
  <c r="J185" i="8"/>
  <c r="I185" i="8"/>
  <c r="R185" i="8"/>
  <c r="Q185" i="8"/>
  <c r="Z185" i="8"/>
  <c r="Y185" i="8"/>
  <c r="AH185" i="8"/>
  <c r="AG185" i="8"/>
  <c r="J186" i="8"/>
  <c r="I186" i="8"/>
  <c r="R186" i="8"/>
  <c r="Q186" i="8"/>
  <c r="Z186" i="8"/>
  <c r="Y186" i="8"/>
  <c r="AH186" i="8"/>
  <c r="AG186" i="8"/>
  <c r="J188" i="8"/>
  <c r="I188" i="8"/>
  <c r="R188" i="8"/>
  <c r="Q188" i="8"/>
  <c r="Z188" i="8"/>
  <c r="Y188" i="8"/>
  <c r="AH188" i="8"/>
  <c r="AG188" i="8"/>
  <c r="J189" i="8"/>
  <c r="I189" i="8"/>
  <c r="R189" i="8"/>
  <c r="Q189" i="8"/>
  <c r="Z189" i="8"/>
  <c r="Y189" i="8"/>
  <c r="AH189" i="8"/>
  <c r="AG189" i="8"/>
  <c r="J190" i="8"/>
  <c r="I190" i="8"/>
  <c r="R190" i="8"/>
  <c r="Q190" i="8"/>
  <c r="Z190" i="8"/>
  <c r="Y190" i="8"/>
  <c r="AH190" i="8"/>
  <c r="AG190" i="8"/>
  <c r="J191" i="8"/>
  <c r="I191" i="8"/>
  <c r="R191" i="8"/>
  <c r="Q191" i="8"/>
  <c r="Z191" i="8"/>
  <c r="Y191" i="8"/>
  <c r="AH191" i="8"/>
  <c r="AG191" i="8"/>
  <c r="J192" i="8"/>
  <c r="I192" i="8"/>
  <c r="R192" i="8"/>
  <c r="Q192" i="8"/>
  <c r="Z192" i="8"/>
  <c r="Y192" i="8"/>
  <c r="AH192" i="8"/>
  <c r="AG192" i="8"/>
  <c r="J193" i="8"/>
  <c r="I193" i="8"/>
  <c r="R193" i="8"/>
  <c r="Q193" i="8"/>
  <c r="Z193" i="8"/>
  <c r="Y193" i="8"/>
  <c r="AH193" i="8"/>
  <c r="AG193" i="8"/>
  <c r="J194" i="8"/>
  <c r="I194" i="8"/>
  <c r="R194" i="8"/>
  <c r="Q194" i="8"/>
  <c r="Z194" i="8"/>
  <c r="Y194" i="8"/>
  <c r="AH194" i="8"/>
  <c r="AG194" i="8"/>
  <c r="J208" i="8"/>
  <c r="I208" i="8"/>
  <c r="R208" i="8"/>
  <c r="Q208" i="8"/>
  <c r="Z208" i="8"/>
  <c r="Y208" i="8"/>
  <c r="AH208" i="8"/>
  <c r="AG208" i="8"/>
  <c r="J209" i="8"/>
  <c r="I209" i="8"/>
  <c r="R209" i="8"/>
  <c r="Q209" i="8"/>
  <c r="Z209" i="8"/>
  <c r="Y209" i="8"/>
  <c r="AH209" i="8"/>
  <c r="AG209" i="8"/>
  <c r="J210" i="8"/>
  <c r="I210" i="8"/>
  <c r="R210" i="8"/>
  <c r="Q210" i="8"/>
  <c r="Z210" i="8"/>
  <c r="Y210" i="8"/>
  <c r="AH210" i="8"/>
  <c r="AG210" i="8"/>
  <c r="J211" i="8"/>
  <c r="I211" i="8"/>
  <c r="R211" i="8"/>
  <c r="Q211" i="8"/>
  <c r="Z211" i="8"/>
  <c r="Y211" i="8"/>
  <c r="AH211" i="8"/>
  <c r="AG211" i="8"/>
  <c r="F213" i="8"/>
  <c r="E213" i="8"/>
  <c r="N213" i="8"/>
  <c r="M213" i="8"/>
  <c r="V213" i="8"/>
  <c r="U213" i="8"/>
  <c r="AD213" i="8"/>
  <c r="AC213" i="8"/>
  <c r="AL213" i="8"/>
  <c r="AK213" i="8"/>
  <c r="F214" i="8"/>
  <c r="E214" i="8"/>
  <c r="N214" i="8"/>
  <c r="M214" i="8"/>
  <c r="V214" i="8"/>
  <c r="U214" i="8"/>
  <c r="AD214" i="8"/>
  <c r="AC214" i="8"/>
  <c r="AL214" i="8"/>
  <c r="AK214" i="8"/>
  <c r="F215" i="8"/>
  <c r="E215" i="8"/>
  <c r="N215" i="8"/>
  <c r="M215" i="8"/>
  <c r="V215" i="8"/>
  <c r="U215" i="8"/>
  <c r="AD215" i="8"/>
  <c r="AC215" i="8"/>
  <c r="AL215" i="8"/>
  <c r="AK215" i="8"/>
  <c r="F216" i="8"/>
  <c r="E216" i="8"/>
  <c r="N216" i="8"/>
  <c r="M216" i="8"/>
  <c r="V216" i="8"/>
  <c r="U216" i="8"/>
  <c r="AD216" i="8"/>
  <c r="AC216" i="8"/>
  <c r="AL216" i="8"/>
  <c r="AK216" i="8"/>
  <c r="F217" i="8"/>
  <c r="E217" i="8"/>
  <c r="N217" i="8"/>
  <c r="M217" i="8"/>
  <c r="V217" i="8"/>
  <c r="U217" i="8"/>
  <c r="AD217" i="8"/>
  <c r="AC217" i="8"/>
  <c r="AL217" i="8"/>
  <c r="AK217" i="8"/>
  <c r="F218" i="8"/>
  <c r="E218" i="8"/>
  <c r="N218" i="8"/>
  <c r="M218" i="8"/>
  <c r="V218" i="8"/>
  <c r="U218" i="8"/>
  <c r="AD218" i="8"/>
  <c r="AC218" i="8"/>
  <c r="AL218" i="8"/>
  <c r="AK218" i="8"/>
  <c r="F219" i="8"/>
  <c r="E219" i="8"/>
  <c r="N219" i="8"/>
  <c r="M219" i="8"/>
  <c r="V219" i="8"/>
  <c r="U219" i="8"/>
  <c r="AD219" i="8"/>
  <c r="AC219" i="8"/>
  <c r="AL219" i="8"/>
  <c r="AK219" i="8"/>
  <c r="F233" i="8"/>
  <c r="E233" i="8"/>
  <c r="N233" i="8"/>
  <c r="M233" i="8"/>
  <c r="V233" i="8"/>
  <c r="U233" i="8"/>
  <c r="AD233" i="8"/>
  <c r="AC233" i="8"/>
  <c r="AL233" i="8"/>
  <c r="AK233" i="8"/>
  <c r="F234" i="8"/>
  <c r="E234" i="8"/>
  <c r="N234" i="8"/>
  <c r="M234" i="8"/>
  <c r="V234" i="8"/>
  <c r="U234" i="8"/>
  <c r="AD234" i="8"/>
  <c r="AC234" i="8"/>
  <c r="AL234" i="8"/>
  <c r="AK234" i="8"/>
  <c r="F235" i="8"/>
  <c r="E235" i="8"/>
  <c r="N235" i="8"/>
  <c r="M235" i="8"/>
  <c r="V235" i="8"/>
  <c r="U235" i="8"/>
  <c r="AD235" i="8"/>
  <c r="AC235" i="8"/>
  <c r="AL235" i="8"/>
  <c r="AK235" i="8"/>
  <c r="F236" i="8"/>
  <c r="E236" i="8"/>
  <c r="N236" i="8"/>
  <c r="M236" i="8"/>
  <c r="V236" i="8"/>
  <c r="U236" i="8"/>
  <c r="AD236" i="8"/>
  <c r="AC236" i="8"/>
  <c r="AL236" i="8"/>
  <c r="AK236" i="8"/>
  <c r="F238" i="8"/>
  <c r="E238" i="8"/>
  <c r="N238" i="8"/>
  <c r="M238" i="8"/>
  <c r="V238" i="8"/>
  <c r="U238" i="8"/>
  <c r="AD238" i="8"/>
  <c r="AC238" i="8"/>
  <c r="AL238" i="8"/>
  <c r="AK238" i="8"/>
  <c r="F239" i="8"/>
  <c r="E239" i="8"/>
  <c r="N239" i="8"/>
  <c r="M239" i="8"/>
  <c r="V239" i="8"/>
  <c r="U239" i="8"/>
  <c r="AD239" i="8"/>
  <c r="AC239" i="8"/>
  <c r="AL239" i="8"/>
  <c r="AK239" i="8"/>
  <c r="F240" i="8"/>
  <c r="E240" i="8"/>
  <c r="N240" i="8"/>
  <c r="M240" i="8"/>
  <c r="V240" i="8"/>
  <c r="U240" i="8"/>
  <c r="AD240" i="8"/>
  <c r="AC240" i="8"/>
  <c r="AL240" i="8"/>
  <c r="AK240" i="8"/>
  <c r="F241" i="8"/>
  <c r="E241" i="8"/>
  <c r="N241" i="8"/>
  <c r="M241" i="8"/>
  <c r="V241" i="8"/>
  <c r="U241" i="8"/>
  <c r="AD241" i="8"/>
  <c r="AC241" i="8"/>
  <c r="AL241" i="8"/>
  <c r="AK241" i="8"/>
  <c r="F242" i="8"/>
  <c r="E242" i="8"/>
  <c r="N242" i="8"/>
  <c r="M242" i="8"/>
  <c r="V242" i="8"/>
  <c r="U242" i="8"/>
  <c r="AD242" i="8"/>
  <c r="AC242" i="8"/>
  <c r="AL242" i="8"/>
  <c r="AK242" i="8"/>
  <c r="F243" i="8"/>
  <c r="E243" i="8"/>
  <c r="N243" i="8"/>
  <c r="M243" i="8"/>
  <c r="V243" i="8"/>
  <c r="U243" i="8"/>
  <c r="AD243" i="8"/>
  <c r="AC243" i="8"/>
  <c r="AL243" i="8"/>
  <c r="AK243" i="8"/>
  <c r="F244" i="8"/>
  <c r="E244" i="8"/>
  <c r="N244" i="8"/>
  <c r="M244" i="8"/>
  <c r="V244" i="8"/>
  <c r="U244" i="8"/>
  <c r="AD244" i="8"/>
  <c r="AC244" i="8"/>
  <c r="AL244" i="8"/>
  <c r="AK244" i="8"/>
  <c r="H258" i="8"/>
  <c r="G258" i="8"/>
  <c r="P258" i="8"/>
  <c r="O258" i="8"/>
  <c r="X258" i="8"/>
  <c r="W258" i="8"/>
  <c r="AF258" i="8"/>
  <c r="AE258" i="8"/>
  <c r="D259" i="8"/>
  <c r="C259" i="8"/>
  <c r="L259" i="8"/>
  <c r="K259" i="8"/>
  <c r="T259" i="8"/>
  <c r="S259" i="8"/>
  <c r="AB259" i="8"/>
  <c r="AA259" i="8"/>
  <c r="AJ259" i="8"/>
  <c r="AI259" i="8"/>
  <c r="D260" i="8"/>
  <c r="C260" i="8"/>
  <c r="L260" i="8"/>
  <c r="K260" i="8"/>
  <c r="T260" i="8"/>
  <c r="S260" i="8"/>
  <c r="AB260" i="8"/>
  <c r="AA260" i="8"/>
  <c r="AJ260" i="8"/>
  <c r="AI260" i="8"/>
  <c r="D261" i="8"/>
  <c r="C261" i="8"/>
  <c r="L261" i="8"/>
  <c r="K261" i="8"/>
  <c r="T261" i="8"/>
  <c r="S261" i="8"/>
  <c r="AB261" i="8"/>
  <c r="AA261" i="8"/>
  <c r="AJ261" i="8"/>
  <c r="AI261" i="8"/>
  <c r="D263" i="8"/>
  <c r="C263" i="8"/>
  <c r="L263" i="8"/>
  <c r="K263" i="8"/>
  <c r="T263" i="8"/>
  <c r="S263" i="8"/>
  <c r="AB263" i="8"/>
  <c r="AA263" i="8"/>
  <c r="AJ263" i="8"/>
  <c r="AI263" i="8"/>
  <c r="D264" i="8"/>
  <c r="C264" i="8"/>
  <c r="L264" i="8"/>
  <c r="K264" i="8"/>
  <c r="T264" i="8"/>
  <c r="S264" i="8"/>
  <c r="AB264" i="8"/>
  <c r="AA264" i="8"/>
  <c r="AJ264" i="8"/>
  <c r="AI264" i="8"/>
  <c r="D265" i="8"/>
  <c r="C265" i="8"/>
  <c r="L265" i="8"/>
  <c r="K265" i="8"/>
  <c r="T265" i="8"/>
  <c r="S265" i="8"/>
  <c r="AB265" i="8"/>
  <c r="AA265" i="8"/>
  <c r="AJ265" i="8"/>
  <c r="AI265" i="8"/>
  <c r="D266" i="8"/>
  <c r="C266" i="8"/>
  <c r="L266" i="8"/>
  <c r="K266" i="8"/>
  <c r="T266" i="8"/>
  <c r="S266" i="8"/>
  <c r="AB266" i="8"/>
  <c r="AA266" i="8"/>
  <c r="AJ266" i="8"/>
  <c r="AI266" i="8"/>
  <c r="D267" i="8"/>
  <c r="C267" i="8"/>
  <c r="L267" i="8"/>
  <c r="K267" i="8"/>
  <c r="T267" i="8"/>
  <c r="S267" i="8"/>
  <c r="AB267" i="8"/>
  <c r="AA267" i="8"/>
  <c r="AJ267" i="8"/>
  <c r="AI267" i="8"/>
  <c r="D268" i="8"/>
  <c r="C268" i="8"/>
  <c r="L268" i="8"/>
  <c r="K268" i="8"/>
  <c r="T268" i="8"/>
  <c r="S268" i="8"/>
  <c r="AB268" i="8"/>
  <c r="AA268" i="8"/>
  <c r="AJ268" i="8"/>
  <c r="AI268" i="8"/>
  <c r="D269" i="8"/>
  <c r="C269" i="8"/>
  <c r="L269" i="8"/>
  <c r="K269" i="8"/>
  <c r="T269" i="8"/>
  <c r="S269" i="8"/>
  <c r="AB269" i="8"/>
  <c r="AA269" i="8"/>
  <c r="AJ269" i="8"/>
  <c r="AI269" i="8"/>
  <c r="D283" i="8"/>
  <c r="C283" i="8"/>
  <c r="L283" i="8"/>
  <c r="K283" i="8"/>
  <c r="T283" i="8"/>
  <c r="S283" i="8"/>
  <c r="AB283" i="8"/>
  <c r="AA283" i="8"/>
  <c r="AJ283" i="8"/>
  <c r="AI283" i="8"/>
  <c r="D284" i="8"/>
  <c r="C284" i="8"/>
  <c r="L284" i="8"/>
  <c r="K284" i="8"/>
  <c r="T284" i="8"/>
  <c r="S284" i="8"/>
  <c r="AB284" i="8"/>
  <c r="AA284" i="8"/>
  <c r="AJ284" i="8"/>
  <c r="AI284" i="8"/>
  <c r="D285" i="8"/>
  <c r="C285" i="8"/>
  <c r="L285" i="8"/>
  <c r="K285" i="8"/>
  <c r="T285" i="8"/>
  <c r="S285" i="8"/>
  <c r="AB285" i="8"/>
  <c r="AA285" i="8"/>
  <c r="AJ285" i="8"/>
  <c r="AI285" i="8"/>
  <c r="D286" i="8"/>
  <c r="C286" i="8"/>
  <c r="L286" i="8"/>
  <c r="K286" i="8"/>
  <c r="T286" i="8"/>
  <c r="S286" i="8"/>
  <c r="AB286" i="8"/>
  <c r="AA286" i="8"/>
  <c r="AJ286" i="8"/>
  <c r="AI286" i="8"/>
  <c r="D288" i="8"/>
  <c r="C288" i="8"/>
  <c r="L288" i="8"/>
  <c r="K288" i="8"/>
  <c r="T288" i="8"/>
  <c r="S288" i="8"/>
  <c r="AB288" i="8"/>
  <c r="AA288" i="8"/>
  <c r="AJ288" i="8"/>
  <c r="AI288" i="8"/>
  <c r="D289" i="8"/>
  <c r="C289" i="8"/>
  <c r="L289" i="8"/>
  <c r="K289" i="8"/>
  <c r="T289" i="8"/>
  <c r="S289" i="8"/>
  <c r="AB289" i="8"/>
  <c r="AA289" i="8"/>
  <c r="AJ289" i="8"/>
  <c r="AI289" i="8"/>
  <c r="D290" i="8"/>
  <c r="C290" i="8"/>
  <c r="L290" i="8"/>
  <c r="K290" i="8"/>
  <c r="T290" i="8"/>
  <c r="S290" i="8"/>
  <c r="AB290" i="8"/>
  <c r="AA290" i="8"/>
  <c r="AJ290" i="8"/>
  <c r="AI290" i="8"/>
  <c r="D291" i="8"/>
  <c r="C291" i="8"/>
  <c r="L291" i="8"/>
  <c r="K291" i="8"/>
  <c r="T291" i="8"/>
  <c r="S291" i="8"/>
  <c r="AB291" i="8"/>
  <c r="AA291" i="8"/>
  <c r="AJ291" i="8"/>
  <c r="AI291" i="8"/>
  <c r="D292" i="8"/>
  <c r="C292" i="8"/>
  <c r="L292" i="8"/>
  <c r="K292" i="8"/>
  <c r="T292" i="8"/>
  <c r="S292" i="8"/>
  <c r="AB292" i="8"/>
  <c r="AA292" i="8"/>
  <c r="AJ292" i="8"/>
  <c r="AI292" i="8"/>
  <c r="D293" i="8"/>
  <c r="C293" i="8"/>
  <c r="L293" i="8"/>
  <c r="K293" i="8"/>
  <c r="T293" i="8"/>
  <c r="S293" i="8"/>
  <c r="AB293" i="8"/>
  <c r="AA293" i="8"/>
  <c r="AJ293" i="8"/>
  <c r="AI293" i="8"/>
  <c r="D294" i="8"/>
  <c r="C294" i="8"/>
  <c r="L294" i="8"/>
  <c r="K294" i="8"/>
  <c r="T294" i="8"/>
  <c r="S294" i="8"/>
  <c r="AB294" i="8"/>
  <c r="AA294" i="8"/>
  <c r="AJ294" i="8"/>
  <c r="AI294" i="8"/>
  <c r="D308" i="8"/>
  <c r="C308" i="8"/>
  <c r="L308" i="8"/>
  <c r="K308" i="8"/>
  <c r="T308" i="8"/>
  <c r="S308" i="8"/>
  <c r="AB308" i="8"/>
  <c r="AA308" i="8"/>
  <c r="AJ308" i="8"/>
  <c r="AI308" i="8"/>
  <c r="D309" i="8"/>
  <c r="C309" i="8"/>
  <c r="L309" i="8"/>
  <c r="K309" i="8"/>
  <c r="T309" i="8"/>
  <c r="S309" i="8"/>
  <c r="AB309" i="8"/>
  <c r="AA309" i="8"/>
  <c r="AJ309" i="8"/>
  <c r="AI309" i="8"/>
  <c r="D310" i="8"/>
  <c r="C310" i="8"/>
  <c r="L310" i="8"/>
  <c r="K310" i="8"/>
  <c r="T310" i="8"/>
  <c r="S310" i="8"/>
  <c r="AB310" i="8"/>
  <c r="AA310" i="8"/>
  <c r="AJ310" i="8"/>
  <c r="AI310" i="8"/>
  <c r="D311" i="8"/>
  <c r="C311" i="8"/>
  <c r="L311" i="8"/>
  <c r="K311" i="8"/>
  <c r="T311" i="8"/>
  <c r="S311" i="8"/>
  <c r="AB311" i="8"/>
  <c r="AA311" i="8"/>
  <c r="AJ311" i="8"/>
  <c r="AI311" i="8"/>
  <c r="D313" i="8"/>
  <c r="C313" i="8"/>
  <c r="L313" i="8"/>
  <c r="K313" i="8"/>
  <c r="T313" i="8"/>
  <c r="S313" i="8"/>
  <c r="AB313" i="8"/>
  <c r="AA313" i="8"/>
  <c r="AJ313" i="8"/>
  <c r="AI313" i="8"/>
  <c r="D314" i="8"/>
  <c r="C314" i="8"/>
  <c r="L314" i="8"/>
  <c r="K314" i="8"/>
  <c r="T314" i="8"/>
  <c r="S314" i="8"/>
  <c r="AB314" i="8"/>
  <c r="AA314" i="8"/>
  <c r="AJ314" i="8"/>
  <c r="AI314" i="8"/>
  <c r="D315" i="8"/>
  <c r="C315" i="8"/>
  <c r="L315" i="8"/>
  <c r="K315" i="8"/>
  <c r="T315" i="8"/>
  <c r="S315" i="8"/>
  <c r="AB315" i="8"/>
  <c r="AA315" i="8"/>
  <c r="AJ315" i="8"/>
  <c r="AI315" i="8"/>
  <c r="D316" i="8"/>
  <c r="C316" i="8"/>
  <c r="L316" i="8"/>
  <c r="K316" i="8"/>
  <c r="T316" i="8"/>
  <c r="S316" i="8"/>
  <c r="AB316" i="8"/>
  <c r="AA316" i="8"/>
  <c r="AJ316" i="8"/>
  <c r="AI316" i="8"/>
  <c r="D317" i="8"/>
  <c r="C317" i="8"/>
  <c r="L317" i="8"/>
  <c r="K317" i="8"/>
  <c r="T317" i="8"/>
  <c r="S317" i="8"/>
  <c r="AB317" i="8"/>
  <c r="AA317" i="8"/>
  <c r="AJ317" i="8"/>
  <c r="AI317" i="8"/>
  <c r="D318" i="8"/>
  <c r="C318" i="8"/>
  <c r="L318" i="8"/>
  <c r="K318" i="8"/>
  <c r="T318" i="8"/>
  <c r="S318" i="8"/>
  <c r="AB318" i="8"/>
  <c r="AA318" i="8"/>
  <c r="AJ318" i="8"/>
  <c r="AI318" i="8"/>
  <c r="D319" i="8"/>
  <c r="C319" i="8"/>
  <c r="L319" i="8"/>
  <c r="K319" i="8"/>
  <c r="T319" i="8"/>
  <c r="S319" i="8"/>
  <c r="AB319" i="8"/>
  <c r="AA319" i="8"/>
  <c r="AJ319" i="8"/>
  <c r="AI319" i="8"/>
  <c r="D333" i="8"/>
  <c r="C333" i="8"/>
  <c r="L333" i="8"/>
  <c r="K333" i="8"/>
  <c r="T333" i="8"/>
  <c r="S333" i="8"/>
  <c r="AB333" i="8"/>
  <c r="AA333" i="8"/>
  <c r="AJ333" i="8"/>
  <c r="AI333" i="8"/>
  <c r="D334" i="8"/>
  <c r="C334" i="8"/>
  <c r="L334" i="8"/>
  <c r="K334" i="8"/>
  <c r="T334" i="8"/>
  <c r="S334" i="8"/>
  <c r="AB334" i="8"/>
  <c r="AA334" i="8"/>
  <c r="AJ334" i="8"/>
  <c r="AI334" i="8"/>
  <c r="D335" i="8"/>
  <c r="C335" i="8"/>
  <c r="L335" i="8"/>
  <c r="K335" i="8"/>
  <c r="T335" i="8"/>
  <c r="S335" i="8"/>
  <c r="AB335" i="8"/>
  <c r="AA335" i="8"/>
  <c r="AJ335" i="8"/>
  <c r="AI335" i="8"/>
  <c r="D336" i="8"/>
  <c r="C336" i="8"/>
  <c r="AM336" i="8" s="1"/>
  <c r="AN336" i="8" s="1"/>
  <c r="L336" i="8"/>
  <c r="K336" i="8"/>
  <c r="T336" i="8"/>
  <c r="S336" i="8"/>
  <c r="AB336" i="8"/>
  <c r="AA336" i="8"/>
  <c r="AJ336" i="8"/>
  <c r="AI336" i="8"/>
  <c r="D338" i="8"/>
  <c r="C338" i="8"/>
  <c r="L338" i="8"/>
  <c r="K338" i="8"/>
  <c r="T338" i="8"/>
  <c r="S338" i="8"/>
  <c r="AB338" i="8"/>
  <c r="AA338" i="8"/>
  <c r="AJ338" i="8"/>
  <c r="AI338" i="8"/>
  <c r="D339" i="8"/>
  <c r="C339" i="8"/>
  <c r="L339" i="8"/>
  <c r="K339" i="8"/>
  <c r="T339" i="8"/>
  <c r="S339" i="8"/>
  <c r="AB339" i="8"/>
  <c r="AA339" i="8"/>
  <c r="AJ339" i="8"/>
  <c r="AI339" i="8"/>
  <c r="D340" i="8"/>
  <c r="C340" i="8"/>
  <c r="L340" i="8"/>
  <c r="K340" i="8"/>
  <c r="T340" i="8"/>
  <c r="S340" i="8"/>
  <c r="AB340" i="8"/>
  <c r="AA340" i="8"/>
  <c r="AJ340" i="8"/>
  <c r="AI340" i="8"/>
  <c r="D341" i="8"/>
  <c r="C341" i="8"/>
  <c r="L341" i="8"/>
  <c r="K341" i="8"/>
  <c r="T341" i="8"/>
  <c r="S341" i="8"/>
  <c r="AB341" i="8"/>
  <c r="AA341" i="8"/>
  <c r="AJ341" i="8"/>
  <c r="AI341" i="8"/>
  <c r="D342" i="8"/>
  <c r="C342" i="8"/>
  <c r="T342" i="8"/>
  <c r="S342" i="8"/>
  <c r="AJ342" i="8"/>
  <c r="AI342" i="8"/>
  <c r="L342" i="8"/>
  <c r="D343" i="8"/>
  <c r="C343" i="8"/>
  <c r="AB343" i="8"/>
  <c r="AA343" i="8"/>
  <c r="AJ343" i="8"/>
  <c r="AI343" i="8"/>
  <c r="L343" i="8"/>
  <c r="H344" i="8"/>
  <c r="G344" i="8"/>
  <c r="P344" i="8"/>
  <c r="O344" i="8"/>
  <c r="X344" i="8"/>
  <c r="W344" i="8"/>
  <c r="AF344" i="8"/>
  <c r="AE344" i="8"/>
  <c r="H358" i="8"/>
  <c r="G358" i="8"/>
  <c r="P358" i="8"/>
  <c r="O358" i="8"/>
  <c r="X358" i="8"/>
  <c r="W358" i="8"/>
  <c r="AF358" i="8"/>
  <c r="AE358" i="8"/>
  <c r="H359" i="8"/>
  <c r="G359" i="8"/>
  <c r="P359" i="8"/>
  <c r="O359" i="8"/>
  <c r="X359" i="8"/>
  <c r="W359" i="8"/>
  <c r="AF359" i="8"/>
  <c r="AE359" i="8"/>
  <c r="H360" i="8"/>
  <c r="G360" i="8"/>
  <c r="P360" i="8"/>
  <c r="O360" i="8"/>
  <c r="X360" i="8"/>
  <c r="W360" i="8"/>
  <c r="AF360" i="8"/>
  <c r="AE360" i="8"/>
  <c r="H361" i="8"/>
  <c r="G361" i="8"/>
  <c r="P361" i="8"/>
  <c r="O361" i="8"/>
  <c r="X361" i="8"/>
  <c r="W361" i="8"/>
  <c r="AF361" i="8"/>
  <c r="AE361" i="8"/>
  <c r="H363" i="8"/>
  <c r="G363" i="8"/>
  <c r="P363" i="8"/>
  <c r="O363" i="8"/>
  <c r="X363" i="8"/>
  <c r="W363" i="8"/>
  <c r="AF363" i="8"/>
  <c r="AE363" i="8"/>
  <c r="H364" i="8"/>
  <c r="G364" i="8"/>
  <c r="P364" i="8"/>
  <c r="O364" i="8"/>
  <c r="X364" i="8"/>
  <c r="W364" i="8"/>
  <c r="AF364" i="8"/>
  <c r="AE364" i="8"/>
  <c r="H365" i="8"/>
  <c r="G365" i="8"/>
  <c r="P365" i="8"/>
  <c r="O365" i="8"/>
  <c r="X365" i="8"/>
  <c r="W365" i="8"/>
  <c r="AF365" i="8"/>
  <c r="AE365" i="8"/>
  <c r="AH365" i="8"/>
  <c r="J366" i="8"/>
  <c r="I366" i="8"/>
  <c r="R366" i="8"/>
  <c r="Q366" i="8"/>
  <c r="Z366" i="8"/>
  <c r="Y366" i="8"/>
  <c r="AH366" i="8"/>
  <c r="AG366" i="8"/>
  <c r="J367" i="8"/>
  <c r="I367" i="8"/>
  <c r="R367" i="8"/>
  <c r="Q367" i="8"/>
  <c r="Z367" i="8"/>
  <c r="Y367" i="8"/>
  <c r="AH367" i="8"/>
  <c r="AG367" i="8"/>
  <c r="J368" i="8"/>
  <c r="I368" i="8"/>
  <c r="R368" i="8"/>
  <c r="Q368" i="8"/>
  <c r="Z368" i="8"/>
  <c r="Y368" i="8"/>
  <c r="AH368" i="8"/>
  <c r="AG368" i="8"/>
  <c r="J369" i="8"/>
  <c r="I369" i="8"/>
  <c r="R369" i="8"/>
  <c r="Q369" i="8"/>
  <c r="Z369" i="8"/>
  <c r="Y369" i="8"/>
  <c r="AH369" i="8"/>
  <c r="AG369" i="8"/>
  <c r="J383" i="8"/>
  <c r="I383" i="8"/>
  <c r="R383" i="8"/>
  <c r="Q383" i="8"/>
  <c r="Z383" i="8"/>
  <c r="Y383" i="8"/>
  <c r="AH383" i="8"/>
  <c r="AG383" i="8"/>
  <c r="J384" i="8"/>
  <c r="I384" i="8"/>
  <c r="R384" i="8"/>
  <c r="Q384" i="8"/>
  <c r="Z384" i="8"/>
  <c r="Y384" i="8"/>
  <c r="AH384" i="8"/>
  <c r="AG384" i="8"/>
  <c r="J385" i="8"/>
  <c r="I385" i="8"/>
  <c r="R385" i="8"/>
  <c r="Q385" i="8"/>
  <c r="Z385" i="8"/>
  <c r="Y385" i="8"/>
  <c r="AH385" i="8"/>
  <c r="AG385" i="8"/>
  <c r="J386" i="8"/>
  <c r="I386" i="8"/>
  <c r="R386" i="8"/>
  <c r="Q386" i="8"/>
  <c r="Z386" i="8"/>
  <c r="Y386" i="8"/>
  <c r="AH386" i="8"/>
  <c r="AG386" i="8"/>
  <c r="AH388" i="8"/>
  <c r="AG388" i="8"/>
  <c r="J389" i="8"/>
  <c r="I389" i="8"/>
  <c r="R389" i="8"/>
  <c r="Q389" i="8"/>
  <c r="Z389" i="8"/>
  <c r="Y389" i="8"/>
  <c r="AH389" i="8"/>
  <c r="AG389" i="8"/>
  <c r="J390" i="8"/>
  <c r="I390" i="8"/>
  <c r="R390" i="8"/>
  <c r="Q390" i="8"/>
  <c r="Z390" i="8"/>
  <c r="Y390" i="8"/>
  <c r="AH390" i="8"/>
  <c r="AG390" i="8"/>
  <c r="J391" i="8"/>
  <c r="I391" i="8"/>
  <c r="R391" i="8"/>
  <c r="Q391" i="8"/>
  <c r="Z391" i="8"/>
  <c r="Y391" i="8"/>
  <c r="AH391" i="8"/>
  <c r="AG391" i="8"/>
  <c r="J392" i="8"/>
  <c r="I392" i="8"/>
  <c r="R392" i="8"/>
  <c r="Q392" i="8"/>
  <c r="Z392" i="8"/>
  <c r="Y392" i="8"/>
  <c r="AH392" i="8"/>
  <c r="AG392" i="8"/>
  <c r="J393" i="8"/>
  <c r="I393" i="8"/>
  <c r="R393" i="8"/>
  <c r="Q393" i="8"/>
  <c r="Z393" i="8"/>
  <c r="Y393" i="8"/>
  <c r="AH393" i="8"/>
  <c r="AG393" i="8"/>
  <c r="J394" i="8"/>
  <c r="I394" i="8"/>
  <c r="R394" i="8"/>
  <c r="Q394" i="8"/>
  <c r="Z394" i="8"/>
  <c r="Y394" i="8"/>
  <c r="AH394" i="8"/>
  <c r="AG394" i="8"/>
  <c r="J408" i="8"/>
  <c r="I408" i="8"/>
  <c r="R408" i="8"/>
  <c r="Q408" i="8"/>
  <c r="Z408" i="8"/>
  <c r="Y408" i="8"/>
  <c r="AH408" i="8"/>
  <c r="AG408" i="8"/>
  <c r="J409" i="8"/>
  <c r="I409" i="8"/>
  <c r="R409" i="8"/>
  <c r="Q409" i="8"/>
  <c r="Z409" i="8"/>
  <c r="Y409" i="8"/>
  <c r="AH409" i="8"/>
  <c r="AG409" i="8"/>
  <c r="J410" i="8"/>
  <c r="I410" i="8"/>
  <c r="R410" i="8"/>
  <c r="Q410" i="8"/>
  <c r="Z410" i="8"/>
  <c r="Y410" i="8"/>
  <c r="AH410" i="8"/>
  <c r="AG410" i="8"/>
  <c r="H411" i="8"/>
  <c r="G411" i="8"/>
  <c r="P411" i="8"/>
  <c r="O411" i="8"/>
  <c r="X411" i="8"/>
  <c r="W411" i="8"/>
  <c r="AF411" i="8"/>
  <c r="AE411" i="8"/>
  <c r="H413" i="8"/>
  <c r="G413" i="8"/>
  <c r="P413" i="8"/>
  <c r="O413" i="8"/>
  <c r="X413" i="8"/>
  <c r="W413" i="8"/>
  <c r="AF413" i="8"/>
  <c r="AE413" i="8"/>
  <c r="H414" i="8"/>
  <c r="G414" i="8"/>
  <c r="P414" i="8"/>
  <c r="O414" i="8"/>
  <c r="X414" i="8"/>
  <c r="W414" i="8"/>
  <c r="AF414" i="8"/>
  <c r="AE414" i="8"/>
  <c r="H415" i="8"/>
  <c r="G415" i="8"/>
  <c r="P415" i="8"/>
  <c r="O415" i="8"/>
  <c r="X415" i="8"/>
  <c r="W415" i="8"/>
  <c r="AF415" i="8"/>
  <c r="AE415" i="8"/>
  <c r="H416" i="8"/>
  <c r="G416" i="8"/>
  <c r="P416" i="8"/>
  <c r="O416" i="8"/>
  <c r="X416" i="8"/>
  <c r="W416" i="8"/>
  <c r="AF416" i="8"/>
  <c r="AE416" i="8"/>
  <c r="H417" i="8"/>
  <c r="G417" i="8"/>
  <c r="P417" i="8"/>
  <c r="O417" i="8"/>
  <c r="X417" i="8"/>
  <c r="W417" i="8"/>
  <c r="AF417" i="8"/>
  <c r="AE417" i="8"/>
  <c r="H418" i="8"/>
  <c r="G418" i="8"/>
  <c r="P418" i="8"/>
  <c r="O418" i="8"/>
  <c r="X418" i="8"/>
  <c r="W418" i="8"/>
  <c r="AF418" i="8"/>
  <c r="AE418" i="8"/>
  <c r="H419" i="8"/>
  <c r="G419" i="8"/>
  <c r="P419" i="8"/>
  <c r="O419" i="8"/>
  <c r="X419" i="8"/>
  <c r="W419" i="8"/>
  <c r="AF419" i="8"/>
  <c r="AE419" i="8"/>
  <c r="D108" i="8"/>
  <c r="C108" i="8"/>
  <c r="AM108" i="8" s="1"/>
  <c r="AM342" i="8" l="1"/>
  <c r="AN342" i="8" s="1"/>
  <c r="AM338" i="8"/>
  <c r="AN338" i="8" s="1"/>
  <c r="AM333" i="8"/>
  <c r="AN333" i="8" s="1"/>
  <c r="AM318" i="8"/>
  <c r="AN318" i="8" s="1"/>
  <c r="AM314" i="8"/>
  <c r="AN314" i="8" s="1"/>
  <c r="AM311" i="8"/>
  <c r="AN311" i="8" s="1"/>
  <c r="AM309" i="8"/>
  <c r="AN309" i="8" s="1"/>
  <c r="AM294" i="8"/>
  <c r="AN294" i="8" s="1"/>
  <c r="AM292" i="8"/>
  <c r="AN292" i="8" s="1"/>
  <c r="AM290" i="8"/>
  <c r="AN290" i="8" s="1"/>
  <c r="AM288" i="8"/>
  <c r="AN288" i="8" s="1"/>
  <c r="AM285" i="8"/>
  <c r="AN285" i="8" s="1"/>
  <c r="AM283" i="8"/>
  <c r="AN283" i="8" s="1"/>
  <c r="AM268" i="8"/>
  <c r="AN268" i="8" s="1"/>
  <c r="AM266" i="8"/>
  <c r="AN266" i="8" s="1"/>
  <c r="AM264" i="8"/>
  <c r="AN264" i="8" s="1"/>
  <c r="AM261" i="8"/>
  <c r="AN261" i="8" s="1"/>
  <c r="AM259" i="8"/>
  <c r="AN259" i="8" s="1"/>
  <c r="AM167" i="8"/>
  <c r="AN167" i="8" s="1"/>
  <c r="AM134" i="8"/>
  <c r="AN134" i="8" s="1"/>
  <c r="AM119" i="8"/>
  <c r="AN119" i="8" s="1"/>
  <c r="AM117" i="8"/>
  <c r="AN117" i="8" s="1"/>
  <c r="AM115" i="8"/>
  <c r="AN115" i="8" s="1"/>
  <c r="AM113" i="8"/>
  <c r="AN113" i="8" s="1"/>
  <c r="AM419" i="8"/>
  <c r="AN419" i="8" s="1"/>
  <c r="AM417" i="8"/>
  <c r="AN417" i="8" s="1"/>
  <c r="AM415" i="8"/>
  <c r="AN415" i="8" s="1"/>
  <c r="AM413" i="8"/>
  <c r="AN413" i="8" s="1"/>
  <c r="AM364" i="8"/>
  <c r="AN364" i="8" s="1"/>
  <c r="AM361" i="8"/>
  <c r="AN361" i="8" s="1"/>
  <c r="AM359" i="8"/>
  <c r="AN359" i="8" s="1"/>
  <c r="AM344" i="8"/>
  <c r="AN344" i="8" s="1"/>
  <c r="AM258" i="8"/>
  <c r="AN258" i="8" s="1"/>
  <c r="AM166" i="8"/>
  <c r="AN166" i="8" s="1"/>
  <c r="AM164" i="8"/>
  <c r="AN164" i="8" s="1"/>
  <c r="AM161" i="8"/>
  <c r="AN161" i="8" s="1"/>
  <c r="AM159" i="8"/>
  <c r="AN159" i="8" s="1"/>
  <c r="AM144" i="8"/>
  <c r="AN144" i="8" s="1"/>
  <c r="AM142" i="8"/>
  <c r="AN142" i="8" s="1"/>
  <c r="AM140" i="8"/>
  <c r="AN140" i="8" s="1"/>
  <c r="AM138" i="8"/>
  <c r="AN138" i="8" s="1"/>
  <c r="AM386" i="8"/>
  <c r="AN386" i="8" s="1"/>
  <c r="AM384" i="8"/>
  <c r="AN384" i="8" s="1"/>
  <c r="AM369" i="8"/>
  <c r="AN369" i="8" s="1"/>
  <c r="AM367" i="8"/>
  <c r="AN367" i="8" s="1"/>
  <c r="AM211" i="8"/>
  <c r="AN211" i="8" s="1"/>
  <c r="AM209" i="8"/>
  <c r="AN209" i="8" s="1"/>
  <c r="AM194" i="8"/>
  <c r="AN194" i="8" s="1"/>
  <c r="AM192" i="8"/>
  <c r="AN192" i="8" s="1"/>
  <c r="AM190" i="8"/>
  <c r="AN190" i="8" s="1"/>
  <c r="AM188" i="8"/>
  <c r="AN188" i="8" s="1"/>
  <c r="AM185" i="8"/>
  <c r="AN185" i="8" s="1"/>
  <c r="AM183" i="8"/>
  <c r="AN183" i="8" s="1"/>
  <c r="AM168" i="8"/>
  <c r="AN168" i="8" s="1"/>
  <c r="AM340" i="8"/>
  <c r="AN340" i="8" s="1"/>
  <c r="AM335" i="8"/>
  <c r="AN335" i="8" s="1"/>
  <c r="AM316" i="8"/>
  <c r="AN316" i="8" s="1"/>
  <c r="AM343" i="8"/>
  <c r="AN343" i="8" s="1"/>
  <c r="AM110" i="8"/>
  <c r="AN110" i="8" s="1"/>
  <c r="AM243" i="8"/>
  <c r="AN243" i="8" s="1"/>
  <c r="AM241" i="8"/>
  <c r="AN241" i="8" s="1"/>
  <c r="AM239" i="8"/>
  <c r="AN239" i="8" s="1"/>
  <c r="AM236" i="8"/>
  <c r="AN236" i="8" s="1"/>
  <c r="AM234" i="8"/>
  <c r="AN234" i="8" s="1"/>
  <c r="AM219" i="8"/>
  <c r="AN219" i="8" s="1"/>
  <c r="AM217" i="8"/>
  <c r="AN217" i="8" s="1"/>
  <c r="AM215" i="8"/>
  <c r="AN215" i="8" s="1"/>
  <c r="AM213" i="8"/>
  <c r="AN213" i="8" s="1"/>
  <c r="AM409" i="8"/>
  <c r="AN409" i="8" s="1"/>
  <c r="AM394" i="8"/>
  <c r="AN394" i="8" s="1"/>
  <c r="AM392" i="8"/>
  <c r="AN392" i="8" s="1"/>
  <c r="AM390" i="8"/>
  <c r="AN390" i="8" s="1"/>
  <c r="AM334" i="8"/>
  <c r="AN334" i="8" s="1"/>
  <c r="AM319" i="8"/>
  <c r="AN319" i="8" s="1"/>
  <c r="AM317" i="8"/>
  <c r="AN317" i="8" s="1"/>
  <c r="AM315" i="8"/>
  <c r="AN315" i="8" s="1"/>
  <c r="AM313" i="8"/>
  <c r="AN313" i="8" s="1"/>
  <c r="AM310" i="8"/>
  <c r="AN310" i="8" s="1"/>
  <c r="AM308" i="8"/>
  <c r="AN308" i="8" s="1"/>
  <c r="AM293" i="8"/>
  <c r="AN293" i="8" s="1"/>
  <c r="AM291" i="8"/>
  <c r="AN291" i="8" s="1"/>
  <c r="AM289" i="8"/>
  <c r="AN289" i="8" s="1"/>
  <c r="AM286" i="8"/>
  <c r="AN286" i="8" s="1"/>
  <c r="AM284" i="8"/>
  <c r="AN284" i="8" s="1"/>
  <c r="AM269" i="8"/>
  <c r="AN269" i="8" s="1"/>
  <c r="AM267" i="8"/>
  <c r="AN267" i="8" s="1"/>
  <c r="AM265" i="8"/>
  <c r="AN265" i="8" s="1"/>
  <c r="AM263" i="8"/>
  <c r="AN263" i="8" s="1"/>
  <c r="AM260" i="8"/>
  <c r="AN260" i="8" s="1"/>
  <c r="AM133" i="8"/>
  <c r="AN133" i="8" s="1"/>
  <c r="AM118" i="8"/>
  <c r="AN118" i="8" s="1"/>
  <c r="AM116" i="8"/>
  <c r="AN116" i="8" s="1"/>
  <c r="AM114" i="8"/>
  <c r="AN114" i="8" s="1"/>
  <c r="AM109" i="8"/>
  <c r="AN109" i="8" s="1"/>
  <c r="AM418" i="8"/>
  <c r="AN418" i="8" s="1"/>
  <c r="AM416" i="8"/>
  <c r="AN416" i="8" s="1"/>
  <c r="AM414" i="8"/>
  <c r="AN414" i="8" s="1"/>
  <c r="AM411" i="8"/>
  <c r="AN411" i="8" s="1"/>
  <c r="AM365" i="8"/>
  <c r="AN365" i="8" s="1"/>
  <c r="AM363" i="8"/>
  <c r="AN363" i="8" s="1"/>
  <c r="AM360" i="8"/>
  <c r="AN360" i="8" s="1"/>
  <c r="AM358" i="8"/>
  <c r="AN358" i="8" s="1"/>
  <c r="AM165" i="8"/>
  <c r="AN165" i="8" s="1"/>
  <c r="AM163" i="8"/>
  <c r="AN163" i="8" s="1"/>
  <c r="AM160" i="8"/>
  <c r="AN160" i="8" s="1"/>
  <c r="AM158" i="8"/>
  <c r="AN158" i="8" s="1"/>
  <c r="AM143" i="8"/>
  <c r="AN143" i="8" s="1"/>
  <c r="AM141" i="8"/>
  <c r="AN141" i="8" s="1"/>
  <c r="AM139" i="8"/>
  <c r="AN139" i="8" s="1"/>
  <c r="AM136" i="8"/>
  <c r="AN136" i="8" s="1"/>
  <c r="AM135" i="8"/>
  <c r="AN135" i="8" s="1"/>
  <c r="AM388" i="8"/>
  <c r="AN388" i="8" s="1"/>
  <c r="AM385" i="8"/>
  <c r="AN385" i="8" s="1"/>
  <c r="AM383" i="8"/>
  <c r="AN383" i="8" s="1"/>
  <c r="AM368" i="8"/>
  <c r="AN368" i="8" s="1"/>
  <c r="AM366" i="8"/>
  <c r="AN366" i="8" s="1"/>
  <c r="AM210" i="8"/>
  <c r="AN210" i="8" s="1"/>
  <c r="AM208" i="8"/>
  <c r="AN208" i="8" s="1"/>
  <c r="AM193" i="8"/>
  <c r="AN193" i="8" s="1"/>
  <c r="AM191" i="8"/>
  <c r="AN191" i="8" s="1"/>
  <c r="AM189" i="8"/>
  <c r="AN189" i="8" s="1"/>
  <c r="AM186" i="8"/>
  <c r="AN186" i="8" s="1"/>
  <c r="AM184" i="8"/>
  <c r="AN184" i="8" s="1"/>
  <c r="AM169" i="8"/>
  <c r="AN169" i="8" s="1"/>
  <c r="AM341" i="8"/>
  <c r="AN341" i="8" s="1"/>
  <c r="AM339" i="8"/>
  <c r="AN339" i="8" s="1"/>
  <c r="AN108" i="8"/>
  <c r="AM111" i="8"/>
  <c r="AN111" i="8" s="1"/>
  <c r="AM244" i="8"/>
  <c r="AN244" i="8" s="1"/>
  <c r="AM242" i="8"/>
  <c r="AN242" i="8" s="1"/>
  <c r="AM240" i="8"/>
  <c r="AN240" i="8" s="1"/>
  <c r="AM238" i="8"/>
  <c r="AN238" i="8" s="1"/>
  <c r="AM235" i="8"/>
  <c r="AN235" i="8" s="1"/>
  <c r="AM233" i="8"/>
  <c r="AN233" i="8" s="1"/>
  <c r="AM218" i="8"/>
  <c r="AN218" i="8" s="1"/>
  <c r="AM216" i="8"/>
  <c r="AN216" i="8" s="1"/>
  <c r="AM214" i="8"/>
  <c r="AN214" i="8" s="1"/>
  <c r="AM410" i="8"/>
  <c r="AN410" i="8" s="1"/>
  <c r="AM408" i="8"/>
  <c r="AN408" i="8" s="1"/>
  <c r="AM393" i="8"/>
  <c r="AN393" i="8" s="1"/>
  <c r="AM391" i="8"/>
  <c r="AN391" i="8" s="1"/>
  <c r="AM389" i="8"/>
  <c r="AN389" i="8" s="1"/>
  <c r="P412" i="8"/>
  <c r="O412" i="8"/>
  <c r="D312" i="8"/>
  <c r="C312" i="8"/>
  <c r="H412" i="8"/>
  <c r="G412" i="8"/>
  <c r="Z387" i="8"/>
  <c r="Y387" i="8"/>
  <c r="L337" i="8"/>
  <c r="K337" i="8"/>
  <c r="AI345" i="8"/>
  <c r="AJ345" i="8" s="1"/>
  <c r="AB312" i="8"/>
  <c r="AA312" i="8"/>
  <c r="AA320" i="8" s="1"/>
  <c r="AB320" i="8" s="1"/>
  <c r="L287" i="8"/>
  <c r="K287" i="8"/>
  <c r="AI295" i="8"/>
  <c r="AJ295" i="8" s="1"/>
  <c r="AD237" i="8"/>
  <c r="AC237" i="8"/>
  <c r="AC245" i="8" s="1"/>
  <c r="R212" i="8"/>
  <c r="Q212" i="8"/>
  <c r="R187" i="8"/>
  <c r="Q187" i="8"/>
  <c r="H137" i="8"/>
  <c r="G137" i="8"/>
  <c r="G145" i="8" s="1"/>
  <c r="H145" i="8" s="1"/>
  <c r="V112" i="8"/>
  <c r="U112" i="8"/>
  <c r="AL412" i="8"/>
  <c r="AK412" i="8"/>
  <c r="AK420" i="8" s="1"/>
  <c r="AL420" i="8" s="1"/>
  <c r="F412" i="8"/>
  <c r="E412" i="8"/>
  <c r="H387" i="8"/>
  <c r="G387" i="8"/>
  <c r="AH337" i="8"/>
  <c r="AG337" i="8"/>
  <c r="AG345" i="8" s="1"/>
  <c r="J312" i="8"/>
  <c r="I312" i="8"/>
  <c r="R287" i="8"/>
  <c r="Q287" i="8"/>
  <c r="AB237" i="8"/>
  <c r="AA237" i="8"/>
  <c r="AA245" i="8" s="1"/>
  <c r="X212" i="8"/>
  <c r="W212" i="8"/>
  <c r="AF187" i="8"/>
  <c r="AE187" i="8"/>
  <c r="AE195" i="8" s="1"/>
  <c r="AF195" i="8" s="1"/>
  <c r="N137" i="8"/>
  <c r="M137" i="8"/>
  <c r="AJ112" i="8"/>
  <c r="AI112" i="8"/>
  <c r="D112" i="8"/>
  <c r="C112" i="8"/>
  <c r="T412" i="8"/>
  <c r="S412" i="8"/>
  <c r="V387" i="8"/>
  <c r="U387" i="8"/>
  <c r="P337" i="8"/>
  <c r="O337" i="8"/>
  <c r="O345" i="8" s="1"/>
  <c r="X312" i="8"/>
  <c r="W312" i="8"/>
  <c r="AF287" i="8"/>
  <c r="AE287" i="8"/>
  <c r="AE295" i="8" s="1"/>
  <c r="AF295" i="8" s="1"/>
  <c r="R237" i="8"/>
  <c r="Q237" i="8"/>
  <c r="U212" i="8"/>
  <c r="V212" i="8"/>
  <c r="N187" i="8"/>
  <c r="M187" i="8"/>
  <c r="AJ137" i="8"/>
  <c r="AI137" i="8"/>
  <c r="AI145" i="8" s="1"/>
  <c r="AJ145" i="8" s="1"/>
  <c r="D137" i="8"/>
  <c r="C137" i="8"/>
  <c r="AH112" i="8"/>
  <c r="AG112" i="8"/>
  <c r="AG120" i="8" s="1"/>
  <c r="AH120" i="8" s="1"/>
  <c r="J412" i="8"/>
  <c r="I412" i="8"/>
  <c r="I420" i="8" s="1"/>
  <c r="S420" i="8"/>
  <c r="L387" i="8"/>
  <c r="K387" i="8"/>
  <c r="V337" i="8"/>
  <c r="U337" i="8"/>
  <c r="N312" i="8"/>
  <c r="M312" i="8"/>
  <c r="AL287" i="8"/>
  <c r="AK287" i="8"/>
  <c r="AK295" i="8" s="1"/>
  <c r="AL295" i="8" s="1"/>
  <c r="F287" i="8"/>
  <c r="E287" i="8"/>
  <c r="E295" i="8" s="1"/>
  <c r="P237" i="8"/>
  <c r="O237" i="8"/>
  <c r="T212" i="8"/>
  <c r="S212" i="8"/>
  <c r="L187" i="8"/>
  <c r="K187" i="8"/>
  <c r="Z137" i="8"/>
  <c r="Y137" i="8"/>
  <c r="AF112" i="8"/>
  <c r="AE112" i="8"/>
  <c r="AI120" i="8"/>
  <c r="AJ120" i="8" s="1"/>
  <c r="AH362" i="8"/>
  <c r="AG362" i="8"/>
  <c r="AG370" i="8" s="1"/>
  <c r="AH370" i="8" s="1"/>
  <c r="T362" i="8"/>
  <c r="S362" i="8"/>
  <c r="S370" i="8" s="1"/>
  <c r="T370" i="8" s="1"/>
  <c r="N362" i="8"/>
  <c r="M362" i="8"/>
  <c r="M370" i="8" s="1"/>
  <c r="AF362" i="8"/>
  <c r="AE362" i="8"/>
  <c r="AE370" i="8" s="1"/>
  <c r="AF370" i="8" s="1"/>
  <c r="V262" i="8"/>
  <c r="U262" i="8"/>
  <c r="P262" i="8"/>
  <c r="O262" i="8"/>
  <c r="J262" i="8"/>
  <c r="I262" i="8"/>
  <c r="T262" i="8"/>
  <c r="S262" i="8"/>
  <c r="S270" i="8" s="1"/>
  <c r="T270" i="8" s="1"/>
  <c r="J162" i="8"/>
  <c r="I162" i="8"/>
  <c r="I170" i="8" s="1"/>
  <c r="AB162" i="8"/>
  <c r="AA162" i="8"/>
  <c r="AA170" i="8" s="1"/>
  <c r="AB170" i="8" s="1"/>
  <c r="V162" i="8"/>
  <c r="U162" i="8"/>
  <c r="U170" i="8" s="1"/>
  <c r="P162" i="8"/>
  <c r="O162" i="8"/>
  <c r="O170" i="8" s="1"/>
  <c r="R387" i="8"/>
  <c r="Q387" i="8"/>
  <c r="Q395" i="8" s="1"/>
  <c r="Y395" i="8"/>
  <c r="Z395" i="8" s="1"/>
  <c r="D287" i="8"/>
  <c r="C287" i="8"/>
  <c r="N112" i="8"/>
  <c r="M112" i="8"/>
  <c r="M120" i="8" s="1"/>
  <c r="N120" i="8" s="1"/>
  <c r="AD412" i="8"/>
  <c r="AC412" i="8"/>
  <c r="G420" i="8"/>
  <c r="AF387" i="8"/>
  <c r="AE387" i="8"/>
  <c r="AE395" i="8" s="1"/>
  <c r="AF395" i="8" s="1"/>
  <c r="J287" i="8"/>
  <c r="I287" i="8"/>
  <c r="I295" i="8" s="1"/>
  <c r="T237" i="8"/>
  <c r="S237" i="8"/>
  <c r="S245" i="8" s="1"/>
  <c r="T245" i="8" s="1"/>
  <c r="P212" i="8"/>
  <c r="O212" i="8"/>
  <c r="W220" i="8"/>
  <c r="X220" i="8" s="1"/>
  <c r="X187" i="8"/>
  <c r="W187" i="8"/>
  <c r="AL137" i="8"/>
  <c r="AK137" i="8"/>
  <c r="AK145" i="8" s="1"/>
  <c r="AL145" i="8" s="1"/>
  <c r="F137" i="8"/>
  <c r="E137" i="8"/>
  <c r="AB112" i="8"/>
  <c r="AA112" i="8"/>
  <c r="AE120" i="8"/>
  <c r="AF120" i="8" s="1"/>
  <c r="L412" i="8"/>
  <c r="K412" i="8"/>
  <c r="K420" i="8" s="1"/>
  <c r="L420" i="8" s="1"/>
  <c r="E420" i="8"/>
  <c r="F420" i="8" s="1"/>
  <c r="N387" i="8"/>
  <c r="M387" i="8"/>
  <c r="M395" i="8" s="1"/>
  <c r="U395" i="8"/>
  <c r="H337" i="8"/>
  <c r="G337" i="8"/>
  <c r="G345" i="8" s="1"/>
  <c r="P312" i="8"/>
  <c r="O312" i="8"/>
  <c r="W320" i="8"/>
  <c r="X320" i="8" s="1"/>
  <c r="X287" i="8"/>
  <c r="W287" i="8"/>
  <c r="J237" i="8"/>
  <c r="I237" i="8"/>
  <c r="I245" i="8" s="1"/>
  <c r="J245" i="8" s="1"/>
  <c r="N212" i="8"/>
  <c r="M212" i="8"/>
  <c r="M220" i="8" s="1"/>
  <c r="AL187" i="8"/>
  <c r="AK187" i="8"/>
  <c r="F187" i="8"/>
  <c r="E187" i="8"/>
  <c r="E195" i="8" s="1"/>
  <c r="AB137" i="8"/>
  <c r="AA137" i="8"/>
  <c r="AA145" i="8" s="1"/>
  <c r="AB145" i="8" s="1"/>
  <c r="Y145" i="8"/>
  <c r="Z145" i="8" s="1"/>
  <c r="Z112" i="8"/>
  <c r="Y112" i="8"/>
  <c r="Y120" i="8" s="1"/>
  <c r="Z120" i="8" s="1"/>
  <c r="AH412" i="8"/>
  <c r="AG412" i="8"/>
  <c r="AJ387" i="8"/>
  <c r="AI387" i="8"/>
  <c r="AI395" i="8" s="1"/>
  <c r="AJ395" i="8" s="1"/>
  <c r="D387" i="8"/>
  <c r="C387" i="8"/>
  <c r="N337" i="8"/>
  <c r="M337" i="8"/>
  <c r="AK320" i="8"/>
  <c r="AL320" i="8" s="1"/>
  <c r="AL312" i="8"/>
  <c r="AK312" i="8"/>
  <c r="F312" i="8"/>
  <c r="E312" i="8"/>
  <c r="E320" i="8" s="1"/>
  <c r="AD287" i="8"/>
  <c r="AC287" i="8"/>
  <c r="AC295" i="8" s="1"/>
  <c r="AD295" i="8" s="1"/>
  <c r="H237" i="8"/>
  <c r="G237" i="8"/>
  <c r="G245" i="8" s="1"/>
  <c r="K212" i="8"/>
  <c r="K220" i="8" s="1"/>
  <c r="L220" i="8" s="1"/>
  <c r="L212" i="8"/>
  <c r="S220" i="8"/>
  <c r="T220" i="8" s="1"/>
  <c r="AJ187" i="8"/>
  <c r="AI187" i="8"/>
  <c r="AI195" i="8" s="1"/>
  <c r="AJ195" i="8" s="1"/>
  <c r="D187" i="8"/>
  <c r="C187" i="8"/>
  <c r="R137" i="8"/>
  <c r="Q137" i="8"/>
  <c r="X112" i="8"/>
  <c r="W112" i="8"/>
  <c r="J362" i="8"/>
  <c r="I362" i="8"/>
  <c r="AB362" i="8"/>
  <c r="AA362" i="8"/>
  <c r="AA370" i="8" s="1"/>
  <c r="AB370" i="8" s="1"/>
  <c r="V362" i="8"/>
  <c r="U362" i="8"/>
  <c r="U370" i="8" s="1"/>
  <c r="H362" i="8"/>
  <c r="G362" i="8"/>
  <c r="G370" i="8" s="1"/>
  <c r="H370" i="8" s="1"/>
  <c r="AD262" i="8"/>
  <c r="AC262" i="8"/>
  <c r="AC270" i="8" s="1"/>
  <c r="X262" i="8"/>
  <c r="W262" i="8"/>
  <c r="W270" i="8" s="1"/>
  <c r="X270" i="8" s="1"/>
  <c r="R262" i="8"/>
  <c r="Q262" i="8"/>
  <c r="Q270" i="8" s="1"/>
  <c r="AB262" i="8"/>
  <c r="AA262" i="8"/>
  <c r="AA270" i="8" s="1"/>
  <c r="R162" i="8"/>
  <c r="Q162" i="8"/>
  <c r="D162" i="8"/>
  <c r="C162" i="8"/>
  <c r="AJ162" i="8"/>
  <c r="AI162" i="8"/>
  <c r="AI170" i="8" s="1"/>
  <c r="AJ170" i="8" s="1"/>
  <c r="AD162" i="8"/>
  <c r="AC162" i="8"/>
  <c r="X162" i="8"/>
  <c r="W162" i="8"/>
  <c r="C120" i="8"/>
  <c r="T337" i="8"/>
  <c r="S337" i="8"/>
  <c r="S345" i="8" s="1"/>
  <c r="AF412" i="8"/>
  <c r="AE412" i="8"/>
  <c r="AG420" i="8"/>
  <c r="AH420" i="8" s="1"/>
  <c r="D337" i="8"/>
  <c r="C337" i="8"/>
  <c r="T312" i="8"/>
  <c r="S312" i="8"/>
  <c r="S320" i="8" s="1"/>
  <c r="T320" i="8" s="1"/>
  <c r="V237" i="8"/>
  <c r="U237" i="8"/>
  <c r="J212" i="8"/>
  <c r="I212" i="8"/>
  <c r="I220" i="8" s="1"/>
  <c r="J187" i="8"/>
  <c r="I187" i="8"/>
  <c r="I195" i="8" s="1"/>
  <c r="AF137" i="8"/>
  <c r="AE137" i="8"/>
  <c r="M145" i="8"/>
  <c r="N145" i="8" s="1"/>
  <c r="Z337" i="8"/>
  <c r="Y337" i="8"/>
  <c r="AH312" i="8"/>
  <c r="AG312" i="8"/>
  <c r="AG320" i="8" s="1"/>
  <c r="AH320" i="8" s="1"/>
  <c r="Q295" i="8"/>
  <c r="X412" i="8"/>
  <c r="W412" i="8"/>
  <c r="W420" i="8" s="1"/>
  <c r="J387" i="8"/>
  <c r="I387" i="8"/>
  <c r="I395" i="8" s="1"/>
  <c r="AB337" i="8"/>
  <c r="AA337" i="8"/>
  <c r="AA345" i="8" s="1"/>
  <c r="AB345" i="8" s="1"/>
  <c r="K345" i="8"/>
  <c r="L312" i="8"/>
  <c r="K312" i="8"/>
  <c r="K320" i="8" s="1"/>
  <c r="AI320" i="8"/>
  <c r="AJ320" i="8" s="1"/>
  <c r="C320" i="8"/>
  <c r="D320" i="8" s="1"/>
  <c r="AB287" i="8"/>
  <c r="AA287" i="8"/>
  <c r="AA295" i="8" s="1"/>
  <c r="AB295" i="8" s="1"/>
  <c r="K295" i="8"/>
  <c r="L295" i="8" s="1"/>
  <c r="O270" i="8"/>
  <c r="P270" i="8" s="1"/>
  <c r="N237" i="8"/>
  <c r="M237" i="8"/>
  <c r="M245" i="8" s="1"/>
  <c r="AK245" i="8"/>
  <c r="AL245" i="8" s="1"/>
  <c r="U245" i="8"/>
  <c r="V245" i="8" s="1"/>
  <c r="AH212" i="8"/>
  <c r="AG212" i="8"/>
  <c r="AG220" i="8" s="1"/>
  <c r="AH220" i="8" s="1"/>
  <c r="Q220" i="8"/>
  <c r="R220" i="8" s="1"/>
  <c r="AH187" i="8"/>
  <c r="AG187" i="8"/>
  <c r="AG195" i="8" s="1"/>
  <c r="AH195" i="8" s="1"/>
  <c r="Q195" i="8"/>
  <c r="R195" i="8" s="1"/>
  <c r="X137" i="8"/>
  <c r="W137" i="8"/>
  <c r="W145" i="8" s="1"/>
  <c r="X145" i="8" s="1"/>
  <c r="F112" i="8"/>
  <c r="E112" i="8"/>
  <c r="E120" i="8" s="1"/>
  <c r="V412" i="8"/>
  <c r="U412" i="8"/>
  <c r="U420" i="8" s="1"/>
  <c r="V420" i="8" s="1"/>
  <c r="X387" i="8"/>
  <c r="W387" i="8"/>
  <c r="R337" i="8"/>
  <c r="Q337" i="8"/>
  <c r="Q345" i="8" s="1"/>
  <c r="Y345" i="8"/>
  <c r="Z345" i="8" s="1"/>
  <c r="Z312" i="8"/>
  <c r="Y312" i="8"/>
  <c r="Y320" i="8" s="1"/>
  <c r="Z320" i="8" s="1"/>
  <c r="AH287" i="8"/>
  <c r="AG287" i="8"/>
  <c r="AG295" i="8" s="1"/>
  <c r="L237" i="8"/>
  <c r="K237" i="8"/>
  <c r="K245" i="8" s="1"/>
  <c r="H212" i="8"/>
  <c r="G212" i="8"/>
  <c r="G220" i="8" s="1"/>
  <c r="P187" i="8"/>
  <c r="O187" i="8"/>
  <c r="O195" i="8" s="1"/>
  <c r="W195" i="8"/>
  <c r="X195" i="8" s="1"/>
  <c r="AD137" i="8"/>
  <c r="AC137" i="8"/>
  <c r="AC145" i="8" s="1"/>
  <c r="AD145" i="8" s="1"/>
  <c r="K145" i="8"/>
  <c r="T112" i="8"/>
  <c r="S112" i="8"/>
  <c r="S120" i="8" s="1"/>
  <c r="AJ412" i="8"/>
  <c r="AI412" i="8"/>
  <c r="AI420" i="8" s="1"/>
  <c r="AJ420" i="8" s="1"/>
  <c r="D412" i="8"/>
  <c r="C412" i="8"/>
  <c r="AL387" i="8"/>
  <c r="AK387" i="8"/>
  <c r="AK395" i="8" s="1"/>
  <c r="AL395" i="8" s="1"/>
  <c r="F387" i="8"/>
  <c r="E387" i="8"/>
  <c r="E395" i="8" s="1"/>
  <c r="AF337" i="8"/>
  <c r="AE337" i="8"/>
  <c r="AE345" i="8" s="1"/>
  <c r="AF345" i="8" s="1"/>
  <c r="H312" i="8"/>
  <c r="G312" i="8"/>
  <c r="G320" i="8" s="1"/>
  <c r="P287" i="8"/>
  <c r="O287" i="8"/>
  <c r="O295" i="8" s="1"/>
  <c r="W295" i="8"/>
  <c r="X295" i="8" s="1"/>
  <c r="AH237" i="8"/>
  <c r="AG237" i="8"/>
  <c r="AG245" i="8" s="1"/>
  <c r="AH245" i="8" s="1"/>
  <c r="Q245" i="8"/>
  <c r="R245" i="8" s="1"/>
  <c r="AL212" i="8"/>
  <c r="AK212" i="8"/>
  <c r="AK220" i="8" s="1"/>
  <c r="AL220" i="8" s="1"/>
  <c r="F212" i="8"/>
  <c r="E212" i="8"/>
  <c r="AD187" i="8"/>
  <c r="AC187" i="8"/>
  <c r="AC195" i="8" s="1"/>
  <c r="AD195" i="8" s="1"/>
  <c r="AK195" i="8"/>
  <c r="AL195" i="8" s="1"/>
  <c r="M195" i="8"/>
  <c r="N195" i="8" s="1"/>
  <c r="T137" i="8"/>
  <c r="S137" i="8"/>
  <c r="S145" i="8" s="1"/>
  <c r="T145" i="8" s="1"/>
  <c r="R112" i="8"/>
  <c r="Q112" i="8"/>
  <c r="Q120" i="8" s="1"/>
  <c r="R120" i="8" s="1"/>
  <c r="Z412" i="8"/>
  <c r="Y412" i="8"/>
  <c r="Y420" i="8" s="1"/>
  <c r="Z420" i="8" s="1"/>
  <c r="AA420" i="8"/>
  <c r="AB387" i="8"/>
  <c r="AA387" i="8"/>
  <c r="AA395" i="8" s="1"/>
  <c r="AB395" i="8" s="1"/>
  <c r="K395" i="8"/>
  <c r="I370" i="8"/>
  <c r="J370" i="8" s="1"/>
  <c r="AL337" i="8"/>
  <c r="AK337" i="8"/>
  <c r="AK345" i="8" s="1"/>
  <c r="AL345" i="8" s="1"/>
  <c r="F337" i="8"/>
  <c r="E337" i="8"/>
  <c r="E345" i="8" s="1"/>
  <c r="F345" i="8" s="1"/>
  <c r="AD312" i="8"/>
  <c r="AC312" i="8"/>
  <c r="AC320" i="8" s="1"/>
  <c r="AD320" i="8" s="1"/>
  <c r="M320" i="8"/>
  <c r="N320" i="8" s="1"/>
  <c r="V287" i="8"/>
  <c r="U287" i="8"/>
  <c r="AF237" i="8"/>
  <c r="AE237" i="8"/>
  <c r="AE245" i="8" s="1"/>
  <c r="O245" i="8"/>
  <c r="P245" i="8" s="1"/>
  <c r="AJ212" i="8"/>
  <c r="AI212" i="8"/>
  <c r="AI220" i="8" s="1"/>
  <c r="AJ220" i="8" s="1"/>
  <c r="D212" i="8"/>
  <c r="C212" i="8"/>
  <c r="AB187" i="8"/>
  <c r="AA187" i="8"/>
  <c r="AA195" i="8" s="1"/>
  <c r="AB195" i="8" s="1"/>
  <c r="K195" i="8"/>
  <c r="L195" i="8" s="1"/>
  <c r="Q170" i="8"/>
  <c r="R170" i="8" s="1"/>
  <c r="J137" i="8"/>
  <c r="I137" i="8"/>
  <c r="I145" i="8" s="1"/>
  <c r="J145" i="8" s="1"/>
  <c r="P112" i="8"/>
  <c r="O112" i="8"/>
  <c r="O120" i="8" s="1"/>
  <c r="P120" i="8" s="1"/>
  <c r="AK120" i="8"/>
  <c r="AL120" i="8" s="1"/>
  <c r="U120" i="8"/>
  <c r="V120" i="8" s="1"/>
  <c r="AA120" i="8"/>
  <c r="AB120" i="8" s="1"/>
  <c r="R362" i="8"/>
  <c r="Q362" i="8"/>
  <c r="Q370" i="8" s="1"/>
  <c r="D362" i="8"/>
  <c r="C362" i="8"/>
  <c r="AJ362" i="8"/>
  <c r="AI362" i="8"/>
  <c r="AI370" i="8" s="1"/>
  <c r="AJ370" i="8" s="1"/>
  <c r="AD362" i="8"/>
  <c r="AC362" i="8"/>
  <c r="AC370" i="8" s="1"/>
  <c r="AD370" i="8" s="1"/>
  <c r="P362" i="8"/>
  <c r="O362" i="8"/>
  <c r="O370" i="8" s="1"/>
  <c r="F262" i="8"/>
  <c r="E262" i="8"/>
  <c r="AL262" i="8"/>
  <c r="AK262" i="8"/>
  <c r="AK270" i="8" s="1"/>
  <c r="AL270" i="8" s="1"/>
  <c r="AF262" i="8"/>
  <c r="AE262" i="8"/>
  <c r="AE270" i="8" s="1"/>
  <c r="Z262" i="8"/>
  <c r="Y262" i="8"/>
  <c r="Y270" i="8" s="1"/>
  <c r="D262" i="8"/>
  <c r="C262" i="8"/>
  <c r="AJ262" i="8"/>
  <c r="AI262" i="8"/>
  <c r="AI270" i="8" s="1"/>
  <c r="AJ270" i="8" s="1"/>
  <c r="Z162" i="8"/>
  <c r="Y162" i="8"/>
  <c r="Y170" i="8" s="1"/>
  <c r="Z170" i="8" s="1"/>
  <c r="L162" i="8"/>
  <c r="K162" i="8"/>
  <c r="K170" i="8" s="1"/>
  <c r="F162" i="8"/>
  <c r="E162" i="8"/>
  <c r="E170" i="8" s="1"/>
  <c r="AL162" i="8"/>
  <c r="AK162" i="8"/>
  <c r="AK170" i="8" s="1"/>
  <c r="AL170" i="8" s="1"/>
  <c r="AF162" i="8"/>
  <c r="AE162" i="8"/>
  <c r="AE170" i="8" s="1"/>
  <c r="AF170" i="8" s="1"/>
  <c r="AH387" i="8"/>
  <c r="AG387" i="8"/>
  <c r="AG395" i="8" s="1"/>
  <c r="T287" i="8"/>
  <c r="S287" i="8"/>
  <c r="S295" i="8" s="1"/>
  <c r="T295" i="8" s="1"/>
  <c r="F237" i="8"/>
  <c r="E237" i="8"/>
  <c r="E245" i="8" s="1"/>
  <c r="Z212" i="8"/>
  <c r="Y212" i="8"/>
  <c r="Y220" i="8" s="1"/>
  <c r="Z220" i="8" s="1"/>
  <c r="Z187" i="8"/>
  <c r="Y187" i="8"/>
  <c r="Y195" i="8" s="1"/>
  <c r="Z195" i="8" s="1"/>
  <c r="W170" i="8"/>
  <c r="P137" i="8"/>
  <c r="O137" i="8"/>
  <c r="O145" i="8" s="1"/>
  <c r="P145" i="8" s="1"/>
  <c r="E145" i="8"/>
  <c r="F145" i="8" s="1"/>
  <c r="AD112" i="8"/>
  <c r="AC112" i="8"/>
  <c r="AC120" i="8" s="1"/>
  <c r="AD120" i="8" s="1"/>
  <c r="N412" i="8"/>
  <c r="M412" i="8"/>
  <c r="M420" i="8" s="1"/>
  <c r="N420" i="8" s="1"/>
  <c r="AE420" i="8"/>
  <c r="AF420" i="8" s="1"/>
  <c r="O420" i="8"/>
  <c r="P420" i="8" s="1"/>
  <c r="P387" i="8"/>
  <c r="O387" i="8"/>
  <c r="O395" i="8" s="1"/>
  <c r="P395" i="8" s="1"/>
  <c r="W395" i="8"/>
  <c r="X395" i="8" s="1"/>
  <c r="G395" i="8"/>
  <c r="H395" i="8" s="1"/>
  <c r="J337" i="8"/>
  <c r="I337" i="8"/>
  <c r="I345" i="8" s="1"/>
  <c r="R312" i="8"/>
  <c r="Q312" i="8"/>
  <c r="Q320" i="8" s="1"/>
  <c r="I320" i="8"/>
  <c r="J320" i="8" s="1"/>
  <c r="Z287" i="8"/>
  <c r="Y287" i="8"/>
  <c r="Y295" i="8" s="1"/>
  <c r="AJ237" i="8"/>
  <c r="AI237" i="8"/>
  <c r="AI245" i="8" s="1"/>
  <c r="AJ245" i="8" s="1"/>
  <c r="D237" i="8"/>
  <c r="C237" i="8"/>
  <c r="AF212" i="8"/>
  <c r="AE212" i="8"/>
  <c r="AE220" i="8" s="1"/>
  <c r="AF220" i="8" s="1"/>
  <c r="O220" i="8"/>
  <c r="P220" i="8" s="1"/>
  <c r="H187" i="8"/>
  <c r="G187" i="8"/>
  <c r="G195" i="8" s="1"/>
  <c r="AC170" i="8"/>
  <c r="AD170" i="8" s="1"/>
  <c r="V137" i="8"/>
  <c r="U137" i="8"/>
  <c r="U145" i="8" s="1"/>
  <c r="L112" i="8"/>
  <c r="K112" i="8"/>
  <c r="K120" i="8" s="1"/>
  <c r="W120" i="8"/>
  <c r="X120" i="8" s="1"/>
  <c r="AB412" i="8"/>
  <c r="AA412" i="8"/>
  <c r="AC420" i="8"/>
  <c r="AD420" i="8" s="1"/>
  <c r="AD387" i="8"/>
  <c r="AC387" i="8"/>
  <c r="AC395" i="8" s="1"/>
  <c r="AD395" i="8" s="1"/>
  <c r="X337" i="8"/>
  <c r="W337" i="8"/>
  <c r="W345" i="8" s="1"/>
  <c r="X345" i="8" s="1"/>
  <c r="AF312" i="8"/>
  <c r="AE312" i="8"/>
  <c r="AE320" i="8" s="1"/>
  <c r="AF320" i="8" s="1"/>
  <c r="O320" i="8"/>
  <c r="P320" i="8" s="1"/>
  <c r="H287" i="8"/>
  <c r="G287" i="8"/>
  <c r="G295" i="8" s="1"/>
  <c r="H295" i="8" s="1"/>
  <c r="Z237" i="8"/>
  <c r="Y237" i="8"/>
  <c r="Y245" i="8" s="1"/>
  <c r="Z245" i="8" s="1"/>
  <c r="AD212" i="8"/>
  <c r="AC212" i="8"/>
  <c r="AC220" i="8" s="1"/>
  <c r="AD220" i="8" s="1"/>
  <c r="U220" i="8"/>
  <c r="V220" i="8" s="1"/>
  <c r="E220" i="8"/>
  <c r="F220" i="8" s="1"/>
  <c r="V187" i="8"/>
  <c r="U187" i="8"/>
  <c r="U195" i="8" s="1"/>
  <c r="L137" i="8"/>
  <c r="K137" i="8"/>
  <c r="Q145" i="8"/>
  <c r="R145" i="8" s="1"/>
  <c r="J112" i="8"/>
  <c r="I112" i="8"/>
  <c r="I120" i="8" s="1"/>
  <c r="J120" i="8" s="1"/>
  <c r="R412" i="8"/>
  <c r="Q412" i="8"/>
  <c r="Q420" i="8" s="1"/>
  <c r="R420" i="8" s="1"/>
  <c r="T387" i="8"/>
  <c r="S387" i="8"/>
  <c r="S395" i="8" s="1"/>
  <c r="AD337" i="8"/>
  <c r="AC337" i="8"/>
  <c r="AC345" i="8" s="1"/>
  <c r="AD345" i="8" s="1"/>
  <c r="U345" i="8"/>
  <c r="V345" i="8" s="1"/>
  <c r="M345" i="8"/>
  <c r="N345" i="8" s="1"/>
  <c r="V312" i="8"/>
  <c r="U312" i="8"/>
  <c r="U320" i="8" s="1"/>
  <c r="V320" i="8" s="1"/>
  <c r="N287" i="8"/>
  <c r="M287" i="8"/>
  <c r="M295" i="8" s="1"/>
  <c r="N295" i="8" s="1"/>
  <c r="U295" i="8"/>
  <c r="U270" i="8"/>
  <c r="V270" i="8" s="1"/>
  <c r="E270" i="8"/>
  <c r="I270" i="8"/>
  <c r="J270" i="8" s="1"/>
  <c r="X237" i="8"/>
  <c r="W237" i="8"/>
  <c r="W245" i="8" s="1"/>
  <c r="X245" i="8" s="1"/>
  <c r="AB212" i="8"/>
  <c r="AA212" i="8"/>
  <c r="AA220" i="8"/>
  <c r="AB220" i="8" s="1"/>
  <c r="T187" i="8"/>
  <c r="S187" i="8"/>
  <c r="S195" i="8" s="1"/>
  <c r="T195" i="8" s="1"/>
  <c r="AH137" i="8"/>
  <c r="AG137" i="8"/>
  <c r="AG145" i="8" s="1"/>
  <c r="AH145" i="8" s="1"/>
  <c r="AE145" i="8"/>
  <c r="AF145" i="8" s="1"/>
  <c r="H112" i="8"/>
  <c r="G112" i="8"/>
  <c r="G120" i="8" s="1"/>
  <c r="Z362" i="8"/>
  <c r="Y362" i="8"/>
  <c r="Y370" i="8" s="1"/>
  <c r="Z370" i="8" s="1"/>
  <c r="L362" i="8"/>
  <c r="K362" i="8"/>
  <c r="K370" i="8" s="1"/>
  <c r="F362" i="8"/>
  <c r="E362" i="8"/>
  <c r="E370" i="8" s="1"/>
  <c r="F370" i="8" s="1"/>
  <c r="AL362" i="8"/>
  <c r="AK362" i="8"/>
  <c r="AK370" i="8" s="1"/>
  <c r="AL370" i="8" s="1"/>
  <c r="X362" i="8"/>
  <c r="W362" i="8"/>
  <c r="W370" i="8" s="1"/>
  <c r="X370" i="8" s="1"/>
  <c r="N262" i="8"/>
  <c r="M262" i="8"/>
  <c r="M270" i="8" s="1"/>
  <c r="H262" i="8"/>
  <c r="G262" i="8"/>
  <c r="G270" i="8" s="1"/>
  <c r="H270" i="8" s="1"/>
  <c r="AH262" i="8"/>
  <c r="AG262" i="8"/>
  <c r="AG270" i="8" s="1"/>
  <c r="L262" i="8"/>
  <c r="K262" i="8"/>
  <c r="K270" i="8" s="1"/>
  <c r="L270" i="8" s="1"/>
  <c r="AH162" i="8"/>
  <c r="AG162" i="8"/>
  <c r="AG170" i="8" s="1"/>
  <c r="T162" i="8"/>
  <c r="S162" i="8"/>
  <c r="S170" i="8" s="1"/>
  <c r="T170" i="8" s="1"/>
  <c r="N162" i="8"/>
  <c r="M162" i="8"/>
  <c r="M170" i="8" s="1"/>
  <c r="H162" i="8"/>
  <c r="G162" i="8"/>
  <c r="G170" i="8" s="1"/>
  <c r="H170" i="8" s="1"/>
  <c r="B80" i="8"/>
  <c r="B55" i="8"/>
  <c r="AM262" i="8" l="1"/>
  <c r="AN262" i="8" s="1"/>
  <c r="V295" i="8"/>
  <c r="N170" i="8"/>
  <c r="AH170" i="8"/>
  <c r="AH270" i="8"/>
  <c r="N270" i="8"/>
  <c r="H120" i="8"/>
  <c r="H195" i="8"/>
  <c r="L170" i="8"/>
  <c r="Z270" i="8"/>
  <c r="P370" i="8"/>
  <c r="R370" i="8"/>
  <c r="AM412" i="8"/>
  <c r="AN412" i="8" s="1"/>
  <c r="F120" i="8"/>
  <c r="N245" i="8"/>
  <c r="L345" i="8"/>
  <c r="R295" i="8"/>
  <c r="C345" i="8"/>
  <c r="AM337" i="8"/>
  <c r="AN337" i="8" s="1"/>
  <c r="R270" i="8"/>
  <c r="F195" i="8"/>
  <c r="N220" i="8"/>
  <c r="N395" i="8"/>
  <c r="AM287" i="8"/>
  <c r="AN287" i="8" s="1"/>
  <c r="F295" i="8"/>
  <c r="AH345" i="8"/>
  <c r="AD245" i="8"/>
  <c r="C220" i="8"/>
  <c r="D220" i="8" s="1"/>
  <c r="AM212" i="8"/>
  <c r="AN212" i="8" s="1"/>
  <c r="AH295" i="8"/>
  <c r="AM387" i="8"/>
  <c r="AN387" i="8" s="1"/>
  <c r="P345" i="8"/>
  <c r="C245" i="8"/>
  <c r="AM237" i="8"/>
  <c r="AN237" i="8" s="1"/>
  <c r="AM362" i="8"/>
  <c r="AN362" i="8" s="1"/>
  <c r="AM162" i="8"/>
  <c r="AN162" i="8" s="1"/>
  <c r="AM312" i="8"/>
  <c r="AN312" i="8" s="1"/>
  <c r="C270" i="8"/>
  <c r="AM187" i="8"/>
  <c r="AN187" i="8" s="1"/>
  <c r="H420" i="8"/>
  <c r="C145" i="8"/>
  <c r="AM137" i="8"/>
  <c r="AN137" i="8" s="1"/>
  <c r="AM112" i="8"/>
  <c r="AN112" i="8" s="1"/>
  <c r="L370" i="8"/>
  <c r="V195" i="8"/>
  <c r="L120" i="8"/>
  <c r="J345" i="8"/>
  <c r="F170" i="8"/>
  <c r="AF245" i="8"/>
  <c r="H320" i="8"/>
  <c r="H220" i="8"/>
  <c r="L245" i="8"/>
  <c r="R345" i="8"/>
  <c r="L320" i="8"/>
  <c r="J395" i="8"/>
  <c r="J220" i="8"/>
  <c r="T345" i="8"/>
  <c r="AD270" i="8"/>
  <c r="F320" i="8"/>
  <c r="H345" i="8"/>
  <c r="J295" i="8"/>
  <c r="T420" i="8"/>
  <c r="T395" i="8"/>
  <c r="AB270" i="8"/>
  <c r="V145" i="8"/>
  <c r="Z295" i="8"/>
  <c r="R320" i="8"/>
  <c r="F245" i="8"/>
  <c r="AH395" i="8"/>
  <c r="L395" i="8"/>
  <c r="P295" i="8"/>
  <c r="F395" i="8"/>
  <c r="T120" i="8"/>
  <c r="P195" i="8"/>
  <c r="X420" i="8"/>
  <c r="J195" i="8"/>
  <c r="D345" i="8"/>
  <c r="D120" i="8"/>
  <c r="V395" i="8"/>
  <c r="R395" i="8"/>
  <c r="V170" i="8"/>
  <c r="J170" i="8"/>
  <c r="N370" i="8"/>
  <c r="J420" i="8"/>
  <c r="D145" i="8"/>
  <c r="X170" i="8"/>
  <c r="C395" i="8"/>
  <c r="D395" i="8" s="1"/>
  <c r="AB420" i="8"/>
  <c r="D245" i="8"/>
  <c r="AM220" i="8"/>
  <c r="H245" i="8"/>
  <c r="C295" i="8"/>
  <c r="D295" i="8" s="1"/>
  <c r="AM345" i="8"/>
  <c r="F270" i="8"/>
  <c r="D270" i="8"/>
  <c r="AM245" i="8"/>
  <c r="V370" i="8"/>
  <c r="AF270" i="8"/>
  <c r="P170" i="8"/>
  <c r="C420" i="8"/>
  <c r="D420" i="8" s="1"/>
  <c r="C170" i="8"/>
  <c r="D170" i="8" s="1"/>
  <c r="AB245" i="8"/>
  <c r="AM295" i="8"/>
  <c r="AM270" i="8"/>
  <c r="L145" i="8"/>
  <c r="C195" i="8"/>
  <c r="D195" i="8" s="1"/>
  <c r="AM420" i="8"/>
  <c r="AM170" i="8"/>
  <c r="C370" i="8"/>
  <c r="D370" i="8" s="1"/>
  <c r="AM395" i="8" l="1"/>
  <c r="AN395" i="8" s="1"/>
  <c r="AM370" i="8"/>
  <c r="AM145" i="8"/>
  <c r="AN145" i="8" s="1"/>
  <c r="AN295" i="8"/>
  <c r="AN245" i="8"/>
  <c r="AM320" i="8"/>
  <c r="AN320" i="8" s="1"/>
  <c r="AM195" i="8"/>
  <c r="AN195" i="8" s="1"/>
  <c r="AN420" i="8"/>
  <c r="AN220" i="8"/>
  <c r="AN370" i="8"/>
  <c r="AN170" i="8"/>
  <c r="AM120" i="8"/>
  <c r="AN120" i="8" s="1"/>
  <c r="AN270" i="8"/>
  <c r="AN345" i="8"/>
  <c r="C2" i="8"/>
  <c r="C78" i="8"/>
  <c r="C53" i="8"/>
  <c r="C28" i="8"/>
  <c r="AQ6" i="8"/>
  <c r="AP6" i="8"/>
  <c r="D5" i="7" l="1"/>
  <c r="B83" i="8" l="1"/>
  <c r="B59" i="8"/>
  <c r="B58" i="8"/>
  <c r="B84" i="8"/>
  <c r="B33" i="8"/>
  <c r="B8" i="8"/>
  <c r="G28" i="7" l="1"/>
  <c r="G3" i="7"/>
  <c r="B94" i="8" l="1"/>
  <c r="B93" i="8"/>
  <c r="B92" i="8"/>
  <c r="B91" i="8"/>
  <c r="B90" i="8"/>
  <c r="B89" i="8"/>
  <c r="B88" i="8"/>
  <c r="B87" i="8"/>
  <c r="B86" i="8"/>
  <c r="B85" i="8"/>
  <c r="B69" i="8"/>
  <c r="B68" i="8"/>
  <c r="B67" i="8"/>
  <c r="B66" i="8"/>
  <c r="B65" i="8"/>
  <c r="B64" i="8"/>
  <c r="B63" i="8"/>
  <c r="B62" i="8"/>
  <c r="B61" i="8"/>
  <c r="B60" i="8"/>
  <c r="B44" i="8"/>
  <c r="B43" i="8"/>
  <c r="B42" i="8"/>
  <c r="B41" i="8"/>
  <c r="B40" i="8"/>
  <c r="B39" i="8"/>
  <c r="B38" i="8"/>
  <c r="B37" i="8"/>
  <c r="B36" i="8"/>
  <c r="B35" i="8"/>
  <c r="B34" i="8"/>
  <c r="B19" i="8"/>
  <c r="B18" i="8"/>
  <c r="B17" i="8"/>
  <c r="B16" i="8"/>
  <c r="B15" i="8"/>
  <c r="B14" i="8"/>
  <c r="B13" i="8"/>
  <c r="B12" i="8"/>
  <c r="B11" i="8"/>
  <c r="B10" i="8"/>
  <c r="B9" i="8"/>
  <c r="B30" i="8"/>
  <c r="B5" i="8"/>
  <c r="AE51" i="7" l="1"/>
  <c r="AE78" i="7"/>
  <c r="AS28" i="7"/>
  <c r="AS3" i="7"/>
  <c r="AE28" i="7"/>
  <c r="AE3" i="7"/>
  <c r="BJ28" i="7"/>
  <c r="BJ3" i="7"/>
  <c r="CO28" i="7"/>
  <c r="CO3" i="7"/>
  <c r="AL3" i="7"/>
  <c r="AL28" i="7"/>
  <c r="BQ28" i="7"/>
  <c r="BQ3" i="7"/>
  <c r="BY28" i="7"/>
  <c r="BY3" i="7"/>
  <c r="O28" i="7"/>
  <c r="O3" i="7"/>
  <c r="V3" i="7"/>
  <c r="V28" i="7"/>
  <c r="BA28" i="7"/>
  <c r="BA3" i="7"/>
  <c r="CG3" i="7"/>
  <c r="CG28" i="7"/>
  <c r="AK60" i="8" l="1"/>
  <c r="AK8" i="8" l="1"/>
  <c r="AL8" i="8"/>
  <c r="AL60" i="8"/>
  <c r="AE11" i="8"/>
  <c r="W11" i="8"/>
  <c r="O11" i="8"/>
  <c r="G11" i="8"/>
  <c r="AG11" i="8"/>
  <c r="Y11" i="8"/>
  <c r="Q11" i="8"/>
  <c r="I11" i="8"/>
  <c r="AI11" i="8"/>
  <c r="S11" i="8"/>
  <c r="C11" i="8"/>
  <c r="AA11" i="8"/>
  <c r="AC11" i="8"/>
  <c r="M11" i="8"/>
  <c r="K11" i="8"/>
  <c r="U11" i="8"/>
  <c r="E11" i="8"/>
  <c r="AE8" i="8"/>
  <c r="W8" i="8"/>
  <c r="O8" i="8"/>
  <c r="G8" i="8"/>
  <c r="AG8" i="8"/>
  <c r="Y8" i="8"/>
  <c r="Q8" i="8"/>
  <c r="I8" i="8"/>
  <c r="AI8" i="8"/>
  <c r="S8" i="8"/>
  <c r="C8" i="8"/>
  <c r="AC8" i="8"/>
  <c r="M8" i="8"/>
  <c r="AA8" i="8"/>
  <c r="K8" i="8"/>
  <c r="U8" i="8"/>
  <c r="E8" i="8"/>
  <c r="AE10" i="8"/>
  <c r="W10" i="8"/>
  <c r="O10" i="8"/>
  <c r="G10" i="8"/>
  <c r="AG10" i="8"/>
  <c r="Y10" i="8"/>
  <c r="Q10" i="8"/>
  <c r="I10" i="8"/>
  <c r="AI10" i="8"/>
  <c r="S10" i="8"/>
  <c r="C10" i="8"/>
  <c r="K10" i="8"/>
  <c r="AC10" i="8"/>
  <c r="M10" i="8"/>
  <c r="AA10" i="8"/>
  <c r="U10" i="8"/>
  <c r="AE12" i="8"/>
  <c r="W12" i="8"/>
  <c r="O12" i="8"/>
  <c r="G12" i="8"/>
  <c r="AG12" i="8"/>
  <c r="Y12" i="8"/>
  <c r="Q12" i="8"/>
  <c r="I12" i="8"/>
  <c r="AI12" i="8"/>
  <c r="S12" i="8"/>
  <c r="C12" i="8"/>
  <c r="K12" i="8"/>
  <c r="AC12" i="8"/>
  <c r="M12" i="8"/>
  <c r="AA12" i="8"/>
  <c r="U12" i="8"/>
  <c r="E12" i="8"/>
  <c r="AE14" i="8"/>
  <c r="W14" i="8"/>
  <c r="O14" i="8"/>
  <c r="G14" i="8"/>
  <c r="AG14" i="8"/>
  <c r="Y14" i="8"/>
  <c r="Q14" i="8"/>
  <c r="I14" i="8"/>
  <c r="AI14" i="8"/>
  <c r="S14" i="8"/>
  <c r="C14" i="8"/>
  <c r="AA14" i="8"/>
  <c r="AC14" i="8"/>
  <c r="M14" i="8"/>
  <c r="K14" i="8"/>
  <c r="U14" i="8"/>
  <c r="E14" i="8"/>
  <c r="AE16" i="8"/>
  <c r="W16" i="8"/>
  <c r="O16" i="8"/>
  <c r="G16" i="8"/>
  <c r="AG16" i="8"/>
  <c r="Y16" i="8"/>
  <c r="Q16" i="8"/>
  <c r="I16" i="8"/>
  <c r="AI16" i="8"/>
  <c r="S16" i="8"/>
  <c r="C16" i="8"/>
  <c r="AA16" i="8"/>
  <c r="AC16" i="8"/>
  <c r="M16" i="8"/>
  <c r="K16" i="8"/>
  <c r="U16" i="8"/>
  <c r="E16" i="8"/>
  <c r="AE18" i="8"/>
  <c r="W18" i="8"/>
  <c r="O18" i="8"/>
  <c r="G18" i="8"/>
  <c r="AG18" i="8"/>
  <c r="Y18" i="8"/>
  <c r="Q18" i="8"/>
  <c r="I18" i="8"/>
  <c r="AI18" i="8"/>
  <c r="S18" i="8"/>
  <c r="C18" i="8"/>
  <c r="AA18" i="8"/>
  <c r="AC18" i="8"/>
  <c r="M18" i="8"/>
  <c r="K18" i="8"/>
  <c r="U18" i="8"/>
  <c r="E18" i="8"/>
  <c r="AI34" i="8"/>
  <c r="AI36" i="8"/>
  <c r="AI38" i="8"/>
  <c r="AI40" i="8"/>
  <c r="AI42" i="8"/>
  <c r="AI44" i="8"/>
  <c r="AI58" i="8"/>
  <c r="AA58" i="8"/>
  <c r="S58" i="8"/>
  <c r="K58" i="8"/>
  <c r="C58" i="8"/>
  <c r="AG58" i="8"/>
  <c r="Y58" i="8"/>
  <c r="U58" i="8"/>
  <c r="I58" i="8"/>
  <c r="AE58" i="8"/>
  <c r="Q58" i="8"/>
  <c r="G58" i="8"/>
  <c r="W58" i="8"/>
  <c r="M58" i="8"/>
  <c r="E58" i="8"/>
  <c r="O58" i="8"/>
  <c r="AC58" i="8"/>
  <c r="AI60" i="8"/>
  <c r="AI62" i="8"/>
  <c r="AI64" i="8"/>
  <c r="AI66" i="8"/>
  <c r="AI68" i="8"/>
  <c r="AE84" i="8"/>
  <c r="W84" i="8"/>
  <c r="O84" i="8"/>
  <c r="G84" i="8"/>
  <c r="AG84" i="8"/>
  <c r="U84" i="8"/>
  <c r="K84" i="8"/>
  <c r="AC84" i="8"/>
  <c r="S84" i="8"/>
  <c r="I84" i="8"/>
  <c r="AA84" i="8"/>
  <c r="Q84" i="8"/>
  <c r="Y84" i="8"/>
  <c r="M84" i="8"/>
  <c r="C84" i="8"/>
  <c r="AI84" i="8"/>
  <c r="E84" i="8"/>
  <c r="AI86" i="8"/>
  <c r="AI88" i="8"/>
  <c r="AI90" i="8"/>
  <c r="AI92" i="8"/>
  <c r="AI94" i="8"/>
  <c r="AE9" i="8"/>
  <c r="W9" i="8"/>
  <c r="O9" i="8"/>
  <c r="G9" i="8"/>
  <c r="AG9" i="8"/>
  <c r="Y9" i="8"/>
  <c r="Q9" i="8"/>
  <c r="I9" i="8"/>
  <c r="AI9" i="8"/>
  <c r="S9" i="8"/>
  <c r="C9" i="8"/>
  <c r="AA9" i="8"/>
  <c r="AC9" i="8"/>
  <c r="M9" i="8"/>
  <c r="K9" i="8"/>
  <c r="U9" i="8"/>
  <c r="E9" i="8"/>
  <c r="AE13" i="8"/>
  <c r="W13" i="8"/>
  <c r="O13" i="8"/>
  <c r="G13" i="8"/>
  <c r="AG13" i="8"/>
  <c r="Y13" i="8"/>
  <c r="Q13" i="8"/>
  <c r="I13" i="8"/>
  <c r="AI13" i="8"/>
  <c r="S13" i="8"/>
  <c r="C13" i="8"/>
  <c r="K13" i="8"/>
  <c r="AC13" i="8"/>
  <c r="M13" i="8"/>
  <c r="AA13" i="8"/>
  <c r="U13" i="8"/>
  <c r="E13" i="8"/>
  <c r="AE15" i="8"/>
  <c r="W15" i="8"/>
  <c r="O15" i="8"/>
  <c r="G15" i="8"/>
  <c r="AG15" i="8"/>
  <c r="Y15" i="8"/>
  <c r="Q15" i="8"/>
  <c r="I15" i="8"/>
  <c r="AI15" i="8"/>
  <c r="S15" i="8"/>
  <c r="C15" i="8"/>
  <c r="K15" i="8"/>
  <c r="AC15" i="8"/>
  <c r="M15" i="8"/>
  <c r="AA15" i="8"/>
  <c r="U15" i="8"/>
  <c r="E15" i="8"/>
  <c r="AE17" i="8"/>
  <c r="W17" i="8"/>
  <c r="O17" i="8"/>
  <c r="G17" i="8"/>
  <c r="AG17" i="8"/>
  <c r="Y17" i="8"/>
  <c r="Q17" i="8"/>
  <c r="I17" i="8"/>
  <c r="AI17" i="8"/>
  <c r="S17" i="8"/>
  <c r="C17" i="8"/>
  <c r="K17" i="8"/>
  <c r="AC17" i="8"/>
  <c r="M17" i="8"/>
  <c r="AA17" i="8"/>
  <c r="U17" i="8"/>
  <c r="E17" i="8"/>
  <c r="AE19" i="8"/>
  <c r="W19" i="8"/>
  <c r="O19" i="8"/>
  <c r="G19" i="8"/>
  <c r="AG19" i="8"/>
  <c r="Y19" i="8"/>
  <c r="Q19" i="8"/>
  <c r="I19" i="8"/>
  <c r="AI19" i="8"/>
  <c r="S19" i="8"/>
  <c r="C19" i="8"/>
  <c r="K19" i="8"/>
  <c r="AC19" i="8"/>
  <c r="M19" i="8"/>
  <c r="AA19" i="8"/>
  <c r="U19" i="8"/>
  <c r="E19" i="8"/>
  <c r="AE33" i="8"/>
  <c r="W33" i="8"/>
  <c r="O33" i="8"/>
  <c r="G33" i="8"/>
  <c r="AC33" i="8"/>
  <c r="S33" i="8"/>
  <c r="I33" i="8"/>
  <c r="AA33" i="8"/>
  <c r="Q33" i="8"/>
  <c r="E33" i="8"/>
  <c r="AG33" i="8"/>
  <c r="U33" i="8"/>
  <c r="K33" i="8"/>
  <c r="C33" i="8"/>
  <c r="AI33" i="8"/>
  <c r="Y33" i="8"/>
  <c r="M33" i="8"/>
  <c r="AI35" i="8"/>
  <c r="AI37" i="8"/>
  <c r="AI39" i="8"/>
  <c r="AI41" i="8"/>
  <c r="AI43" i="8"/>
  <c r="AG59" i="8"/>
  <c r="Y59" i="8"/>
  <c r="Q59" i="8"/>
  <c r="I59" i="8"/>
  <c r="AE59" i="8"/>
  <c r="W59" i="8"/>
  <c r="O59" i="8"/>
  <c r="G59" i="8"/>
  <c r="AI59" i="8"/>
  <c r="S59" i="8"/>
  <c r="C59" i="8"/>
  <c r="AC59" i="8"/>
  <c r="M59" i="8"/>
  <c r="U59" i="8"/>
  <c r="E59" i="8"/>
  <c r="AA59" i="8"/>
  <c r="K59" i="8"/>
  <c r="AI61" i="8"/>
  <c r="AI63" i="8"/>
  <c r="AI65" i="8"/>
  <c r="AI67" i="8"/>
  <c r="AG83" i="8"/>
  <c r="Y83" i="8"/>
  <c r="Q83" i="8"/>
  <c r="I83" i="8"/>
  <c r="AC83" i="8"/>
  <c r="S83" i="8"/>
  <c r="G83" i="8"/>
  <c r="AA83" i="8"/>
  <c r="O83" i="8"/>
  <c r="E83" i="8"/>
  <c r="AI83" i="8"/>
  <c r="M83" i="8"/>
  <c r="AE83" i="8"/>
  <c r="K83" i="8"/>
  <c r="W83" i="8"/>
  <c r="U83" i="8"/>
  <c r="C83" i="8"/>
  <c r="AI85" i="8"/>
  <c r="AI87" i="8"/>
  <c r="AI89" i="8"/>
  <c r="W89" i="8"/>
  <c r="AI91" i="8"/>
  <c r="W91" i="8"/>
  <c r="W93" i="8"/>
  <c r="AI93" i="8"/>
  <c r="AE88" i="8"/>
  <c r="AE90" i="8"/>
  <c r="AE94" i="8"/>
  <c r="W85" i="8"/>
  <c r="AE87" i="8"/>
  <c r="AE91" i="8"/>
  <c r="W66" i="8"/>
  <c r="W35" i="8"/>
  <c r="W41" i="8"/>
  <c r="W86" i="8"/>
  <c r="W90" i="8"/>
  <c r="W94" i="8"/>
  <c r="W61" i="8"/>
  <c r="W67" i="8"/>
  <c r="W34" i="8"/>
  <c r="W36" i="8"/>
  <c r="W38" i="8"/>
  <c r="W40" i="8"/>
  <c r="W42" i="8"/>
  <c r="W44" i="8"/>
  <c r="W87" i="8"/>
  <c r="W37" i="8"/>
  <c r="W39" i="8"/>
  <c r="W43" i="8"/>
  <c r="W88" i="8"/>
  <c r="W92" i="8"/>
  <c r="W63" i="8"/>
  <c r="W65" i="8"/>
  <c r="W60" i="8"/>
  <c r="W62" i="8"/>
  <c r="W64" i="8"/>
  <c r="W68" i="8"/>
  <c r="AM59" i="8" l="1"/>
  <c r="AM84" i="8"/>
  <c r="AI45" i="8"/>
  <c r="AL43" i="8"/>
  <c r="AK43" i="8"/>
  <c r="AL35" i="8"/>
  <c r="AK35" i="8"/>
  <c r="AL15" i="8"/>
  <c r="AK15" i="8"/>
  <c r="AL39" i="8"/>
  <c r="AK39" i="8"/>
  <c r="AL13" i="8"/>
  <c r="AK13" i="8"/>
  <c r="AL12" i="8"/>
  <c r="AK12" i="8"/>
  <c r="AL63" i="8"/>
  <c r="AK63" i="8"/>
  <c r="AL16" i="8"/>
  <c r="AK16" i="8"/>
  <c r="AL41" i="8"/>
  <c r="AK41" i="8"/>
  <c r="AL33" i="8"/>
  <c r="AK33" i="8"/>
  <c r="AL9" i="8"/>
  <c r="AK9" i="8"/>
  <c r="AL44" i="8"/>
  <c r="AK44" i="8"/>
  <c r="AL40" i="8"/>
  <c r="AK40" i="8"/>
  <c r="AL36" i="8"/>
  <c r="AK36" i="8"/>
  <c r="AL18" i="8"/>
  <c r="AK18" i="8"/>
  <c r="AL14" i="8"/>
  <c r="AK14" i="8"/>
  <c r="D8" i="8"/>
  <c r="AL11" i="8"/>
  <c r="AK11" i="8"/>
  <c r="AL69" i="8"/>
  <c r="AK69" i="8"/>
  <c r="AL93" i="8"/>
  <c r="AK93" i="8"/>
  <c r="AL91" i="8"/>
  <c r="AK91" i="8"/>
  <c r="AL89" i="8"/>
  <c r="AK89" i="8"/>
  <c r="AL87" i="8"/>
  <c r="AK87" i="8"/>
  <c r="AL85" i="8"/>
  <c r="AK85" i="8"/>
  <c r="AL83" i="8"/>
  <c r="AK83" i="8"/>
  <c r="AM83" i="8" s="1"/>
  <c r="AL67" i="8"/>
  <c r="AK67" i="8"/>
  <c r="AL61" i="8"/>
  <c r="AK61" i="8"/>
  <c r="AL59" i="8"/>
  <c r="AK59" i="8"/>
  <c r="AL37" i="8"/>
  <c r="AK37" i="8"/>
  <c r="AL19" i="8"/>
  <c r="AK19" i="8"/>
  <c r="AL94" i="8"/>
  <c r="AK94" i="8"/>
  <c r="AL92" i="8"/>
  <c r="AK92" i="8"/>
  <c r="AL90" i="8"/>
  <c r="AK90" i="8"/>
  <c r="AL88" i="8"/>
  <c r="AK88" i="8"/>
  <c r="AL86" i="8"/>
  <c r="AK86" i="8"/>
  <c r="AL84" i="8"/>
  <c r="AK84" i="8"/>
  <c r="AL68" i="8"/>
  <c r="AK68" i="8"/>
  <c r="AL66" i="8"/>
  <c r="AK66" i="8"/>
  <c r="AL64" i="8"/>
  <c r="AK64" i="8"/>
  <c r="AL62" i="8"/>
  <c r="AK62" i="8"/>
  <c r="AL58" i="8"/>
  <c r="AK58" i="8"/>
  <c r="AM58" i="8" s="1"/>
  <c r="AL42" i="8"/>
  <c r="AK42" i="8"/>
  <c r="AL38" i="8"/>
  <c r="AK38" i="8"/>
  <c r="AL34" i="8"/>
  <c r="AK34" i="8"/>
  <c r="AL10" i="8"/>
  <c r="AK10" i="8"/>
  <c r="AL65" i="8"/>
  <c r="AK65" i="8"/>
  <c r="AL17" i="8"/>
  <c r="AK17" i="8"/>
  <c r="W69" i="8"/>
  <c r="W70" i="8" s="1"/>
  <c r="AI69" i="8"/>
  <c r="AM17" i="8"/>
  <c r="AM13" i="8"/>
  <c r="AM16" i="8"/>
  <c r="AM12" i="8"/>
  <c r="AA20" i="8"/>
  <c r="S20" i="8"/>
  <c r="Y20" i="8"/>
  <c r="W20" i="8"/>
  <c r="W95" i="8"/>
  <c r="AM33" i="8"/>
  <c r="M20" i="8"/>
  <c r="AI20" i="8"/>
  <c r="AG20" i="8"/>
  <c r="AE20" i="8"/>
  <c r="AM11" i="8"/>
  <c r="AI95" i="8"/>
  <c r="W45" i="8"/>
  <c r="AM19" i="8"/>
  <c r="AM15" i="8"/>
  <c r="AM9" i="8"/>
  <c r="AI70" i="8"/>
  <c r="AJ70" i="8" s="1"/>
  <c r="AM18" i="8"/>
  <c r="AM14" i="8"/>
  <c r="U20" i="8"/>
  <c r="AC20" i="8"/>
  <c r="I20" i="8"/>
  <c r="G20" i="8"/>
  <c r="K20" i="8"/>
  <c r="AM8" i="8"/>
  <c r="C20" i="8"/>
  <c r="Q20" i="8"/>
  <c r="O20" i="8"/>
  <c r="E10" i="8"/>
  <c r="AM10" i="8" s="1"/>
  <c r="H33" i="8"/>
  <c r="F58" i="8"/>
  <c r="D58" i="8"/>
  <c r="J58" i="8"/>
  <c r="L8" i="8"/>
  <c r="AF83" i="8"/>
  <c r="F33" i="8"/>
  <c r="H58" i="8"/>
  <c r="X33" i="8"/>
  <c r="AF33" i="8"/>
  <c r="AF84" i="8"/>
  <c r="J33" i="8"/>
  <c r="J8" i="8"/>
  <c r="T83" i="8"/>
  <c r="N33" i="8"/>
  <c r="R8" i="8"/>
  <c r="P33" i="8"/>
  <c r="AF58" i="8"/>
  <c r="AF59" i="8"/>
  <c r="AF87" i="8"/>
  <c r="AF64" i="8"/>
  <c r="AF41" i="8"/>
  <c r="AF90" i="8"/>
  <c r="AF67" i="8"/>
  <c r="AF44" i="8"/>
  <c r="AF36" i="8"/>
  <c r="AF35" i="8"/>
  <c r="AF61" i="8"/>
  <c r="AF39" i="8"/>
  <c r="AF88" i="8"/>
  <c r="AF65" i="8"/>
  <c r="AF34" i="8"/>
  <c r="AF62" i="8"/>
  <c r="AF91" i="8"/>
  <c r="AF68" i="8"/>
  <c r="AF60" i="8"/>
  <c r="AF37" i="8"/>
  <c r="AF94" i="8"/>
  <c r="AF63" i="8"/>
  <c r="AF40" i="8"/>
  <c r="AF66" i="8"/>
  <c r="AF69" i="8"/>
  <c r="AF38" i="8"/>
  <c r="AF43" i="8"/>
  <c r="AF42" i="8"/>
  <c r="AG89" i="8"/>
  <c r="AG69" i="8"/>
  <c r="AG61" i="8"/>
  <c r="AG68" i="8"/>
  <c r="AG64" i="8"/>
  <c r="AG60" i="8"/>
  <c r="AG92" i="8"/>
  <c r="AG88" i="8"/>
  <c r="AG86" i="8"/>
  <c r="AG43" i="8"/>
  <c r="AG41" i="8"/>
  <c r="AG67" i="8"/>
  <c r="AG66" i="8"/>
  <c r="AG62" i="8"/>
  <c r="AG91" i="8"/>
  <c r="AG87" i="8"/>
  <c r="AG94" i="8"/>
  <c r="AG90" i="8"/>
  <c r="AG39" i="8"/>
  <c r="AG44" i="8"/>
  <c r="AG40" i="8"/>
  <c r="AG36" i="8"/>
  <c r="AG63" i="8"/>
  <c r="AE93" i="8"/>
  <c r="AG93" i="8"/>
  <c r="AE89" i="8"/>
  <c r="AE85" i="8"/>
  <c r="AG85" i="8"/>
  <c r="AE92" i="8"/>
  <c r="AE86" i="8"/>
  <c r="AG37" i="8"/>
  <c r="AG35" i="8"/>
  <c r="AG42" i="8"/>
  <c r="AG38" i="8"/>
  <c r="AG34" i="8"/>
  <c r="AG65" i="8"/>
  <c r="Y66" i="8"/>
  <c r="AA60" i="8"/>
  <c r="Y69" i="8"/>
  <c r="AA69" i="8"/>
  <c r="Y37" i="8"/>
  <c r="AA37" i="8"/>
  <c r="AA87" i="8"/>
  <c r="AC85" i="8"/>
  <c r="AE44" i="8"/>
  <c r="Y42" i="8"/>
  <c r="Y38" i="8"/>
  <c r="Y36" i="8"/>
  <c r="AA67" i="8"/>
  <c r="AC61" i="8"/>
  <c r="AC90" i="8"/>
  <c r="AE68" i="8"/>
  <c r="AC68" i="8"/>
  <c r="AE62" i="8"/>
  <c r="Y60" i="8"/>
  <c r="Y63" i="8"/>
  <c r="AC92" i="8"/>
  <c r="Y43" i="8"/>
  <c r="AE39" i="8"/>
  <c r="AA91" i="8"/>
  <c r="AA85" i="8"/>
  <c r="AC44" i="8"/>
  <c r="AC40" i="8"/>
  <c r="AC34" i="8"/>
  <c r="Y61" i="8"/>
  <c r="AE61" i="8"/>
  <c r="Y90" i="8"/>
  <c r="Y86" i="8"/>
  <c r="AC35" i="8"/>
  <c r="Y35" i="8"/>
  <c r="Y68" i="8"/>
  <c r="AA68" i="8"/>
  <c r="AA66" i="8"/>
  <c r="AC66" i="8"/>
  <c r="AE66" i="8"/>
  <c r="AC64" i="8"/>
  <c r="Y64" i="8"/>
  <c r="AA64" i="8"/>
  <c r="Y62" i="8"/>
  <c r="AC62" i="8"/>
  <c r="AE60" i="8"/>
  <c r="AE65" i="8"/>
  <c r="AA65" i="8"/>
  <c r="AC65" i="8"/>
  <c r="AA63" i="8"/>
  <c r="AE63" i="8"/>
  <c r="AA92" i="8"/>
  <c r="Y88" i="8"/>
  <c r="AA88" i="8"/>
  <c r="AA43" i="8"/>
  <c r="AE43" i="8"/>
  <c r="AC39" i="8"/>
  <c r="Y39" i="8"/>
  <c r="Y93" i="8"/>
  <c r="Y91" i="8"/>
  <c r="Y89" i="8"/>
  <c r="Y87" i="8"/>
  <c r="Y85" i="8"/>
  <c r="AA44" i="8"/>
  <c r="AC42" i="8"/>
  <c r="AE42" i="8"/>
  <c r="AA40" i="8"/>
  <c r="AA38" i="8"/>
  <c r="AE38" i="8"/>
  <c r="AA36" i="8"/>
  <c r="Y34" i="8"/>
  <c r="AA34" i="8"/>
  <c r="AC67" i="8"/>
  <c r="AE67" i="8"/>
  <c r="Y67" i="8"/>
  <c r="AA41" i="8"/>
  <c r="AC41" i="8"/>
  <c r="AA35" i="8"/>
  <c r="AE64" i="8"/>
  <c r="AA62" i="8"/>
  <c r="AC60" i="8"/>
  <c r="AE69" i="8"/>
  <c r="AC69" i="8"/>
  <c r="Y65" i="8"/>
  <c r="AC63" i="8"/>
  <c r="Y92" i="8"/>
  <c r="AC88" i="8"/>
  <c r="AC43" i="8"/>
  <c r="AA39" i="8"/>
  <c r="AE37" i="8"/>
  <c r="AC37" i="8"/>
  <c r="AA93" i="8"/>
  <c r="AC93" i="8"/>
  <c r="AC91" i="8"/>
  <c r="AA89" i="8"/>
  <c r="AC89" i="8"/>
  <c r="AC87" i="8"/>
  <c r="Y44" i="8"/>
  <c r="AA42" i="8"/>
  <c r="AE40" i="8"/>
  <c r="Y40" i="8"/>
  <c r="AC38" i="8"/>
  <c r="AE36" i="8"/>
  <c r="AC36" i="8"/>
  <c r="AE34" i="8"/>
  <c r="AA61" i="8"/>
  <c r="Y94" i="8"/>
  <c r="AC94" i="8"/>
  <c r="AA94" i="8"/>
  <c r="AA90" i="8"/>
  <c r="AC86" i="8"/>
  <c r="AA86" i="8"/>
  <c r="AE41" i="8"/>
  <c r="Y41" i="8"/>
  <c r="AE35" i="8"/>
  <c r="C90" i="8"/>
  <c r="C86" i="8"/>
  <c r="C64" i="8"/>
  <c r="C60" i="8"/>
  <c r="M42" i="8"/>
  <c r="S93" i="8"/>
  <c r="S91" i="8"/>
  <c r="S89" i="8"/>
  <c r="S87" i="8"/>
  <c r="S85" i="8"/>
  <c r="S69" i="8"/>
  <c r="S67" i="8"/>
  <c r="S65" i="8"/>
  <c r="S63" i="8"/>
  <c r="S61" i="8"/>
  <c r="S44" i="8"/>
  <c r="C42" i="8"/>
  <c r="M41" i="8"/>
  <c r="S37" i="8"/>
  <c r="U37" i="8"/>
  <c r="I42" i="8"/>
  <c r="K94" i="8"/>
  <c r="U94" i="8"/>
  <c r="O92" i="8"/>
  <c r="I92" i="8"/>
  <c r="I91" i="8"/>
  <c r="M91" i="8"/>
  <c r="M90" i="8"/>
  <c r="O88" i="8"/>
  <c r="I88" i="8"/>
  <c r="I87" i="8"/>
  <c r="M87" i="8"/>
  <c r="M86" i="8"/>
  <c r="E69" i="8"/>
  <c r="Q69" i="8"/>
  <c r="Q68" i="8"/>
  <c r="U68" i="8"/>
  <c r="U67" i="8"/>
  <c r="O66" i="8"/>
  <c r="E66" i="8"/>
  <c r="E65" i="8"/>
  <c r="Q65" i="8"/>
  <c r="Q64" i="8"/>
  <c r="U64" i="8"/>
  <c r="U63" i="8"/>
  <c r="O62" i="8"/>
  <c r="E62" i="8"/>
  <c r="E61" i="8"/>
  <c r="Q61" i="8"/>
  <c r="Q60" i="8"/>
  <c r="U60" i="8"/>
  <c r="I94" i="8"/>
  <c r="G92" i="8"/>
  <c r="G90" i="8"/>
  <c r="G88" i="8"/>
  <c r="G86" i="8"/>
  <c r="I44" i="8"/>
  <c r="U40" i="8"/>
  <c r="U38" i="8"/>
  <c r="M38" i="8"/>
  <c r="C35" i="8"/>
  <c r="M35" i="8"/>
  <c r="K43" i="8"/>
  <c r="M40" i="8"/>
  <c r="I35" i="8"/>
  <c r="G36" i="8"/>
  <c r="S39" i="8"/>
  <c r="O39" i="8"/>
  <c r="U39" i="8"/>
  <c r="K36" i="8"/>
  <c r="O94" i="8"/>
  <c r="K90" i="8"/>
  <c r="K86" i="8"/>
  <c r="K68" i="8"/>
  <c r="K64" i="8"/>
  <c r="K60" i="8"/>
  <c r="S34" i="8"/>
  <c r="G37" i="8"/>
  <c r="G41" i="8"/>
  <c r="S42" i="8"/>
  <c r="C93" i="8"/>
  <c r="C87" i="8"/>
  <c r="C85" i="8"/>
  <c r="C69" i="8"/>
  <c r="C65" i="8"/>
  <c r="C63" i="8"/>
  <c r="G44" i="8"/>
  <c r="S41" i="8"/>
  <c r="U41" i="8"/>
  <c r="I37" i="8"/>
  <c r="Q42" i="8"/>
  <c r="S94" i="8"/>
  <c r="O93" i="8"/>
  <c r="E93" i="8"/>
  <c r="E92" i="8"/>
  <c r="Q92" i="8"/>
  <c r="Q91" i="8"/>
  <c r="U91" i="8"/>
  <c r="U90" i="8"/>
  <c r="O89" i="8"/>
  <c r="E89" i="8"/>
  <c r="E88" i="8"/>
  <c r="Q88" i="8"/>
  <c r="Q87" i="8"/>
  <c r="U87" i="8"/>
  <c r="U86" i="8"/>
  <c r="O85" i="8"/>
  <c r="E85" i="8"/>
  <c r="M69" i="8"/>
  <c r="O67" i="8"/>
  <c r="I67" i="8"/>
  <c r="I66" i="8"/>
  <c r="M66" i="8"/>
  <c r="M65" i="8"/>
  <c r="O63" i="8"/>
  <c r="I63" i="8"/>
  <c r="I62" i="8"/>
  <c r="M62" i="8"/>
  <c r="M61" i="8"/>
  <c r="G68" i="8"/>
  <c r="G66" i="8"/>
  <c r="G64" i="8"/>
  <c r="G62" i="8"/>
  <c r="G60" i="8"/>
  <c r="Q44" i="8"/>
  <c r="K40" i="8"/>
  <c r="E38" i="8"/>
  <c r="U36" i="8"/>
  <c r="O35" i="8"/>
  <c r="U35" i="8"/>
  <c r="O34" i="8"/>
  <c r="I34" i="8"/>
  <c r="E43" i="8"/>
  <c r="E34" i="8"/>
  <c r="S36" i="8"/>
  <c r="G39" i="8"/>
  <c r="Q37" i="8"/>
  <c r="Q35" i="8"/>
  <c r="E44" i="8"/>
  <c r="K93" i="8"/>
  <c r="K89" i="8"/>
  <c r="K85" i="8"/>
  <c r="K67" i="8"/>
  <c r="K63" i="8"/>
  <c r="O41" i="8"/>
  <c r="E40" i="8"/>
  <c r="C41" i="8"/>
  <c r="K38" i="8"/>
  <c r="C91" i="8"/>
  <c r="C89" i="8"/>
  <c r="AM89" i="8" s="1"/>
  <c r="C67" i="8"/>
  <c r="C61" i="8"/>
  <c r="S92" i="8"/>
  <c r="S90" i="8"/>
  <c r="S88" i="8"/>
  <c r="S86" i="8"/>
  <c r="S68" i="8"/>
  <c r="S66" i="8"/>
  <c r="S64" i="8"/>
  <c r="S62" i="8"/>
  <c r="S60" i="8"/>
  <c r="I41" i="8"/>
  <c r="S40" i="8"/>
  <c r="E37" i="8"/>
  <c r="U42" i="8"/>
  <c r="G94" i="8"/>
  <c r="E94" i="8"/>
  <c r="I93" i="8"/>
  <c r="M93" i="8"/>
  <c r="M92" i="8"/>
  <c r="O90" i="8"/>
  <c r="I90" i="8"/>
  <c r="I89" i="8"/>
  <c r="M89" i="8"/>
  <c r="M88" i="8"/>
  <c r="O86" i="8"/>
  <c r="I86" i="8"/>
  <c r="I85" i="8"/>
  <c r="M85" i="8"/>
  <c r="U69" i="8"/>
  <c r="O68" i="8"/>
  <c r="E68" i="8"/>
  <c r="E67" i="8"/>
  <c r="Q67" i="8"/>
  <c r="Q66" i="8"/>
  <c r="U66" i="8"/>
  <c r="U65" i="8"/>
  <c r="O64" i="8"/>
  <c r="E64" i="8"/>
  <c r="E63" i="8"/>
  <c r="Q63" i="8"/>
  <c r="Q62" i="8"/>
  <c r="U62" i="8"/>
  <c r="U61" i="8"/>
  <c r="O60" i="8"/>
  <c r="E60" i="8"/>
  <c r="G93" i="8"/>
  <c r="G91" i="8"/>
  <c r="G89" i="8"/>
  <c r="G87" i="8"/>
  <c r="G85" i="8"/>
  <c r="U44" i="8"/>
  <c r="I40" i="8"/>
  <c r="I43" i="8"/>
  <c r="O38" i="8"/>
  <c r="I38" i="8"/>
  <c r="E36" i="8"/>
  <c r="U34" i="8"/>
  <c r="C34" i="8"/>
  <c r="Q34" i="8"/>
  <c r="G43" i="8"/>
  <c r="C43" i="8"/>
  <c r="M43" i="8"/>
  <c r="O36" i="8"/>
  <c r="I36" i="8"/>
  <c r="Q39" i="8"/>
  <c r="E39" i="8"/>
  <c r="K34" i="8"/>
  <c r="K92" i="8"/>
  <c r="K88" i="8"/>
  <c r="K66" i="8"/>
  <c r="K62" i="8"/>
  <c r="G42" i="8"/>
  <c r="O40" i="8"/>
  <c r="O37" i="8"/>
  <c r="G35" i="8"/>
  <c r="C44" i="8"/>
  <c r="K37" i="8"/>
  <c r="K41" i="8"/>
  <c r="C40" i="8"/>
  <c r="S35" i="8"/>
  <c r="C94" i="8"/>
  <c r="C92" i="8"/>
  <c r="C88" i="8"/>
  <c r="AM88" i="8" s="1"/>
  <c r="C68" i="8"/>
  <c r="C66" i="8"/>
  <c r="C62" i="8"/>
  <c r="E41" i="8"/>
  <c r="G40" i="8"/>
  <c r="M37" i="8"/>
  <c r="K42" i="8"/>
  <c r="Q94" i="8"/>
  <c r="M94" i="8"/>
  <c r="Q93" i="8"/>
  <c r="U93" i="8"/>
  <c r="U92" i="8"/>
  <c r="O91" i="8"/>
  <c r="E91" i="8"/>
  <c r="E90" i="8"/>
  <c r="Q90" i="8"/>
  <c r="Q89" i="8"/>
  <c r="U89" i="8"/>
  <c r="U88" i="8"/>
  <c r="O87" i="8"/>
  <c r="E87" i="8"/>
  <c r="E86" i="8"/>
  <c r="Q86" i="8"/>
  <c r="Q85" i="8"/>
  <c r="U85" i="8"/>
  <c r="O69" i="8"/>
  <c r="I69" i="8"/>
  <c r="I68" i="8"/>
  <c r="M68" i="8"/>
  <c r="M67" i="8"/>
  <c r="O65" i="8"/>
  <c r="I65" i="8"/>
  <c r="I64" i="8"/>
  <c r="M64" i="8"/>
  <c r="M63" i="8"/>
  <c r="O61" i="8"/>
  <c r="I61" i="8"/>
  <c r="I60" i="8"/>
  <c r="M60" i="8"/>
  <c r="G69" i="8"/>
  <c r="G67" i="8"/>
  <c r="G65" i="8"/>
  <c r="G63" i="8"/>
  <c r="G61" i="8"/>
  <c r="K44" i="8"/>
  <c r="E42" i="8"/>
  <c r="Q40" i="8"/>
  <c r="I39" i="8"/>
  <c r="C38" i="8"/>
  <c r="Q38" i="8"/>
  <c r="K35" i="8"/>
  <c r="E35" i="8"/>
  <c r="G34" i="8"/>
  <c r="M34" i="8"/>
  <c r="Q43" i="8"/>
  <c r="O43" i="8"/>
  <c r="U43" i="8"/>
  <c r="C36" i="8"/>
  <c r="M36" i="8"/>
  <c r="Q36" i="8"/>
  <c r="C39" i="8"/>
  <c r="M39" i="8"/>
  <c r="Q41" i="8"/>
  <c r="G38" i="8"/>
  <c r="K91" i="8"/>
  <c r="K87" i="8"/>
  <c r="K69" i="8"/>
  <c r="K65" i="8"/>
  <c r="K61" i="8"/>
  <c r="O42" i="8"/>
  <c r="M44" i="8"/>
  <c r="S38" i="8"/>
  <c r="O44" i="8"/>
  <c r="C37" i="8"/>
  <c r="S43" i="8"/>
  <c r="K39" i="8"/>
  <c r="AM62" i="8" l="1"/>
  <c r="AM91" i="8"/>
  <c r="AM66" i="8"/>
  <c r="AM68" i="8"/>
  <c r="AM67" i="8"/>
  <c r="AM85" i="8"/>
  <c r="AN85" i="8" s="1"/>
  <c r="AM64" i="8"/>
  <c r="AM63" i="8"/>
  <c r="AM86" i="8"/>
  <c r="AN86" i="8" s="1"/>
  <c r="AM87" i="8"/>
  <c r="AM92" i="8"/>
  <c r="AM93" i="8"/>
  <c r="AM90" i="8"/>
  <c r="AM65" i="8"/>
  <c r="AM94" i="8"/>
  <c r="AM61" i="8"/>
  <c r="AM69" i="8"/>
  <c r="AM60" i="8"/>
  <c r="AK70" i="8"/>
  <c r="AL70" i="8" s="1"/>
  <c r="AK95" i="8"/>
  <c r="AL95" i="8" s="1"/>
  <c r="AK20" i="8"/>
  <c r="AL20" i="8" s="1"/>
  <c r="AK45" i="8"/>
  <c r="AL45" i="8" s="1"/>
  <c r="G45" i="8"/>
  <c r="U95" i="8"/>
  <c r="O70" i="8"/>
  <c r="I95" i="8"/>
  <c r="AA95" i="8"/>
  <c r="Y70" i="8"/>
  <c r="D33" i="8"/>
  <c r="Q45" i="8"/>
  <c r="AE45" i="8"/>
  <c r="AF45" i="8" s="1"/>
  <c r="AC95" i="8"/>
  <c r="AD95" i="8" s="1"/>
  <c r="AE95" i="8"/>
  <c r="AM39" i="8"/>
  <c r="I70" i="8"/>
  <c r="AM40" i="8"/>
  <c r="G95" i="8"/>
  <c r="I45" i="8"/>
  <c r="E95" i="8"/>
  <c r="AC45" i="8"/>
  <c r="AG70" i="8"/>
  <c r="AM37" i="8"/>
  <c r="M45" i="8"/>
  <c r="K45" i="8"/>
  <c r="M95" i="8"/>
  <c r="E45" i="8"/>
  <c r="G70" i="8"/>
  <c r="S45" i="8"/>
  <c r="Q70" i="8"/>
  <c r="S95" i="8"/>
  <c r="AC70" i="8"/>
  <c r="AA45" i="8"/>
  <c r="Y95" i="8"/>
  <c r="AE70" i="8"/>
  <c r="AF70" i="8" s="1"/>
  <c r="AG95" i="8"/>
  <c r="E20" i="8"/>
  <c r="K70" i="8"/>
  <c r="U70" i="8"/>
  <c r="Y45" i="8"/>
  <c r="Q95" i="8"/>
  <c r="E70" i="8"/>
  <c r="S70" i="8"/>
  <c r="M70" i="8"/>
  <c r="U45" i="8"/>
  <c r="K95" i="8"/>
  <c r="O45" i="8"/>
  <c r="O95" i="8"/>
  <c r="AA70" i="8"/>
  <c r="AG45" i="8"/>
  <c r="AM36" i="8"/>
  <c r="AN36" i="8" s="1"/>
  <c r="AM34" i="8"/>
  <c r="AM41" i="8"/>
  <c r="C45" i="8"/>
  <c r="AM42" i="8"/>
  <c r="AM38" i="8"/>
  <c r="AM44" i="8"/>
  <c r="AM43" i="8"/>
  <c r="AM20" i="8"/>
  <c r="C95" i="8"/>
  <c r="C70" i="8"/>
  <c r="AM35" i="8"/>
  <c r="AN35" i="8" s="1"/>
  <c r="N11" i="8"/>
  <c r="H17" i="8"/>
  <c r="T10" i="8"/>
  <c r="N16" i="8"/>
  <c r="R16" i="8"/>
  <c r="V14" i="8"/>
  <c r="H10" i="8"/>
  <c r="T15" i="8"/>
  <c r="L12" i="8"/>
  <c r="F9" i="8"/>
  <c r="P11" i="8"/>
  <c r="P15" i="8"/>
  <c r="F13" i="8"/>
  <c r="J59" i="8"/>
  <c r="V18" i="8"/>
  <c r="L10" i="8"/>
  <c r="D13" i="8"/>
  <c r="F19" i="8"/>
  <c r="V9" i="8"/>
  <c r="R10" i="8"/>
  <c r="R14" i="8"/>
  <c r="N19" i="8"/>
  <c r="F17" i="8"/>
  <c r="D84" i="8"/>
  <c r="AN84" i="8" s="1"/>
  <c r="AB16" i="8"/>
  <c r="AD14" i="8"/>
  <c r="AB18" i="8"/>
  <c r="AD59" i="8"/>
  <c r="AD15" i="8"/>
  <c r="AB17" i="8"/>
  <c r="Z19" i="8"/>
  <c r="Z12" i="8"/>
  <c r="AB59" i="8"/>
  <c r="AD9" i="8"/>
  <c r="F8" i="8"/>
  <c r="AH15" i="8"/>
  <c r="AH16" i="8"/>
  <c r="X58" i="8"/>
  <c r="AH17" i="8"/>
  <c r="AF10" i="8"/>
  <c r="V33" i="8"/>
  <c r="F83" i="8"/>
  <c r="AB8" i="8"/>
  <c r="T58" i="8"/>
  <c r="AH19" i="8"/>
  <c r="AJ12" i="8"/>
  <c r="H83" i="8"/>
  <c r="T8" i="8"/>
  <c r="AH13" i="8"/>
  <c r="AH8" i="8"/>
  <c r="AH33" i="8"/>
  <c r="AJ92" i="8"/>
  <c r="AJ58" i="8"/>
  <c r="AJ86" i="8"/>
  <c r="AJ89" i="8"/>
  <c r="AJ66" i="8"/>
  <c r="AJ88" i="8"/>
  <c r="AJ64" i="8"/>
  <c r="H18" i="8"/>
  <c r="H11" i="8"/>
  <c r="H59" i="8"/>
  <c r="N59" i="8"/>
  <c r="D9" i="8"/>
  <c r="P9" i="8"/>
  <c r="L84" i="8"/>
  <c r="H13" i="8"/>
  <c r="N17" i="8"/>
  <c r="X14" i="8"/>
  <c r="D14" i="8"/>
  <c r="X9" i="8"/>
  <c r="T12" i="8"/>
  <c r="R19" i="8"/>
  <c r="P16" i="8"/>
  <c r="X13" i="8"/>
  <c r="V84" i="8"/>
  <c r="J14" i="8"/>
  <c r="H19" i="8"/>
  <c r="H15" i="8"/>
  <c r="L14" i="8"/>
  <c r="X10" i="8"/>
  <c r="D10" i="8"/>
  <c r="H9" i="8"/>
  <c r="R15" i="8"/>
  <c r="J19" i="8"/>
  <c r="D16" i="8"/>
  <c r="T14" i="8"/>
  <c r="P13" i="8"/>
  <c r="X16" i="8"/>
  <c r="D17" i="8"/>
  <c r="P14" i="8"/>
  <c r="R9" i="8"/>
  <c r="R13" i="8"/>
  <c r="J17" i="8"/>
  <c r="V13" i="8"/>
  <c r="F16" i="8"/>
  <c r="P18" i="8"/>
  <c r="P59" i="8"/>
  <c r="R84" i="8"/>
  <c r="T18" i="8"/>
  <c r="L13" i="8"/>
  <c r="H14" i="8"/>
  <c r="D18" i="8"/>
  <c r="T16" i="8"/>
  <c r="J16" i="8"/>
  <c r="X17" i="8"/>
  <c r="X11" i="8"/>
  <c r="X15" i="8"/>
  <c r="V59" i="8"/>
  <c r="J10" i="8"/>
  <c r="Z16" i="8"/>
  <c r="AB14" i="8"/>
  <c r="Z18" i="8"/>
  <c r="AB9" i="8"/>
  <c r="AB15" i="8"/>
  <c r="Z17" i="8"/>
  <c r="AB84" i="8"/>
  <c r="Z59" i="8"/>
  <c r="Z9" i="8"/>
  <c r="AD11" i="8"/>
  <c r="Z83" i="8"/>
  <c r="V58" i="8"/>
  <c r="AJ15" i="8"/>
  <c r="AF16" i="8"/>
  <c r="J83" i="8"/>
  <c r="AB33" i="8"/>
  <c r="AF9" i="8"/>
  <c r="AF17" i="8"/>
  <c r="AH18" i="8"/>
  <c r="V83" i="8"/>
  <c r="AD83" i="8"/>
  <c r="Z8" i="8"/>
  <c r="AH11" i="8"/>
  <c r="AJ19" i="8"/>
  <c r="AH12" i="8"/>
  <c r="AB83" i="8"/>
  <c r="P8" i="8"/>
  <c r="AF13" i="8"/>
  <c r="AH14" i="8"/>
  <c r="AJ84" i="8"/>
  <c r="AJ61" i="8"/>
  <c r="AH84" i="8"/>
  <c r="AJ94" i="8"/>
  <c r="AJ83" i="8"/>
  <c r="AJ91" i="8"/>
  <c r="AJ62" i="8"/>
  <c r="AJ33" i="8"/>
  <c r="AJ68" i="8"/>
  <c r="V16" i="8"/>
  <c r="L17" i="8"/>
  <c r="X84" i="8"/>
  <c r="F11" i="8"/>
  <c r="L15" i="8"/>
  <c r="N12" i="8"/>
  <c r="V19" i="8"/>
  <c r="R59" i="8"/>
  <c r="J18" i="8"/>
  <c r="T84" i="8"/>
  <c r="D59" i="8"/>
  <c r="AN59" i="8" s="1"/>
  <c r="L9" i="8"/>
  <c r="L19" i="8"/>
  <c r="L59" i="8"/>
  <c r="N9" i="8"/>
  <c r="N13" i="8"/>
  <c r="R18" i="8"/>
  <c r="L16" i="8"/>
  <c r="F84" i="8"/>
  <c r="F10" i="8"/>
  <c r="L18" i="8"/>
  <c r="H12" i="8"/>
  <c r="H16" i="8"/>
  <c r="V11" i="8"/>
  <c r="H84" i="8"/>
  <c r="J84" i="8"/>
  <c r="F14" i="8"/>
  <c r="T59" i="8"/>
  <c r="R83" i="8"/>
  <c r="AB10" i="8"/>
  <c r="Z14" i="8"/>
  <c r="AB11" i="8"/>
  <c r="Z15" i="8"/>
  <c r="AD19" i="8"/>
  <c r="AB13" i="8"/>
  <c r="Z10" i="8"/>
  <c r="Z11" i="8"/>
  <c r="Z13" i="8"/>
  <c r="AD33" i="8"/>
  <c r="P58" i="8"/>
  <c r="AF15" i="8"/>
  <c r="X8" i="8"/>
  <c r="AD8" i="8"/>
  <c r="AH9" i="8"/>
  <c r="AJ17" i="8"/>
  <c r="AH10" i="8"/>
  <c r="AF18" i="8"/>
  <c r="D83" i="8"/>
  <c r="AN83" i="8" s="1"/>
  <c r="Z33" i="8"/>
  <c r="N8" i="8"/>
  <c r="AJ11" i="8"/>
  <c r="AF19" i="8"/>
  <c r="AF12" i="8"/>
  <c r="T33" i="8"/>
  <c r="R33" i="8"/>
  <c r="AD58" i="8"/>
  <c r="AJ13" i="8"/>
  <c r="AJ8" i="8"/>
  <c r="AF14" i="8"/>
  <c r="AJ67" i="8"/>
  <c r="P83" i="8"/>
  <c r="AJ63" i="8"/>
  <c r="AJ69" i="8"/>
  <c r="AJ90" i="8"/>
  <c r="AJ85" i="8"/>
  <c r="AJ93" i="8"/>
  <c r="AH58" i="8"/>
  <c r="F15" i="8"/>
  <c r="T19" i="8"/>
  <c r="T13" i="8"/>
  <c r="D19" i="8"/>
  <c r="V12" i="8"/>
  <c r="V17" i="8"/>
  <c r="F18" i="8"/>
  <c r="R12" i="8"/>
  <c r="R11" i="8"/>
  <c r="D15" i="8"/>
  <c r="P19" i="8"/>
  <c r="X59" i="8"/>
  <c r="X18" i="8"/>
  <c r="T9" i="8"/>
  <c r="N15" i="8"/>
  <c r="P12" i="8"/>
  <c r="V10" i="8"/>
  <c r="D11" i="8"/>
  <c r="R17" i="8"/>
  <c r="D12" i="8"/>
  <c r="F59" i="8"/>
  <c r="N84" i="8"/>
  <c r="N10" i="8"/>
  <c r="P17" i="8"/>
  <c r="L11" i="8"/>
  <c r="J11" i="8"/>
  <c r="J15" i="8"/>
  <c r="X19" i="8"/>
  <c r="F12" i="8"/>
  <c r="N14" i="8"/>
  <c r="X12" i="8"/>
  <c r="T11" i="8"/>
  <c r="J12" i="8"/>
  <c r="J9" i="8"/>
  <c r="J13" i="8"/>
  <c r="T17" i="8"/>
  <c r="V15" i="8"/>
  <c r="P10" i="8"/>
  <c r="P84" i="8"/>
  <c r="N18" i="8"/>
  <c r="L83" i="8"/>
  <c r="AD16" i="8"/>
  <c r="AD84" i="8"/>
  <c r="AB12" i="8"/>
  <c r="AD18" i="8"/>
  <c r="AD13" i="8"/>
  <c r="AD17" i="8"/>
  <c r="AB19" i="8"/>
  <c r="Z84" i="8"/>
  <c r="AD10" i="8"/>
  <c r="AD12" i="8"/>
  <c r="V8" i="8"/>
  <c r="L58" i="8"/>
  <c r="AN58" i="8" s="1"/>
  <c r="AJ16" i="8"/>
  <c r="AB58" i="8"/>
  <c r="AJ9" i="8"/>
  <c r="AJ10" i="8"/>
  <c r="AJ18" i="8"/>
  <c r="X83" i="8"/>
  <c r="L33" i="8"/>
  <c r="R58" i="8"/>
  <c r="AF11" i="8"/>
  <c r="H8" i="8"/>
  <c r="N83" i="8"/>
  <c r="Z58" i="8"/>
  <c r="AF8" i="8"/>
  <c r="AJ14" i="8"/>
  <c r="AH59" i="8"/>
  <c r="AH83" i="8"/>
  <c r="AJ59" i="8"/>
  <c r="AJ65" i="8"/>
  <c r="AJ87" i="8"/>
  <c r="AJ60" i="8"/>
  <c r="N58" i="8"/>
  <c r="AJ36" i="8"/>
  <c r="AJ44" i="8"/>
  <c r="AJ37" i="8"/>
  <c r="AJ43" i="8"/>
  <c r="AJ38" i="8"/>
  <c r="AJ39" i="8"/>
  <c r="AJ41" i="8"/>
  <c r="AJ35" i="8"/>
  <c r="AJ40" i="8"/>
  <c r="AJ34" i="8"/>
  <c r="AJ42" i="8"/>
  <c r="AH37" i="8"/>
  <c r="AF86" i="8"/>
  <c r="AF92" i="8"/>
  <c r="AH36" i="8"/>
  <c r="AH44" i="8"/>
  <c r="AH90" i="8"/>
  <c r="AH62" i="8"/>
  <c r="AH64" i="8"/>
  <c r="AH61" i="8"/>
  <c r="AH34" i="8"/>
  <c r="AH38" i="8"/>
  <c r="AH42" i="8"/>
  <c r="AH85" i="8"/>
  <c r="AF89" i="8"/>
  <c r="AH93" i="8"/>
  <c r="AH91" i="8"/>
  <c r="AH41" i="8"/>
  <c r="AH88" i="8"/>
  <c r="AH92" i="8"/>
  <c r="AH68" i="8"/>
  <c r="AH65" i="8"/>
  <c r="AH35" i="8"/>
  <c r="AH40" i="8"/>
  <c r="AH39" i="8"/>
  <c r="AH94" i="8"/>
  <c r="AH66" i="8"/>
  <c r="AH67" i="8"/>
  <c r="AH89" i="8"/>
  <c r="AF85" i="8"/>
  <c r="AF93" i="8"/>
  <c r="AH63" i="8"/>
  <c r="AH87" i="8"/>
  <c r="AH43" i="8"/>
  <c r="AH86" i="8"/>
  <c r="AH60" i="8"/>
  <c r="AH69" i="8"/>
  <c r="X88" i="8"/>
  <c r="X67" i="8"/>
  <c r="X85" i="8"/>
  <c r="X93" i="8"/>
  <c r="X37" i="8"/>
  <c r="X60" i="8"/>
  <c r="X68" i="8"/>
  <c r="Z88" i="8"/>
  <c r="AB92" i="8"/>
  <c r="AB63" i="8"/>
  <c r="AB65" i="8"/>
  <c r="AD62" i="8"/>
  <c r="AB64" i="8"/>
  <c r="AD64" i="8"/>
  <c r="AD66" i="8"/>
  <c r="Z68" i="8"/>
  <c r="AD35" i="8"/>
  <c r="Z86" i="8"/>
  <c r="AD34" i="8"/>
  <c r="AD40" i="8"/>
  <c r="AB85" i="8"/>
  <c r="AD92" i="8"/>
  <c r="AB67" i="8"/>
  <c r="Z36" i="8"/>
  <c r="AB87" i="8"/>
  <c r="Z37" i="8"/>
  <c r="Z69" i="8"/>
  <c r="X90" i="8"/>
  <c r="X40" i="8"/>
  <c r="X61" i="8"/>
  <c r="X69" i="8"/>
  <c r="X42" i="8"/>
  <c r="X38" i="8"/>
  <c r="X87" i="8"/>
  <c r="X41" i="8"/>
  <c r="X62" i="8"/>
  <c r="Z41" i="8"/>
  <c r="AB86" i="8"/>
  <c r="AD86" i="8"/>
  <c r="Z94" i="8"/>
  <c r="AB61" i="8"/>
  <c r="Z40" i="8"/>
  <c r="AB42" i="8"/>
  <c r="Z44" i="8"/>
  <c r="AB89" i="8"/>
  <c r="AB93" i="8"/>
  <c r="AD37" i="8"/>
  <c r="AD43" i="8"/>
  <c r="AD88" i="8"/>
  <c r="Z65" i="8"/>
  <c r="AD69" i="8"/>
  <c r="AB62" i="8"/>
  <c r="AB35" i="8"/>
  <c r="AB41" i="8"/>
  <c r="Z67" i="8"/>
  <c r="AD67" i="8"/>
  <c r="AB34" i="8"/>
  <c r="AB36" i="8"/>
  <c r="AB40" i="8"/>
  <c r="AD42" i="8"/>
  <c r="Z85" i="8"/>
  <c r="Z89" i="8"/>
  <c r="Z91" i="8"/>
  <c r="Z39" i="8"/>
  <c r="AB43" i="8"/>
  <c r="X35" i="8"/>
  <c r="X92" i="8"/>
  <c r="X63" i="8"/>
  <c r="X44" i="8"/>
  <c r="X36" i="8"/>
  <c r="X43" i="8"/>
  <c r="X89" i="8"/>
  <c r="X34" i="8"/>
  <c r="X64" i="8"/>
  <c r="AB88" i="8"/>
  <c r="AD65" i="8"/>
  <c r="Z62" i="8"/>
  <c r="Z64" i="8"/>
  <c r="AB66" i="8"/>
  <c r="AB68" i="8"/>
  <c r="Z35" i="8"/>
  <c r="Z90" i="8"/>
  <c r="Z61" i="8"/>
  <c r="AD44" i="8"/>
  <c r="AB91" i="8"/>
  <c r="Z43" i="8"/>
  <c r="Z63" i="8"/>
  <c r="Z60" i="8"/>
  <c r="AD68" i="8"/>
  <c r="AD90" i="8"/>
  <c r="AD61" i="8"/>
  <c r="Z38" i="8"/>
  <c r="Z42" i="8"/>
  <c r="AD85" i="8"/>
  <c r="AB37" i="8"/>
  <c r="AB69" i="8"/>
  <c r="AB60" i="8"/>
  <c r="Z66" i="8"/>
  <c r="X86" i="8"/>
  <c r="X65" i="8"/>
  <c r="X39" i="8"/>
  <c r="X91" i="8"/>
  <c r="X94" i="8"/>
  <c r="X66" i="8"/>
  <c r="AB90" i="8"/>
  <c r="AB94" i="8"/>
  <c r="AD94" i="8"/>
  <c r="AD36" i="8"/>
  <c r="AD38" i="8"/>
  <c r="AD87" i="8"/>
  <c r="AD89" i="8"/>
  <c r="AD91" i="8"/>
  <c r="AD93" i="8"/>
  <c r="AB39" i="8"/>
  <c r="Z92" i="8"/>
  <c r="AD63" i="8"/>
  <c r="AD60" i="8"/>
  <c r="AD41" i="8"/>
  <c r="Z34" i="8"/>
  <c r="AB38" i="8"/>
  <c r="AB44" i="8"/>
  <c r="Z87" i="8"/>
  <c r="Z93" i="8"/>
  <c r="AD39" i="8"/>
  <c r="T38" i="8"/>
  <c r="L61" i="8"/>
  <c r="L87" i="8"/>
  <c r="R41" i="8"/>
  <c r="N36" i="8"/>
  <c r="P43" i="8"/>
  <c r="F35" i="8"/>
  <c r="J39" i="8"/>
  <c r="F42" i="8"/>
  <c r="H63" i="8"/>
  <c r="L39" i="8"/>
  <c r="T43" i="8"/>
  <c r="P44" i="8"/>
  <c r="N44" i="8"/>
  <c r="P42" i="8"/>
  <c r="L65" i="8"/>
  <c r="L91" i="8"/>
  <c r="H38" i="8"/>
  <c r="N39" i="8"/>
  <c r="R36" i="8"/>
  <c r="V43" i="8"/>
  <c r="R43" i="8"/>
  <c r="H34" i="8"/>
  <c r="L35" i="8"/>
  <c r="D38" i="8"/>
  <c r="R40" i="8"/>
  <c r="L44" i="8"/>
  <c r="H61" i="8"/>
  <c r="H65" i="8"/>
  <c r="H69" i="8"/>
  <c r="J60" i="8"/>
  <c r="P61" i="8"/>
  <c r="N64" i="8"/>
  <c r="J65" i="8"/>
  <c r="N67" i="8"/>
  <c r="J68" i="8"/>
  <c r="P69" i="8"/>
  <c r="V85" i="8"/>
  <c r="R86" i="8"/>
  <c r="F87" i="8"/>
  <c r="V88" i="8"/>
  <c r="R89" i="8"/>
  <c r="F90" i="8"/>
  <c r="P91" i="8"/>
  <c r="V93" i="8"/>
  <c r="N94" i="8"/>
  <c r="L42" i="8"/>
  <c r="H40" i="8"/>
  <c r="D62" i="8"/>
  <c r="D68" i="8"/>
  <c r="D92" i="8"/>
  <c r="D40" i="8"/>
  <c r="L41" i="8"/>
  <c r="L37" i="8"/>
  <c r="D44" i="8"/>
  <c r="P40" i="8"/>
  <c r="L66" i="8"/>
  <c r="L88" i="8"/>
  <c r="F39" i="8"/>
  <c r="J36" i="8"/>
  <c r="N43" i="8"/>
  <c r="H43" i="8"/>
  <c r="D34" i="8"/>
  <c r="V34" i="8"/>
  <c r="J38" i="8"/>
  <c r="J43" i="8"/>
  <c r="D37" i="8"/>
  <c r="L69" i="8"/>
  <c r="D39" i="8"/>
  <c r="D36" i="8"/>
  <c r="N34" i="8"/>
  <c r="R38" i="8"/>
  <c r="H67" i="8"/>
  <c r="N60" i="8"/>
  <c r="J61" i="8"/>
  <c r="N63" i="8"/>
  <c r="J64" i="8"/>
  <c r="P65" i="8"/>
  <c r="N68" i="8"/>
  <c r="J69" i="8"/>
  <c r="R85" i="8"/>
  <c r="F86" i="8"/>
  <c r="P87" i="8"/>
  <c r="V89" i="8"/>
  <c r="R90" i="8"/>
  <c r="F91" i="8"/>
  <c r="V92" i="8"/>
  <c r="R93" i="8"/>
  <c r="R94" i="8"/>
  <c r="N37" i="8"/>
  <c r="F41" i="8"/>
  <c r="D66" i="8"/>
  <c r="D88" i="8"/>
  <c r="AN88" i="8" s="1"/>
  <c r="D94" i="8"/>
  <c r="T35" i="8"/>
  <c r="H35" i="8"/>
  <c r="P37" i="8"/>
  <c r="H42" i="8"/>
  <c r="L62" i="8"/>
  <c r="L92" i="8"/>
  <c r="L34" i="8"/>
  <c r="R39" i="8"/>
  <c r="P36" i="8"/>
  <c r="D43" i="8"/>
  <c r="R34" i="8"/>
  <c r="F36" i="8"/>
  <c r="P38" i="8"/>
  <c r="J40" i="8"/>
  <c r="H87" i="8"/>
  <c r="H91" i="8"/>
  <c r="P60" i="8"/>
  <c r="V62" i="8"/>
  <c r="R63" i="8"/>
  <c r="F64" i="8"/>
  <c r="V65" i="8"/>
  <c r="R66" i="8"/>
  <c r="F67" i="8"/>
  <c r="P68" i="8"/>
  <c r="N85" i="8"/>
  <c r="J86" i="8"/>
  <c r="N88" i="8"/>
  <c r="J89" i="8"/>
  <c r="P90" i="8"/>
  <c r="N93" i="8"/>
  <c r="F94" i="8"/>
  <c r="V42" i="8"/>
  <c r="F37" i="8"/>
  <c r="J41" i="8"/>
  <c r="T60" i="8"/>
  <c r="T64" i="8"/>
  <c r="T68" i="8"/>
  <c r="T86" i="8"/>
  <c r="T90" i="8"/>
  <c r="D61" i="8"/>
  <c r="D89" i="8"/>
  <c r="AN89" i="8" s="1"/>
  <c r="D41" i="8"/>
  <c r="L63" i="8"/>
  <c r="L85" i="8"/>
  <c r="L93" i="8"/>
  <c r="H39" i="8"/>
  <c r="J34" i="8"/>
  <c r="P35" i="8"/>
  <c r="R44" i="8"/>
  <c r="H62" i="8"/>
  <c r="H66" i="8"/>
  <c r="N61" i="8"/>
  <c r="J62" i="8"/>
  <c r="P63" i="8"/>
  <c r="N66" i="8"/>
  <c r="J67" i="8"/>
  <c r="N69" i="8"/>
  <c r="F85" i="8"/>
  <c r="V86" i="8"/>
  <c r="R87" i="8"/>
  <c r="F88" i="8"/>
  <c r="P89" i="8"/>
  <c r="V91" i="8"/>
  <c r="R92" i="8"/>
  <c r="F93" i="8"/>
  <c r="R42" i="8"/>
  <c r="V41" i="8"/>
  <c r="H44" i="8"/>
  <c r="D63" i="8"/>
  <c r="D69" i="8"/>
  <c r="D85" i="8"/>
  <c r="D93" i="8"/>
  <c r="T42" i="8"/>
  <c r="H41" i="8"/>
  <c r="T34" i="8"/>
  <c r="L64" i="8"/>
  <c r="L86" i="8"/>
  <c r="P94" i="8"/>
  <c r="L36" i="8"/>
  <c r="V39" i="8"/>
  <c r="T39" i="8"/>
  <c r="J35" i="8"/>
  <c r="L43" i="8"/>
  <c r="D35" i="8"/>
  <c r="V38" i="8"/>
  <c r="V40" i="8"/>
  <c r="H88" i="8"/>
  <c r="H92" i="8"/>
  <c r="R60" i="8"/>
  <c r="F61" i="8"/>
  <c r="P62" i="8"/>
  <c r="V64" i="8"/>
  <c r="R65" i="8"/>
  <c r="F66" i="8"/>
  <c r="V67" i="8"/>
  <c r="R68" i="8"/>
  <c r="F69" i="8"/>
  <c r="N87" i="8"/>
  <c r="J88" i="8"/>
  <c r="N90" i="8"/>
  <c r="J91" i="8"/>
  <c r="P92" i="8"/>
  <c r="L94" i="8"/>
  <c r="J42" i="8"/>
  <c r="T37" i="8"/>
  <c r="D42" i="8"/>
  <c r="T61" i="8"/>
  <c r="T65" i="8"/>
  <c r="T69" i="8"/>
  <c r="T85" i="8"/>
  <c r="T89" i="8"/>
  <c r="T93" i="8"/>
  <c r="N42" i="8"/>
  <c r="D60" i="8"/>
  <c r="D90" i="8"/>
  <c r="V44" i="8"/>
  <c r="H85" i="8"/>
  <c r="H89" i="8"/>
  <c r="H93" i="8"/>
  <c r="F60" i="8"/>
  <c r="V61" i="8"/>
  <c r="R62" i="8"/>
  <c r="F63" i="8"/>
  <c r="P64" i="8"/>
  <c r="V66" i="8"/>
  <c r="R67" i="8"/>
  <c r="F68" i="8"/>
  <c r="V69" i="8"/>
  <c r="J85" i="8"/>
  <c r="P86" i="8"/>
  <c r="N89" i="8"/>
  <c r="J90" i="8"/>
  <c r="N92" i="8"/>
  <c r="J93" i="8"/>
  <c r="H94" i="8"/>
  <c r="T40" i="8"/>
  <c r="T62" i="8"/>
  <c r="T66" i="8"/>
  <c r="T88" i="8"/>
  <c r="T92" i="8"/>
  <c r="D67" i="8"/>
  <c r="D91" i="8"/>
  <c r="L38" i="8"/>
  <c r="F40" i="8"/>
  <c r="P41" i="8"/>
  <c r="L67" i="8"/>
  <c r="L89" i="8"/>
  <c r="F44" i="8"/>
  <c r="R35" i="8"/>
  <c r="R37" i="8"/>
  <c r="T36" i="8"/>
  <c r="F34" i="8"/>
  <c r="F43" i="8"/>
  <c r="P34" i="8"/>
  <c r="V35" i="8"/>
  <c r="V36" i="8"/>
  <c r="F38" i="8"/>
  <c r="L40" i="8"/>
  <c r="H60" i="8"/>
  <c r="H64" i="8"/>
  <c r="H68" i="8"/>
  <c r="N62" i="8"/>
  <c r="J63" i="8"/>
  <c r="N65" i="8"/>
  <c r="J66" i="8"/>
  <c r="P67" i="8"/>
  <c r="P85" i="8"/>
  <c r="V87" i="8"/>
  <c r="R88" i="8"/>
  <c r="F89" i="8"/>
  <c r="V90" i="8"/>
  <c r="R91" i="8"/>
  <c r="F92" i="8"/>
  <c r="P93" i="8"/>
  <c r="T94" i="8"/>
  <c r="J37" i="8"/>
  <c r="T41" i="8"/>
  <c r="D65" i="8"/>
  <c r="D87" i="8"/>
  <c r="H37" i="8"/>
  <c r="L60" i="8"/>
  <c r="L68" i="8"/>
  <c r="L90" i="8"/>
  <c r="P39" i="8"/>
  <c r="H36" i="8"/>
  <c r="N40" i="8"/>
  <c r="N35" i="8"/>
  <c r="N38" i="8"/>
  <c r="J44" i="8"/>
  <c r="H86" i="8"/>
  <c r="H90" i="8"/>
  <c r="J94" i="8"/>
  <c r="V60" i="8"/>
  <c r="R61" i="8"/>
  <c r="F62" i="8"/>
  <c r="V63" i="8"/>
  <c r="R64" i="8"/>
  <c r="F65" i="8"/>
  <c r="P66" i="8"/>
  <c r="V68" i="8"/>
  <c r="R69" i="8"/>
  <c r="N86" i="8"/>
  <c r="J87" i="8"/>
  <c r="P88" i="8"/>
  <c r="N91" i="8"/>
  <c r="J92" i="8"/>
  <c r="V94" i="8"/>
  <c r="V37" i="8"/>
  <c r="N41" i="8"/>
  <c r="T44" i="8"/>
  <c r="T63" i="8"/>
  <c r="T67" i="8"/>
  <c r="T87" i="8"/>
  <c r="T91" i="8"/>
  <c r="D64" i="8"/>
  <c r="D86" i="8"/>
  <c r="AN94" i="8" l="1"/>
  <c r="AN92" i="8"/>
  <c r="AN91" i="8"/>
  <c r="AN60" i="8"/>
  <c r="AN65" i="8"/>
  <c r="AN87" i="8"/>
  <c r="AN63" i="8"/>
  <c r="AN67" i="8"/>
  <c r="AN62" i="8"/>
  <c r="AN69" i="8"/>
  <c r="AN90" i="8"/>
  <c r="AN68" i="8"/>
  <c r="AN61" i="8"/>
  <c r="AN93" i="8"/>
  <c r="AN64" i="8"/>
  <c r="AN66" i="8"/>
  <c r="AJ45" i="8"/>
  <c r="F45" i="8"/>
  <c r="H20" i="8"/>
  <c r="T45" i="8"/>
  <c r="T95" i="8"/>
  <c r="V70" i="8"/>
  <c r="AN10" i="8"/>
  <c r="H70" i="8"/>
  <c r="J45" i="8"/>
  <c r="AN39" i="8"/>
  <c r="X45" i="8"/>
  <c r="AF95" i="8"/>
  <c r="N70" i="8"/>
  <c r="AF20" i="8"/>
  <c r="J20" i="8"/>
  <c r="AN11" i="8"/>
  <c r="AN15" i="8"/>
  <c r="P95" i="8"/>
  <c r="Z45" i="8"/>
  <c r="R95" i="8"/>
  <c r="P20" i="8"/>
  <c r="J95" i="8"/>
  <c r="Z95" i="8"/>
  <c r="T20" i="8"/>
  <c r="T70" i="8"/>
  <c r="X95" i="8"/>
  <c r="N20" i="8"/>
  <c r="V95" i="8"/>
  <c r="AN17" i="8"/>
  <c r="P45" i="8"/>
  <c r="AN40" i="8"/>
  <c r="AH95" i="8"/>
  <c r="Z70" i="8"/>
  <c r="R70" i="8"/>
  <c r="L70" i="8"/>
  <c r="L95" i="8"/>
  <c r="F70" i="8"/>
  <c r="AD70" i="8"/>
  <c r="P70" i="8"/>
  <c r="L20" i="8"/>
  <c r="AJ95" i="8"/>
  <c r="AB95" i="8"/>
  <c r="Z20" i="8"/>
  <c r="R20" i="8"/>
  <c r="D20" i="8"/>
  <c r="AH45" i="8"/>
  <c r="H95" i="8"/>
  <c r="AB20" i="8"/>
  <c r="AN8" i="8"/>
  <c r="AB70" i="8"/>
  <c r="AJ20" i="8"/>
  <c r="X20" i="8"/>
  <c r="AB45" i="8"/>
  <c r="AN16" i="8"/>
  <c r="AN14" i="8"/>
  <c r="V45" i="8"/>
  <c r="AN13" i="8"/>
  <c r="N45" i="8"/>
  <c r="AN37" i="8"/>
  <c r="H45" i="8"/>
  <c r="N95" i="8"/>
  <c r="L45" i="8"/>
  <c r="V20" i="8"/>
  <c r="AN12" i="8"/>
  <c r="AN19" i="8"/>
  <c r="AH70" i="8"/>
  <c r="R45" i="8"/>
  <c r="AD20" i="8"/>
  <c r="AD45" i="8"/>
  <c r="AN18" i="8"/>
  <c r="AH20" i="8"/>
  <c r="F95" i="8"/>
  <c r="X70" i="8"/>
  <c r="J70" i="8"/>
  <c r="F20" i="8"/>
  <c r="D95" i="8"/>
  <c r="D45" i="8"/>
  <c r="AN43" i="8"/>
  <c r="AN42" i="8"/>
  <c r="AN41" i="8"/>
  <c r="AM45" i="8"/>
  <c r="AN9" i="8"/>
  <c r="D70" i="8"/>
  <c r="AN44" i="8"/>
  <c r="AM95" i="8"/>
  <c r="AN34" i="8"/>
  <c r="AN33" i="8"/>
  <c r="AM70" i="8"/>
  <c r="AN38" i="8"/>
  <c r="AN20" i="8" l="1"/>
  <c r="AN95" i="8"/>
  <c r="AN70" i="8"/>
  <c r="AN45" i="8"/>
</calcChain>
</file>

<file path=xl/sharedStrings.xml><?xml version="1.0" encoding="utf-8"?>
<sst xmlns="http://schemas.openxmlformats.org/spreadsheetml/2006/main" count="3982" uniqueCount="432">
  <si>
    <t>Category 9</t>
  </si>
  <si>
    <t>Category 8</t>
  </si>
  <si>
    <t>Category 7</t>
  </si>
  <si>
    <t>Category 6</t>
  </si>
  <si>
    <t>Category 5</t>
  </si>
  <si>
    <t>Category 4</t>
  </si>
  <si>
    <t>Category 3</t>
  </si>
  <si>
    <t>Category 2</t>
  </si>
  <si>
    <t>Category 1</t>
  </si>
  <si>
    <t>Regen population</t>
  </si>
  <si>
    <t>Category 10</t>
  </si>
  <si>
    <t>Group2: Proportion of good quality land cover within 100km2 buffer &gt; 80 and &lt;= 9, No group3</t>
  </si>
  <si>
    <t>Group2: Proportion of good quality land cover within 100km2 buffer &gt; 70 and &lt;= 8, No group3</t>
  </si>
  <si>
    <t>Group2: Proportion of good quality land cover within 100km2 buffer &gt; 60 and &lt;= 7, No group3</t>
  </si>
  <si>
    <t>Group2: Proportion of good quality land cover within 100km2 buffer &gt; 50 and &lt;= 6, No group3</t>
  </si>
  <si>
    <t>Group2: Proportion of good quality land cover within 100km2 buffer &gt; 40 and &lt;= 5, No group3</t>
  </si>
  <si>
    <t>Group2: Proportion of good quality land cover within 100km2 buffer &gt; 30 and &lt;= 4, No group3</t>
  </si>
  <si>
    <t>Group2: Proportion of good quality land cover within 100km2 buffer &gt; 20 and &lt;= 3, No group3</t>
  </si>
  <si>
    <t>Land Cover Habitat</t>
  </si>
  <si>
    <t>Group2: Proportion of land cover as woodland within 100km2 buffer &gt; 80 and &lt;= 90, No group3</t>
  </si>
  <si>
    <t>Group2: Proportion of land cover as woodland within 100km2 buffer &gt; 70 and &lt;= 80, No group3</t>
  </si>
  <si>
    <t>Group2: Proportion of land cover as woodland within 100km2 buffer &gt; 60 and &lt;= 70, No group3</t>
  </si>
  <si>
    <t>Group2: Proportion of land cover as woodland within 100km2 buffer &gt; 50 and &lt;= 60, No group3</t>
  </si>
  <si>
    <t>Group2: Proportion of land cover as woodland within 100km2 buffer &gt; 40 and &lt;= 50, No group3</t>
  </si>
  <si>
    <t>Group2: Proportion of land cover as woodland within 100km2 buffer &gt; 30 and &lt;= 40, No group3</t>
  </si>
  <si>
    <t>Group2: Proportion of land cover as woodland within 100km2 buffer &gt; 20 and &lt;= 30, No group3</t>
  </si>
  <si>
    <t>Group2: Proportion of land cover as woodland within 100km2 buffer &gt;= 10 and &lt;= 2, No group3</t>
  </si>
  <si>
    <t>Land Cover Woodland</t>
  </si>
  <si>
    <t>Open Space</t>
  </si>
  <si>
    <t>Category 20</t>
  </si>
  <si>
    <t>Category 19</t>
  </si>
  <si>
    <t>Category 18</t>
  </si>
  <si>
    <t>Category 17</t>
  </si>
  <si>
    <t>Category 16</t>
  </si>
  <si>
    <t>Category 15</t>
  </si>
  <si>
    <t>Category 14</t>
  </si>
  <si>
    <t>Category 13</t>
  </si>
  <si>
    <t>Category 12</t>
  </si>
  <si>
    <t>Category 11</t>
  </si>
  <si>
    <t>Canopy Nativeness</t>
  </si>
  <si>
    <t>Tree Age</t>
  </si>
  <si>
    <t>Veteran Trees</t>
  </si>
  <si>
    <t>Vertical Structure</t>
  </si>
  <si>
    <t>Volume of Deadwood</t>
  </si>
  <si>
    <t>Native Species</t>
  </si>
  <si>
    <t>Regen Section</t>
  </si>
  <si>
    <t>Herbivore Damage</t>
  </si>
  <si>
    <t>Invasive Species</t>
  </si>
  <si>
    <t>Tree Diseases</t>
  </si>
  <si>
    <t>Vegetation Bare</t>
  </si>
  <si>
    <t>Vegetation Ground</t>
  </si>
  <si>
    <t>Group2: Field layer vegetation in component group &gt; 90%</t>
  </si>
  <si>
    <t>Group2: Field layer vegetation in component group &gt; 80 and &lt;= 90%</t>
  </si>
  <si>
    <t>Group2: Field layer vegetation in component group &gt; 70 and &lt;= 80%</t>
  </si>
  <si>
    <t>Group2: Field layer vegetation in component group &gt; 60 and &lt;= 70%</t>
  </si>
  <si>
    <t>Group2: Field layer vegetation in component group &gt; 50 and &lt;= 60%</t>
  </si>
  <si>
    <t>Group2: Field layer vegetation in component group &gt; 40 and &lt;= 50%</t>
  </si>
  <si>
    <t>Group2: Field layer vegetation in component group &gt; 30 and &lt;= 40%</t>
  </si>
  <si>
    <t>Group2: Field layer vegetation in component group &gt; 20 and &lt;= 30%</t>
  </si>
  <si>
    <t>Group2: Field layer vegetation in component group &gt; 10 and &lt;= 20%</t>
  </si>
  <si>
    <t>Group2: Field layer vegetation in component group &gt; 0 and &lt;= 10%</t>
  </si>
  <si>
    <t>Group2: No field layer vegetation in component group</t>
  </si>
  <si>
    <t>Vegetation Field</t>
  </si>
  <si>
    <t>Group2: Favourable</t>
  </si>
  <si>
    <t>Group2: Total score is 45 or more</t>
  </si>
  <si>
    <t>Group2: Total score is 43 or 44</t>
  </si>
  <si>
    <t>Group2: Total score is 41 or 42</t>
  </si>
  <si>
    <t>Group2: Total score is 39 or 40</t>
  </si>
  <si>
    <t>Group2: Total score is 37 or 38</t>
  </si>
  <si>
    <t>Group2: Intermediate</t>
  </si>
  <si>
    <t>Group2: Total score is 35 or 36</t>
  </si>
  <si>
    <t>Group2: Total score is 33 or 34</t>
  </si>
  <si>
    <t>Group2: Total score is 31 or 32</t>
  </si>
  <si>
    <t>Group2: Total score is 29 or 30</t>
  </si>
  <si>
    <t>Group2: Total score is 27 or 28</t>
  </si>
  <si>
    <t>Group2: Unfavourable</t>
  </si>
  <si>
    <t>Group2: Total score is 25 or 26</t>
  </si>
  <si>
    <t>Group2: Total score is 23 or 24</t>
  </si>
  <si>
    <t>Group2: Total score is 22 or less</t>
  </si>
  <si>
    <t>Group2:            .</t>
  </si>
  <si>
    <t>Group2: .</t>
  </si>
  <si>
    <t>Condition bands (Data16 conversion to Data16_COLS)</t>
  </si>
  <si>
    <t>Data16</t>
  </si>
  <si>
    <t>Overall ecological condition score</t>
  </si>
  <si>
    <t>Data15</t>
  </si>
  <si>
    <t>Regeneration at population level</t>
  </si>
  <si>
    <t>Data14</t>
  </si>
  <si>
    <t>Size of woodland parcel</t>
  </si>
  <si>
    <t>Data13</t>
  </si>
  <si>
    <t>Proportion of woodland / favourable habitat</t>
  </si>
  <si>
    <t>Data12</t>
  </si>
  <si>
    <t>Proportion of open space</t>
  </si>
  <si>
    <t>Data11</t>
  </si>
  <si>
    <t>Nativeness of occupancy</t>
  </si>
  <si>
    <t>Data10</t>
  </si>
  <si>
    <t>Age distribution of tree species</t>
  </si>
  <si>
    <t>Data9</t>
  </si>
  <si>
    <t>Veteran trees</t>
  </si>
  <si>
    <t>Data8</t>
  </si>
  <si>
    <t>Vertical structure</t>
  </si>
  <si>
    <t>Data7</t>
  </si>
  <si>
    <r>
      <t>Deadwood volume (m</t>
    </r>
    <r>
      <rPr>
        <vertAlign val="superscript"/>
        <sz val="10"/>
        <rFont val="Verdana"/>
        <family val="2"/>
      </rPr>
      <t>3</t>
    </r>
    <r>
      <rPr>
        <sz val="11"/>
        <color theme="1"/>
        <rFont val="Calibri"/>
        <family val="2"/>
        <scheme val="minor"/>
      </rPr>
      <t xml:space="preserve"> per ha)</t>
    </r>
  </si>
  <si>
    <t>Data6</t>
  </si>
  <si>
    <t>Number of native tree and/or shrub species</t>
  </si>
  <si>
    <t>Data5</t>
  </si>
  <si>
    <t>Regeneration at component group level</t>
  </si>
  <si>
    <t>Data4</t>
  </si>
  <si>
    <t>Herbivores / grazing pressure</t>
  </si>
  <si>
    <t>Data3</t>
  </si>
  <si>
    <t>Data2</t>
  </si>
  <si>
    <t>Tree pests and diseases</t>
  </si>
  <si>
    <t>Data1</t>
  </si>
  <si>
    <t>Ground flora</t>
  </si>
  <si>
    <t>Missing value</t>
  </si>
  <si>
    <t>Condition</t>
  </si>
  <si>
    <t>W</t>
  </si>
  <si>
    <t>Wales</t>
  </si>
  <si>
    <t>WS</t>
  </si>
  <si>
    <t>West Scotland</t>
  </si>
  <si>
    <t>SS</t>
  </si>
  <si>
    <t>South Scotland</t>
  </si>
  <si>
    <t>ES</t>
  </si>
  <si>
    <t>East Scotland</t>
  </si>
  <si>
    <t>NES</t>
  </si>
  <si>
    <t>North East Scotland</t>
  </si>
  <si>
    <t>NS</t>
  </si>
  <si>
    <t>North Scotland</t>
  </si>
  <si>
    <t>WME</t>
  </si>
  <si>
    <t>West Midlands</t>
  </si>
  <si>
    <t>SWE</t>
  </si>
  <si>
    <t>South West England</t>
  </si>
  <si>
    <t>SELE</t>
  </si>
  <si>
    <t>South East England</t>
  </si>
  <si>
    <t>EE</t>
  </si>
  <si>
    <t>East England</t>
  </si>
  <si>
    <t>EME</t>
  </si>
  <si>
    <t>East Midlands</t>
  </si>
  <si>
    <t>YHE</t>
  </si>
  <si>
    <t>Yorkshire and the Humber</t>
  </si>
  <si>
    <t>NEE</t>
  </si>
  <si>
    <t>North East England</t>
  </si>
  <si>
    <t>NWE</t>
  </si>
  <si>
    <t>North West England</t>
  </si>
  <si>
    <t>Regions</t>
  </si>
  <si>
    <t>Favourable</t>
  </si>
  <si>
    <t>Intermediate</t>
  </si>
  <si>
    <t>Unfavourable</t>
  </si>
  <si>
    <t>Condition status</t>
  </si>
  <si>
    <t>Habt19</t>
  </si>
  <si>
    <t>Habt18</t>
  </si>
  <si>
    <t>Group1: Transition or felled</t>
  </si>
  <si>
    <t>Transition or felled</t>
  </si>
  <si>
    <t>Habt17</t>
  </si>
  <si>
    <t>Group1: Wood Pasture &amp; Parkland</t>
  </si>
  <si>
    <t>Habt16</t>
  </si>
  <si>
    <t>Habt15</t>
  </si>
  <si>
    <t>Group1: Upland birchwoods</t>
  </si>
  <si>
    <t>Habt14</t>
  </si>
  <si>
    <t>Group1: Non HAP native pinewood</t>
  </si>
  <si>
    <t>Habt13</t>
  </si>
  <si>
    <t>Habt12</t>
  </si>
  <si>
    <t>Group1: Lowland Mixed Deciduous Woodland</t>
  </si>
  <si>
    <t>Habt11</t>
  </si>
  <si>
    <t>Habt10</t>
  </si>
  <si>
    <t>Group1: Native pine woodlands</t>
  </si>
  <si>
    <t>Native pine woodlands</t>
  </si>
  <si>
    <t>Habt9</t>
  </si>
  <si>
    <t>Habt8</t>
  </si>
  <si>
    <t>Group1: Wet woodland</t>
  </si>
  <si>
    <t>Wet woodland</t>
  </si>
  <si>
    <t>Habt7</t>
  </si>
  <si>
    <t>Habt6</t>
  </si>
  <si>
    <t>Group1: Upland mixed ashwoods</t>
  </si>
  <si>
    <t>Upland mixed ashwoods</t>
  </si>
  <si>
    <t>Habt5</t>
  </si>
  <si>
    <t>Habt4</t>
  </si>
  <si>
    <t>Group1: Lowland beech/yew woodland</t>
  </si>
  <si>
    <t>Lowland beech/yew woodland</t>
  </si>
  <si>
    <t>Habt3</t>
  </si>
  <si>
    <t>Habt2</t>
  </si>
  <si>
    <t>Group1: Upland oakwood</t>
  </si>
  <si>
    <t>Upland oakwood</t>
  </si>
  <si>
    <t>Habt1</t>
  </si>
  <si>
    <t>Group1: CONIFEROUS WOODLANDS</t>
  </si>
  <si>
    <t>VLOOKUP is case insensitive by default</t>
  </si>
  <si>
    <t>Group1: missing value</t>
  </si>
  <si>
    <t>Notes</t>
  </si>
  <si>
    <t>Habitat</t>
  </si>
  <si>
    <t>Scotland</t>
  </si>
  <si>
    <t>England</t>
  </si>
  <si>
    <t>Factor</t>
  </si>
  <si>
    <t>Sector</t>
  </si>
  <si>
    <t>PS and FC</t>
  </si>
  <si>
    <t>GB</t>
  </si>
  <si>
    <t>Total</t>
  </si>
  <si>
    <t>Area
(ha)</t>
  </si>
  <si>
    <t>SE%</t>
  </si>
  <si>
    <t>Areas Ha</t>
  </si>
  <si>
    <t>Proportions</t>
  </si>
  <si>
    <t>Invasive species</t>
  </si>
  <si>
    <t>Proportion of area</t>
  </si>
  <si>
    <t>Group2: No ground layer or field layer vegetation in component group</t>
  </si>
  <si>
    <t>Group2: Ground layer vegetation in component group &gt; 0 and &lt;= 10%</t>
  </si>
  <si>
    <t>Group2: Ground layer vegetation in component group &gt; 10 and &lt;= 20%</t>
  </si>
  <si>
    <t>Group2: Ground layer vegetation in component group &gt; 20 and &lt;= 30%</t>
  </si>
  <si>
    <t>Group2: Ground layer vegetation in component group &gt; 30 and &lt;= 40%</t>
  </si>
  <si>
    <t>Group2: Ground layer vegetation in component group &gt; 40 and &lt;= 50%</t>
  </si>
  <si>
    <t>Group2: Ground layer vegetation in component group &gt; 50 and &lt;= 60%</t>
  </si>
  <si>
    <t>Group2: Ground layer vegetation in component group &gt; 60 and &lt;= 70%</t>
  </si>
  <si>
    <t>Group2: Ground layer vegetation in component group &gt; 70 and &lt;= 80%</t>
  </si>
  <si>
    <t>Group2: Ground layer vegetation in component group &gt; 80 and &lt;= 90%</t>
  </si>
  <si>
    <t>Group2: Ground layer vegetation in component group &gt; 90%</t>
  </si>
  <si>
    <t>Group2: No bare soil in ground layer in component group</t>
  </si>
  <si>
    <t>Group2: Bare soil in ground layer in component group &gt; 0 and &lt;= 10%</t>
  </si>
  <si>
    <t>Group2: Bare soil in ground layer in component group &gt; 10 and &lt;= 20%</t>
  </si>
  <si>
    <t>Group2: Bare soil in ground layer in component group &gt; 20 and &lt;= 30%</t>
  </si>
  <si>
    <t>Group2: Bare soil in ground layer in component group &gt; 30 and &lt;= 40%</t>
  </si>
  <si>
    <t>Group2: Bare soil in ground layer in component group &gt; 40 and &lt;= 50%</t>
  </si>
  <si>
    <t>Group2: Bare soil in ground layer in component group &gt; 50 and &lt;= 60%</t>
  </si>
  <si>
    <t>Group2: Bare soil in ground layer in component group &gt; 60 and &lt;= 70%</t>
  </si>
  <si>
    <t>Group2: Bare soil in ground layer in component group &gt; 70 and &lt;= 80%</t>
  </si>
  <si>
    <t>Group2: Bare soil in ground layer in component group &gt; 80 and &lt;= 90%</t>
  </si>
  <si>
    <t>Group2: Bare soil in ground layer in component group &gt; 90%</t>
  </si>
  <si>
    <t>Group2: No diseases, no crown dieback, mort &lt;= 11%</t>
  </si>
  <si>
    <t>Group2: No diseases, no crown dieback, mort &gt; 11% and &lt; 25%</t>
  </si>
  <si>
    <t>Group2: No diseases, no crown dieback, mort &gt;= 25%</t>
  </si>
  <si>
    <t>Group2: No diseases, some crown dieback, mort &lt;= 11%</t>
  </si>
  <si>
    <t>Group2: No diseases, some crown dieback, mort &gt; 11% and &lt; 25%</t>
  </si>
  <si>
    <t>Group2: No diseases, some crown dieback, mort &gt;= 25%</t>
  </si>
  <si>
    <t>Group2: Cat 1 (high impact) diseases, no crown dieback, mort &lt;= 11%</t>
  </si>
  <si>
    <t>Group2: Cat 1 (high impact) diseases, no crown dieback, mort &gt; 11% and &lt; 25%</t>
  </si>
  <si>
    <t>Group2: Cat 1 (high impact) diseases, no crown dieback, mort &gt;= 25%</t>
  </si>
  <si>
    <t>Group2: Cat 1 (high impact) diseases, some crown dieback, mort &lt;= 11%</t>
  </si>
  <si>
    <t>Group2: Cat 1 (high impact) diseases, some crown dieback, mort &gt; 11% and &lt; 25%</t>
  </si>
  <si>
    <t>Group2: Cat 1 (high impact) diseases, some crown dieback, mort &gt;= 25%</t>
  </si>
  <si>
    <t>Group2: Cat 2 (low impact) diseases, no crown dieback, mort &lt;= 11%</t>
  </si>
  <si>
    <t>Group2: Cat 2 (low impact) diseases, no crown dieback, mort &gt; 11% and &lt; 25%</t>
  </si>
  <si>
    <t>Group2: Cat 2 (low impact) diseases, no crown dieback, mort &gt;= 25%</t>
  </si>
  <si>
    <t>Group2: Cat 2 (low impact) diseases, some crown dieback, mort &lt;= 11%</t>
  </si>
  <si>
    <t>Group2: Cat 2 (low impact) diseases, some crown dieback, mort &gt; 11% and &lt; 25%</t>
  </si>
  <si>
    <t>Group2: No invasive species recorded in component group</t>
  </si>
  <si>
    <t>Group2: Invasive species present with &lt; 20% cover AND Rhodo/Laurel present</t>
  </si>
  <si>
    <t>Group2: Invasive species present with &gt;= 20% cover AND Rhodo/Laurel present</t>
  </si>
  <si>
    <t>Group2: Invasive species present with &lt; 20% cover BUT NO Rhodo/Laurel present</t>
  </si>
  <si>
    <t>Group2: Invasive species present with &gt;= 20% cover BUT NO Rhodo/Laurel present</t>
  </si>
  <si>
    <t>Group2: Squirrel damage in component group, Browsing damage in component group</t>
  </si>
  <si>
    <t>Group2: Squirrel damage in section only, Browsing damage in component group</t>
  </si>
  <si>
    <t>Group2: Squirrel damage in square only, Browsing damage in component group</t>
  </si>
  <si>
    <t>Group2: No squirrel damage in square, Browsing damage in component group</t>
  </si>
  <si>
    <t>Group2: Squirrel damage in component group, Browsing damage in section only</t>
  </si>
  <si>
    <t>Group2: Squirrel damage in section only, Browsing damage in section only</t>
  </si>
  <si>
    <t>Group2: Squirrel damage in square only, Browsing damage in section only</t>
  </si>
  <si>
    <t>Group2: No squirrel damage in square, Browsing damage in section only</t>
  </si>
  <si>
    <t>Group2: Squirrel damage in component group, Browsing damage in square only</t>
  </si>
  <si>
    <t>Group2: Squirrel damage in section only, Browsing damage in square only</t>
  </si>
  <si>
    <t>Group2: Squirrel damage in square only, Browsing damage in square only</t>
  </si>
  <si>
    <t>Group2: No squirrel damage in square, Browsing damage in square only</t>
  </si>
  <si>
    <t>Group2: Squirrel damage in component group, No browsing damage in square</t>
  </si>
  <si>
    <t>Group2: Squirrel damage in section only, No browsing damage in square</t>
  </si>
  <si>
    <t>Group2: Squirrel damage in square only, No browsing damage in square</t>
  </si>
  <si>
    <t>Group2: No squirrel damage in square, No browsing damage in square</t>
  </si>
  <si>
    <t>Group2: None</t>
  </si>
  <si>
    <t>Group2: Seedlings, saplings, &lt;7 cm trees</t>
  </si>
  <si>
    <t>Group2: Seedlings, saplings only</t>
  </si>
  <si>
    <t>Group2: &lt;7 cm Trees only</t>
  </si>
  <si>
    <t>Group2: Seedlings only</t>
  </si>
  <si>
    <t>Group2: Saplings only</t>
  </si>
  <si>
    <t>Group2: &lt;7 cm trees, saplings only</t>
  </si>
  <si>
    <t>Group2: &lt;7 cm trees, seedlings only</t>
  </si>
  <si>
    <t>Group2: &gt;0 and &lt;=10 m3 per ha</t>
  </si>
  <si>
    <t>Group2: &gt;10 and &lt;=20 m3 per ha</t>
  </si>
  <si>
    <t>Group2: &gt;20 and &lt;=30 m3 per ha</t>
  </si>
  <si>
    <t>Group2: &gt;30 and &lt;=40 m3 per ha</t>
  </si>
  <si>
    <t>Group2: &gt;40 and &lt;=50 m3 per ha</t>
  </si>
  <si>
    <t>Group2: &gt;50 and &lt;=60 m3 per ha</t>
  </si>
  <si>
    <t>Group2: &gt;60 and &lt;=70 m3 per ha</t>
  </si>
  <si>
    <t>Group2: &gt;70 and &lt;=80 m3 per ha</t>
  </si>
  <si>
    <t>Group2: &gt;80 and &lt;=90 m3 per ha</t>
  </si>
  <si>
    <t>Group2: &gt;90 and &lt;=100 m3 per ha</t>
  </si>
  <si>
    <t>Group2: &gt;100 and &lt;=150 m3 per ha</t>
  </si>
  <si>
    <t>Group2: &gt;150 and &lt;=200 m3 per ha</t>
  </si>
  <si>
    <t>Group2: &gt;200 and &lt;=500 m3 per ha</t>
  </si>
  <si>
    <t>Group2: &gt;500 m3 per ha</t>
  </si>
  <si>
    <t>Group2: No storeys</t>
  </si>
  <si>
    <t>Group2: 1 Storey</t>
  </si>
  <si>
    <t>Group2: 2 Storeys</t>
  </si>
  <si>
    <t>Group2: 3 Storeys</t>
  </si>
  <si>
    <t>Group2: 4 Storeys</t>
  </si>
  <si>
    <t>Group2: 5 Storeys</t>
  </si>
  <si>
    <t>Group2: Complex</t>
  </si>
  <si>
    <t>Group2: &lt;0.05 trees per ha</t>
  </si>
  <si>
    <t>Group2: &gt;=1 and &lt;1.5 trees per ha</t>
  </si>
  <si>
    <t>Group2: &gt;=2 and &lt;3 trees per ha</t>
  </si>
  <si>
    <t>Group2: &gt;=3 and &lt;5 trees per ha</t>
  </si>
  <si>
    <t>Group2: &gt;=5 and &lt;10 trees per ha</t>
  </si>
  <si>
    <t>Group2: &gt;=10 and &lt;20 trees per ha</t>
  </si>
  <si>
    <t>Group2: &gt;=20 trees per ha</t>
  </si>
  <si>
    <t>Group2: n/a</t>
  </si>
  <si>
    <t>Group2: Young only</t>
  </si>
  <si>
    <t>Group2: Intermediate only</t>
  </si>
  <si>
    <t>Group2: Young, Intermediate</t>
  </si>
  <si>
    <t>Group2: Old only</t>
  </si>
  <si>
    <t>Group2: Young, Old</t>
  </si>
  <si>
    <t>Group2: Intermediate, Old</t>
  </si>
  <si>
    <t>Group2: Young, Intermediate, Old</t>
  </si>
  <si>
    <t>Group2: 0-5%</t>
  </si>
  <si>
    <t>Group2: &gt;5 and &lt;=10%</t>
  </si>
  <si>
    <t>Group2: &gt;10 and &lt;=15%</t>
  </si>
  <si>
    <t>Group2: &gt;15 and &lt;=20%</t>
  </si>
  <si>
    <t>Group2: &gt;20 and &lt;=25%</t>
  </si>
  <si>
    <t>Group2: &gt;25 and &lt;=30%</t>
  </si>
  <si>
    <t>Group2: &gt;30 and &lt;=35%</t>
  </si>
  <si>
    <t>Group2: &gt;35 and &lt;=40%</t>
  </si>
  <si>
    <t>Group2: &gt;40 and &lt;=45%</t>
  </si>
  <si>
    <t>Group2: &gt;45 and &lt;=50%</t>
  </si>
  <si>
    <t>Group2: &gt;50 and &lt;=55%</t>
  </si>
  <si>
    <t>Group2: &gt;55 and &lt;=60%</t>
  </si>
  <si>
    <t>Group2: &gt;60 and &lt;=65%</t>
  </si>
  <si>
    <t>Group2: &gt;65 and &lt;=70%</t>
  </si>
  <si>
    <t>Group2: &gt;70 and &lt;=75%</t>
  </si>
  <si>
    <t>Group2: &gt;75 and &lt;=80%</t>
  </si>
  <si>
    <t>Group2: &gt;80 and &lt;=85%</t>
  </si>
  <si>
    <t>Group2: &gt;85 and &lt;=90%</t>
  </si>
  <si>
    <t>Group2: &gt;90 and &lt;=95%</t>
  </si>
  <si>
    <t>Group2: &gt;95 and &lt;=100%</t>
  </si>
  <si>
    <t>Group2: Woodland block &gt;= 10ha, &lt; 10% total open space</t>
  </si>
  <si>
    <t>Group2: Woodland block &gt;= 10ha, 10-25% total open space</t>
  </si>
  <si>
    <t>Group2: Woodland block &gt;= 10ha, &gt; 25 and &lt;50% total open space</t>
  </si>
  <si>
    <t>Group2: Woodland block &gt;= 10ha, &gt; =50% total open space</t>
  </si>
  <si>
    <t>Group2: Woodland block &lt; 10ha, &lt; 10% total open space</t>
  </si>
  <si>
    <t>Group2: Woodland block &lt; 10ha, 10-25% total open space</t>
  </si>
  <si>
    <t>Group2: Woodland block &lt; 10ha, &gt; 25 and &lt; 50% total open space</t>
  </si>
  <si>
    <t>Group2: Woodland block &lt; 10ha, &gt;= 50% total open space</t>
  </si>
  <si>
    <t>Group2: Proportion of land cover as woodland within 100km2 buffer &lt; 10%</t>
  </si>
  <si>
    <t>Group2: Proportion of good quality land cover within 100km2 buffer &lt; 10%</t>
  </si>
  <si>
    <t>Group2: Proportion of good quality land cover within 100km2 buffer &gt;= 10 and &lt;=</t>
  </si>
  <si>
    <t>Group2: Proportion of good quality land cover within 100km2 buffer &gt; 90%</t>
  </si>
  <si>
    <t>Group1: BROADLEAVED, MIXED/YEW WOODLANDS</t>
  </si>
  <si>
    <t>Group2: 1 native species</t>
  </si>
  <si>
    <t>Group2: 2 native species</t>
  </si>
  <si>
    <t>Group2: 3 native species</t>
  </si>
  <si>
    <t>Group2: 4 native species</t>
  </si>
  <si>
    <t>Group2: 5 native species</t>
  </si>
  <si>
    <t>Group2: 6 native species</t>
  </si>
  <si>
    <t>Group2: 7 native species</t>
  </si>
  <si>
    <t>Group2: 8 native species</t>
  </si>
  <si>
    <t>Group2: 9 native species</t>
  </si>
  <si>
    <t>Group2: 10 native species</t>
  </si>
  <si>
    <t>Group2: 11 native species</t>
  </si>
  <si>
    <t>Group2: 12 or more native species</t>
  </si>
  <si>
    <t>Group2: &lt;5 ha</t>
  </si>
  <si>
    <t>Group2: &gt;=5 and &lt;10 ha</t>
  </si>
  <si>
    <t>Group2: &gt;=10 and &lt;15 ha</t>
  </si>
  <si>
    <t>Group2: &gt;=15 and &lt;20 ha</t>
  </si>
  <si>
    <t>Group2: &gt;=20 and &lt;25 ha</t>
  </si>
  <si>
    <t>Group2: &gt;=25 and &lt;30 ha</t>
  </si>
  <si>
    <t>Group2: &gt;=30 and &lt;35 ha</t>
  </si>
  <si>
    <t>Group2: &gt;=35 and &lt;40 ha</t>
  </si>
  <si>
    <t>Group2: &gt;=40 and &lt;45 ha</t>
  </si>
  <si>
    <t>Group2: &gt;=45 and &lt;50 ha</t>
  </si>
  <si>
    <t>Group2: &gt;=50 and &lt;60 ha</t>
  </si>
  <si>
    <t>Group2: &gt;=60 and &lt;70 ha</t>
  </si>
  <si>
    <t>Group2: &gt;=70 and &lt;80 ha</t>
  </si>
  <si>
    <t>Group2: &gt;=80 and &lt;90 ha</t>
  </si>
  <si>
    <t>Group2: &gt;=90 and &lt;100 ha</t>
  </si>
  <si>
    <t>Group2: &gt;=100 and &lt;150 ha</t>
  </si>
  <si>
    <t>Group2: &gt;=150 and &lt;200 ha</t>
  </si>
  <si>
    <t>WoodlandSize</t>
  </si>
  <si>
    <t>Group2: &gt;=200 ha</t>
  </si>
  <si>
    <t>Woodland Parcel Size</t>
  </si>
  <si>
    <t>Group1: .</t>
  </si>
  <si>
    <t>Lowland Mixed Deciduous Woodland</t>
  </si>
  <si>
    <t>Wood Pasture &amp; Parkland</t>
  </si>
  <si>
    <t>None</t>
  </si>
  <si>
    <t>spare</t>
  </si>
  <si>
    <t>No diseases, no dieback, mort &lt;= 11%</t>
  </si>
  <si>
    <t>No diseases, no dieback, mort &gt; 11% and &lt; 25%</t>
  </si>
  <si>
    <t>No diseases, no dieback, mort &gt;= 25%</t>
  </si>
  <si>
    <t>No diseases, some dieback, mort &lt;= 11%</t>
  </si>
  <si>
    <t>No diseases, some dieback, mort &gt; 11% and &lt; 25%</t>
  </si>
  <si>
    <t>No diseases, some dieback, mort &gt;= 25%</t>
  </si>
  <si>
    <t>High impact disease, no dieback, mort &lt;= 11%</t>
  </si>
  <si>
    <t>High impact disease, no dieback, mort &gt; 11% and &lt; 25%</t>
  </si>
  <si>
    <t>High impact disease, no dieback, mort &gt;= 25%</t>
  </si>
  <si>
    <t>High impact disease, some dieback, mort &lt;= 11%</t>
  </si>
  <si>
    <t>High impact disease, some dieback, mort &gt; 11% and &lt; 25%</t>
  </si>
  <si>
    <t>High impact disease, some dieback, mort &gt;= 25%</t>
  </si>
  <si>
    <t>Low impact disease, no dieback, mort &lt;= 11%</t>
  </si>
  <si>
    <t>Low impact disease, no dieback, mort &gt; 11% and &lt; 25%</t>
  </si>
  <si>
    <t>Low impact disease, no dieback, mort &gt;= 25%</t>
  </si>
  <si>
    <t>Low impact disease, some dieback, mort &lt;= 11%</t>
  </si>
  <si>
    <t>Low impact disease, some dieback, mort &gt; 11% and &lt; 25%</t>
  </si>
  <si>
    <t>Standard error</t>
  </si>
  <si>
    <t>Group2: Cat 2 (low impact) diseases, some crown dieback, mort &gt;= 25%</t>
  </si>
  <si>
    <t>&lt;=11% mortality</t>
  </si>
  <si>
    <t>&gt;11 &amp; &lt;25% mortality</t>
  </si>
  <si>
    <t>&gt;=25% mortality</t>
  </si>
  <si>
    <t>Low impact disease, some dieback, mort &gt;= 25%</t>
  </si>
  <si>
    <t>Broadleaf habitat NOT classified as priority</t>
  </si>
  <si>
    <t>Non-native coniferous woodland</t>
  </si>
  <si>
    <t>No pest &amp; diseases, no dieback</t>
  </si>
  <si>
    <t>No pest &amp; diseases, some dieback</t>
  </si>
  <si>
    <t>High impact pest &amp; disease, no dieback</t>
  </si>
  <si>
    <t>High impact pest &amp; disease, some dieback</t>
  </si>
  <si>
    <t>Low impact pest &amp; disease, no dieback</t>
  </si>
  <si>
    <t>Low impact pest &amp; disease, some dieback</t>
  </si>
  <si>
    <t>Title: Disease Distributions by Habitat Type</t>
  </si>
  <si>
    <r>
      <t xml:space="preserve">The woodland ecological condition (WEC) indicator values within this worksheet support the study published for countries (England, Scotland, Wales) and GB in a series of reports with the title </t>
    </r>
    <r>
      <rPr>
        <i/>
        <sz val="10"/>
        <color theme="1"/>
        <rFont val="Verdana"/>
        <family val="2"/>
      </rPr>
      <t>"NFI woodland ecological condition in [country]: statistics"</t>
    </r>
    <r>
      <rPr>
        <sz val="10"/>
        <color theme="1"/>
        <rFont val="Verdana"/>
        <family val="2"/>
      </rPr>
      <t xml:space="preserve"> (2020). </t>
    </r>
  </si>
  <si>
    <t>The methodology, data sources and assumptions are described in each of the individual country and GB reports - the estimates presented in this report should be interpreted in the light of the information provided in these accompanying reports.</t>
  </si>
  <si>
    <t xml:space="preserve">A glossary of terms used can be found in section 19 of each statistical report. </t>
  </si>
  <si>
    <t>For details on the broader woodland ecological condition (WEC) study conducted please refer to:</t>
  </si>
  <si>
    <r>
      <t xml:space="preserve">(a) </t>
    </r>
    <r>
      <rPr>
        <i/>
        <sz val="10"/>
        <color theme="1"/>
        <rFont val="Verdana"/>
        <family val="2"/>
      </rPr>
      <t>"NFI woodland ecological condition in Great Britain: executive summary"</t>
    </r>
    <r>
      <rPr>
        <sz val="10"/>
        <color theme="1"/>
        <rFont val="Verdana"/>
        <family val="2"/>
      </rPr>
      <t xml:space="preserve"> - a brief summary of the study</t>
    </r>
  </si>
  <si>
    <r>
      <t xml:space="preserve">(b) </t>
    </r>
    <r>
      <rPr>
        <i/>
        <sz val="10"/>
        <color theme="1"/>
        <rFont val="Verdana"/>
        <family val="2"/>
      </rPr>
      <t>"NFI woodland ecological condition in Great Britain: methodology report"</t>
    </r>
    <r>
      <rPr>
        <sz val="10"/>
        <color theme="1"/>
        <rFont val="Verdana"/>
        <family val="2"/>
      </rPr>
      <t xml:space="preserve"> -  detailed information about the methodology used to conduct this study. </t>
    </r>
  </si>
  <si>
    <r>
      <t xml:space="preserve">(c) </t>
    </r>
    <r>
      <rPr>
        <i/>
        <sz val="10"/>
        <color theme="1"/>
        <rFont val="Verdana"/>
        <family val="2"/>
      </rPr>
      <t>"NFI woodland ecological condition in Great Britain: classification results"</t>
    </r>
    <r>
      <rPr>
        <sz val="10"/>
        <color theme="1"/>
        <rFont val="Verdana"/>
        <family val="2"/>
      </rPr>
      <t xml:space="preserve"> - information about the classification of woodland to describe ecological condition.</t>
    </r>
  </si>
  <si>
    <t>General Notes:</t>
  </si>
  <si>
    <t>1. Sampling standard errors (SE) are expressed in relative terms (%) to the right of the relevant estimate.</t>
  </si>
  <si>
    <t xml:space="preserve">2. The values in the tables have been independently rounded, so may not add to the totals shown. In some breakdowns of private sector estimates, the estimates in the body of the table may not sum to the quoted total because each individual value, including the total, has been independently generated by the estimation procedure used for results from the NFI sample survey.  </t>
  </si>
  <si>
    <t>3. Caution needs to be applied in the interpretation of estimates with high relative standard errors.  Such estimates cannot be relied upon to provide a value close to the actual value in the population reported on, and should be regarded as indicative values of the general level of the actual population value. Estimates and their standard errors with relative standard errors exceeding 25% are shown in amber in the tables as an indication that these estimates need to be treated with such caution. More precise estimates of these statistics would require further samples focused on the particular population of interest</t>
  </si>
  <si>
    <t xml:space="preserve">4. Low impact disease examples include Horse Chestnut Leaf Miner and Oak Processionary Moth; High impact disease examples include Ash Dieback and Phytophthora ramorum.  For a full list of tree diseases with impact classification please refer to the methodology report.  </t>
  </si>
  <si>
    <t xml:space="preserve">5. This assessment will not be exhaustive as some tree diseases and pests are difficult to detect at low infection levels and positive detection for several pests and diseases requires destructive sampling, which was not undertaken during the NFI Surveys. However, high impact infections and high levels of mortality in trees are unlikely to be missed and moderate infections and infestations equally will be observed by surveyors. Time of year and leaf on or not will also impact upon the ability to observe/ identify some diseases and results were not normalised for season. Therefore, while positive results are a valuable indicator, negative results may not always be an indication of absence.  </t>
  </si>
  <si>
    <t>6. Crown dieback = the death of branches within a tree’s crown.  Crown dieback may be due to causes injurious and non-injurious to long term tree health, for example squirrels may cause temporary crown dieback while H. fraxineus may cause permanent mortality. Refer to the methods report for more information.</t>
  </si>
  <si>
    <t>7. Dead trees associated with wind blow or failed planting are not included in this assessment. Refer to the methodology report for more information.</t>
  </si>
  <si>
    <t>Issued by: National Forest Inventory, Forest Research, 231 Corstorphine Road, Edinburgh, EH12 7AT, UK</t>
  </si>
  <si>
    <t>Date: February 2020</t>
  </si>
  <si>
    <t>Enquiries: Ben Ditchburn, +44(0) 300 067 5561</t>
  </si>
  <si>
    <t xml:space="preserve">Email: nfi@forestresearch.gov.uk </t>
  </si>
  <si>
    <t>Habitat Type</t>
  </si>
  <si>
    <t>This worksheet presents the statistical results for one, out of fifteen, identified NFI indicators of woodland ecological condition by habitat type.</t>
  </si>
  <si>
    <t>Upland birchwoods (Scot); birch dominated upland oakwoods (Eng, Wal)</t>
  </si>
  <si>
    <t>Non-HAP native pinewood</t>
  </si>
  <si>
    <t>The full suite of NFI reports can be found at www.forestresearch.gov.uk/inventory.</t>
  </si>
  <si>
    <t>The full suite of NFI forecast reports can be found at www.forestresearch.gov.uk/forecast.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</si>
</sst>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quot;–&quot;"/>
    <numFmt numFmtId="166" formatCode="#,##0;\-#,##0;&quot;–&quot;"/>
  </numFmts>
  <fonts count="21" x14ac:knownFonts="1">
    <font>
      <sz val="11"/>
      <color theme="1"/>
      <name val="Calibri"/>
      <family val="2"/>
      <scheme val="minor"/>
    </font>
    <font>
      <sz val="10"/>
      <name val="Verdana"/>
      <family val="2"/>
    </font>
    <font>
      <sz val="10"/>
      <color theme="4" tint="-0.249977111117893"/>
      <name val="Verdana"/>
      <family val="2"/>
    </font>
    <font>
      <sz val="10"/>
      <name val="MS Sans Serif"/>
      <family val="2"/>
    </font>
    <font>
      <sz val="11"/>
      <color theme="1"/>
      <name val="Verdana"/>
      <family val="2"/>
    </font>
    <font>
      <sz val="10"/>
      <color theme="1"/>
      <name val="Verdana"/>
      <family val="2"/>
    </font>
    <font>
      <b/>
      <sz val="10"/>
      <name val="Verdana"/>
      <family val="2"/>
    </font>
    <font>
      <vertAlign val="superscript"/>
      <sz val="10"/>
      <name val="Verdana"/>
      <family val="2"/>
    </font>
    <font>
      <b/>
      <sz val="10"/>
      <color theme="4" tint="-0.249977111117893"/>
      <name val="Verdana"/>
      <family val="2"/>
    </font>
    <font>
      <sz val="10"/>
      <name val="Verdana"/>
      <family val="2"/>
    </font>
    <font>
      <i/>
      <sz val="10"/>
      <name val="Verdana"/>
      <family val="2"/>
    </font>
    <font>
      <sz val="10"/>
      <color theme="0"/>
      <name val="Verdana"/>
      <family val="2"/>
    </font>
    <font>
      <i/>
      <sz val="10"/>
      <color theme="0"/>
      <name val="Verdana"/>
      <family val="2"/>
    </font>
    <font>
      <sz val="11"/>
      <color theme="1"/>
      <name val="Calibri"/>
      <family val="2"/>
      <scheme val="minor"/>
    </font>
    <font>
      <sz val="10"/>
      <color rgb="FF000000"/>
      <name val="Verdana"/>
      <family val="2"/>
    </font>
    <font>
      <u/>
      <sz val="11"/>
      <color theme="10"/>
      <name val="Calibri"/>
      <family val="2"/>
      <scheme val="minor"/>
    </font>
    <font>
      <b/>
      <sz val="10"/>
      <color theme="0"/>
      <name val="Verdana"/>
      <family val="2"/>
    </font>
    <font>
      <i/>
      <sz val="10"/>
      <color theme="1"/>
      <name val="Verdana"/>
      <family val="2"/>
    </font>
    <font>
      <b/>
      <sz val="10"/>
      <color theme="1"/>
      <name val="Verdana"/>
      <family val="2"/>
    </font>
    <font>
      <u/>
      <sz val="10"/>
      <color theme="10"/>
      <name val="Verdana"/>
      <family val="2"/>
    </font>
    <font>
      <b/>
      <i/>
      <sz val="10"/>
      <name val="Verdana"/>
      <family val="2"/>
    </font>
  </fonts>
  <fills count="9">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rgb="FF074F28"/>
        <bgColor indexed="64"/>
      </patternFill>
    </fill>
    <fill>
      <patternFill patternType="solid">
        <fgColor rgb="FFE6E6E6"/>
        <bgColor indexed="64"/>
      </patternFill>
    </fill>
    <fill>
      <patternFill patternType="solid">
        <fgColor theme="7" tint="0.59999389629810485"/>
        <bgColor indexed="64"/>
      </patternFill>
    </fill>
    <fill>
      <patternFill patternType="solid">
        <fgColor rgb="FF7030A0"/>
        <bgColor indexed="64"/>
      </patternFill>
    </fill>
    <fill>
      <patternFill patternType="solid">
        <fgColor rgb="FFC0C0C0"/>
        <bgColor indexed="64"/>
      </patternFill>
    </fill>
  </fills>
  <borders count="20">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right/>
      <top/>
      <bottom style="thin">
        <color theme="0"/>
      </bottom>
      <diagonal/>
    </border>
    <border>
      <left/>
      <right style="thin">
        <color theme="0"/>
      </right>
      <top/>
      <bottom/>
      <diagonal/>
    </border>
    <border>
      <left style="thin">
        <color theme="0"/>
      </left>
      <right style="thin">
        <color theme="0"/>
      </right>
      <top style="thin">
        <color theme="0"/>
      </top>
      <bottom/>
      <diagonal/>
    </border>
    <border>
      <left/>
      <right/>
      <top style="thin">
        <color theme="0"/>
      </top>
      <bottom style="thin">
        <color theme="0"/>
      </bottom>
      <diagonal/>
    </border>
    <border>
      <left/>
      <right/>
      <top style="thin">
        <color theme="0"/>
      </top>
      <bottom/>
      <diagonal/>
    </border>
    <border>
      <left style="thin">
        <color indexed="64"/>
      </left>
      <right/>
      <top/>
      <bottom/>
      <diagonal/>
    </border>
    <border>
      <left style="thin">
        <color indexed="64"/>
      </left>
      <right/>
      <top/>
      <bottom style="thin">
        <color indexed="64"/>
      </bottom>
      <diagonal/>
    </border>
    <border>
      <left style="thin">
        <color theme="0"/>
      </left>
      <right/>
      <top style="thin">
        <color theme="0"/>
      </top>
      <bottom style="thin">
        <color theme="0"/>
      </bottom>
      <diagonal/>
    </border>
    <border>
      <left style="thin">
        <color theme="0"/>
      </left>
      <right/>
      <top/>
      <bottom/>
      <diagonal/>
    </border>
  </borders>
  <cellStyleXfs count="12">
    <xf numFmtId="0" fontId="0" fillId="0" borderId="0"/>
    <xf numFmtId="0" fontId="1" fillId="0" borderId="0"/>
    <xf numFmtId="0" fontId="4" fillId="0" borderId="0"/>
    <xf numFmtId="0" fontId="4" fillId="0" borderId="0"/>
    <xf numFmtId="0" fontId="4" fillId="0" borderId="0"/>
    <xf numFmtId="0" fontId="4" fillId="0" borderId="0"/>
    <xf numFmtId="0" fontId="1" fillId="0" borderId="0"/>
    <xf numFmtId="0" fontId="3" fillId="0" borderId="0"/>
    <xf numFmtId="0" fontId="9" fillId="0" borderId="0"/>
    <xf numFmtId="0" fontId="9" fillId="0" borderId="0"/>
    <xf numFmtId="9" fontId="13" fillId="0" borderId="0" applyFont="0" applyFill="0" applyBorder="0" applyAlignment="0" applyProtection="0"/>
    <xf numFmtId="0" fontId="15" fillId="0" borderId="0" applyNumberFormat="0" applyFill="0" applyBorder="0" applyAlignment="0" applyProtection="0"/>
  </cellStyleXfs>
  <cellXfs count="112">
    <xf numFmtId="0" fontId="0" fillId="0" borderId="0" xfId="0"/>
    <xf numFmtId="0" fontId="1" fillId="0" borderId="0" xfId="1" applyAlignment="1">
      <alignment vertical="center"/>
    </xf>
    <xf numFmtId="0" fontId="2" fillId="0" borderId="0" xfId="1" applyFont="1" applyAlignment="1">
      <alignment vertical="center"/>
    </xf>
    <xf numFmtId="0" fontId="1" fillId="0" borderId="0" xfId="1" applyBorder="1" applyAlignment="1">
      <alignment vertical="center"/>
    </xf>
    <xf numFmtId="0" fontId="3" fillId="0" borderId="0" xfId="1" applyFont="1" applyBorder="1"/>
    <xf numFmtId="0" fontId="5" fillId="0" borderId="0" xfId="2" applyFont="1" applyBorder="1" applyAlignment="1">
      <alignment vertical="top" wrapText="1"/>
    </xf>
    <xf numFmtId="0" fontId="4" fillId="0" borderId="0" xfId="2" applyBorder="1" applyAlignment="1">
      <alignment vertical="top" wrapText="1"/>
    </xf>
    <xf numFmtId="0" fontId="1" fillId="0" borderId="0" xfId="1" applyFont="1" applyAlignment="1">
      <alignment vertical="center"/>
    </xf>
    <xf numFmtId="0" fontId="6" fillId="0" borderId="0" xfId="1" applyFont="1" applyAlignment="1">
      <alignment vertical="center"/>
    </xf>
    <xf numFmtId="0" fontId="8" fillId="0" borderId="0" xfId="1" applyFont="1" applyAlignment="1">
      <alignment vertical="center"/>
    </xf>
    <xf numFmtId="0" fontId="6" fillId="0" borderId="0" xfId="8" applyFont="1"/>
    <xf numFmtId="0" fontId="6" fillId="2" borderId="0" xfId="8" applyFont="1" applyFill="1"/>
    <xf numFmtId="0" fontId="6" fillId="3" borderId="0" xfId="8" applyFont="1" applyFill="1"/>
    <xf numFmtId="0" fontId="6" fillId="0" borderId="0" xfId="9" applyFont="1" applyAlignment="1">
      <alignment vertical="center"/>
    </xf>
    <xf numFmtId="0" fontId="6" fillId="2" borderId="1" xfId="9" applyFont="1" applyFill="1" applyBorder="1" applyAlignment="1">
      <alignment vertical="center"/>
    </xf>
    <xf numFmtId="0" fontId="9" fillId="0" borderId="0" xfId="8"/>
    <xf numFmtId="0" fontId="6" fillId="3" borderId="2" xfId="9" applyFont="1" applyFill="1" applyBorder="1" applyAlignment="1">
      <alignment vertical="center"/>
    </xf>
    <xf numFmtId="0" fontId="1" fillId="2" borderId="3" xfId="7" applyFont="1" applyFill="1" applyBorder="1" applyAlignment="1">
      <alignment vertical="center"/>
    </xf>
    <xf numFmtId="0" fontId="1" fillId="3" borderId="3" xfId="7" applyFont="1" applyFill="1" applyBorder="1" applyAlignment="1">
      <alignment vertical="center"/>
    </xf>
    <xf numFmtId="0" fontId="6" fillId="0" borderId="0" xfId="9" applyFont="1" applyBorder="1" applyAlignment="1">
      <alignment vertical="center"/>
    </xf>
    <xf numFmtId="0" fontId="9" fillId="0" borderId="0" xfId="8" applyBorder="1"/>
    <xf numFmtId="0" fontId="1" fillId="2" borderId="4" xfId="7" applyFont="1" applyFill="1" applyBorder="1" applyAlignment="1">
      <alignment vertical="center"/>
    </xf>
    <xf numFmtId="0" fontId="1" fillId="3" borderId="4" xfId="7" applyFont="1" applyFill="1" applyBorder="1" applyAlignment="1">
      <alignment vertical="center"/>
    </xf>
    <xf numFmtId="0" fontId="1" fillId="2" borderId="4" xfId="9" applyFont="1" applyFill="1" applyBorder="1" applyAlignment="1">
      <alignment vertical="center"/>
    </xf>
    <xf numFmtId="0" fontId="1" fillId="3" borderId="4" xfId="9" applyFont="1" applyFill="1" applyBorder="1" applyAlignment="1">
      <alignment vertical="center"/>
    </xf>
    <xf numFmtId="0" fontId="9" fillId="2" borderId="0" xfId="8" applyFill="1"/>
    <xf numFmtId="3" fontId="9" fillId="2" borderId="0" xfId="8" applyNumberFormat="1" applyFill="1"/>
    <xf numFmtId="0" fontId="9" fillId="3" borderId="0" xfId="8" applyFill="1"/>
    <xf numFmtId="0" fontId="6" fillId="2" borderId="2" xfId="9" applyFont="1" applyFill="1" applyBorder="1" applyAlignment="1">
      <alignment vertical="center"/>
    </xf>
    <xf numFmtId="0" fontId="6" fillId="0" borderId="0" xfId="9" applyFont="1"/>
    <xf numFmtId="0" fontId="9" fillId="0" borderId="0" xfId="9" applyAlignment="1">
      <alignment vertical="center"/>
    </xf>
    <xf numFmtId="0" fontId="9" fillId="0" borderId="0" xfId="9" applyAlignment="1">
      <alignment vertical="center" wrapText="1"/>
    </xf>
    <xf numFmtId="0" fontId="11" fillId="4" borderId="9" xfId="9" applyFont="1" applyFill="1" applyBorder="1" applyAlignment="1">
      <alignment horizontal="center" vertical="center" wrapText="1"/>
    </xf>
    <xf numFmtId="0" fontId="12" fillId="4" borderId="9" xfId="9" applyFont="1" applyFill="1" applyBorder="1" applyAlignment="1">
      <alignment horizontal="center" vertical="center"/>
    </xf>
    <xf numFmtId="0" fontId="11" fillId="4" borderId="8" xfId="9" applyFont="1" applyFill="1" applyBorder="1" applyAlignment="1">
      <alignment vertical="center"/>
    </xf>
    <xf numFmtId="3" fontId="9" fillId="5" borderId="9" xfId="9" applyNumberFormat="1" applyFill="1" applyBorder="1" applyAlignment="1">
      <alignment vertical="center"/>
    </xf>
    <xf numFmtId="0" fontId="11" fillId="4" borderId="10" xfId="9" applyFont="1" applyFill="1" applyBorder="1" applyAlignment="1">
      <alignment vertical="center"/>
    </xf>
    <xf numFmtId="0" fontId="9" fillId="0" borderId="0" xfId="9"/>
    <xf numFmtId="0" fontId="6" fillId="6" borderId="0" xfId="8" applyFont="1" applyFill="1"/>
    <xf numFmtId="0" fontId="9" fillId="6" borderId="0" xfId="8" applyFill="1"/>
    <xf numFmtId="0" fontId="6" fillId="6" borderId="2" xfId="9" applyFont="1" applyFill="1" applyBorder="1" applyAlignment="1">
      <alignment vertical="center"/>
    </xf>
    <xf numFmtId="0" fontId="1" fillId="6" borderId="3" xfId="7" applyFont="1" applyFill="1" applyBorder="1" applyAlignment="1">
      <alignment vertical="center"/>
    </xf>
    <xf numFmtId="0" fontId="1" fillId="6" borderId="4" xfId="7" applyFont="1" applyFill="1" applyBorder="1" applyAlignment="1">
      <alignment vertical="center"/>
    </xf>
    <xf numFmtId="0" fontId="1" fillId="6" borderId="4" xfId="9" applyFont="1" applyFill="1" applyBorder="1" applyAlignment="1">
      <alignment vertical="center"/>
    </xf>
    <xf numFmtId="0" fontId="1" fillId="0" borderId="0" xfId="1"/>
    <xf numFmtId="3" fontId="5" fillId="5" borderId="9" xfId="9" applyNumberFormat="1" applyFont="1" applyFill="1" applyBorder="1" applyAlignment="1">
      <alignment vertical="center"/>
    </xf>
    <xf numFmtId="0" fontId="1" fillId="0" borderId="0" xfId="9" applyFont="1" applyAlignment="1">
      <alignment vertical="center"/>
    </xf>
    <xf numFmtId="0" fontId="9" fillId="0" borderId="0" xfId="9" applyFill="1"/>
    <xf numFmtId="0" fontId="9" fillId="0" borderId="0" xfId="9" applyFill="1" applyAlignment="1">
      <alignment vertical="center"/>
    </xf>
    <xf numFmtId="0" fontId="6" fillId="0" borderId="0" xfId="9" applyFont="1" applyFill="1" applyAlignment="1">
      <alignment vertical="center"/>
    </xf>
    <xf numFmtId="0" fontId="11" fillId="0" borderId="8" xfId="9" applyFont="1" applyFill="1" applyBorder="1" applyAlignment="1">
      <alignment vertical="center"/>
    </xf>
    <xf numFmtId="0" fontId="11" fillId="0" borderId="10" xfId="9" applyFont="1" applyFill="1" applyBorder="1" applyAlignment="1">
      <alignment vertical="center"/>
    </xf>
    <xf numFmtId="0" fontId="6" fillId="0" borderId="0" xfId="9" applyFont="1" applyFill="1" applyBorder="1" applyAlignment="1">
      <alignment vertical="center"/>
    </xf>
    <xf numFmtId="0" fontId="3" fillId="0" borderId="0" xfId="0" applyFont="1" applyBorder="1"/>
    <xf numFmtId="0" fontId="1" fillId="0" borderId="0" xfId="1" applyFont="1"/>
    <xf numFmtId="0" fontId="11" fillId="0" borderId="0" xfId="9" applyFont="1" applyFill="1" applyBorder="1" applyAlignment="1">
      <alignment vertical="center"/>
    </xf>
    <xf numFmtId="3" fontId="9" fillId="0" borderId="0" xfId="9" applyNumberFormat="1" applyFill="1" applyBorder="1" applyAlignment="1">
      <alignment vertical="center"/>
    </xf>
    <xf numFmtId="165" fontId="10" fillId="0" borderId="0" xfId="9" applyNumberFormat="1" applyFont="1" applyFill="1" applyBorder="1" applyAlignment="1">
      <alignment vertical="center"/>
    </xf>
    <xf numFmtId="0" fontId="11" fillId="0" borderId="14" xfId="9" applyFont="1" applyFill="1" applyBorder="1" applyAlignment="1">
      <alignment vertical="center"/>
    </xf>
    <xf numFmtId="0" fontId="11" fillId="0" borderId="15" xfId="9" applyFont="1" applyFill="1" applyBorder="1" applyAlignment="1">
      <alignment vertical="center"/>
    </xf>
    <xf numFmtId="3" fontId="5" fillId="5" borderId="13" xfId="9" applyNumberFormat="1" applyFont="1" applyFill="1" applyBorder="1" applyAlignment="1">
      <alignment vertical="center"/>
    </xf>
    <xf numFmtId="3" fontId="5" fillId="0" borderId="0" xfId="9" applyNumberFormat="1" applyFont="1" applyFill="1" applyBorder="1" applyAlignment="1">
      <alignment vertical="center"/>
    </xf>
    <xf numFmtId="0" fontId="0" fillId="0" borderId="0" xfId="0" applyFill="1" applyBorder="1"/>
    <xf numFmtId="0" fontId="1" fillId="2" borderId="16" xfId="7" applyFont="1" applyFill="1" applyBorder="1" applyAlignment="1">
      <alignment vertical="center"/>
    </xf>
    <xf numFmtId="0" fontId="1" fillId="2" borderId="17" xfId="7" applyFont="1" applyFill="1" applyBorder="1" applyAlignment="1">
      <alignment vertical="center"/>
    </xf>
    <xf numFmtId="0" fontId="1" fillId="2" borderId="17" xfId="9" applyFont="1" applyFill="1" applyBorder="1" applyAlignment="1">
      <alignment vertical="center"/>
    </xf>
    <xf numFmtId="3" fontId="1" fillId="2" borderId="2" xfId="9" applyNumberFormat="1" applyFont="1" applyFill="1" applyBorder="1" applyAlignment="1">
      <alignment vertical="center"/>
    </xf>
    <xf numFmtId="0" fontId="6" fillId="6" borderId="2" xfId="7" applyFont="1" applyFill="1" applyBorder="1" applyAlignment="1">
      <alignment vertical="center"/>
    </xf>
    <xf numFmtId="9" fontId="1" fillId="6" borderId="2" xfId="10" applyFont="1" applyFill="1" applyBorder="1" applyAlignment="1">
      <alignment vertical="center"/>
    </xf>
    <xf numFmtId="164" fontId="10" fillId="6" borderId="2" xfId="9" applyNumberFormat="1" applyFont="1" applyFill="1" applyBorder="1" applyAlignment="1">
      <alignment vertical="center"/>
    </xf>
    <xf numFmtId="0" fontId="6" fillId="3" borderId="2" xfId="7" applyFont="1" applyFill="1" applyBorder="1" applyAlignment="1">
      <alignment vertical="center"/>
    </xf>
    <xf numFmtId="164" fontId="10" fillId="3" borderId="2" xfId="9" applyNumberFormat="1" applyFont="1" applyFill="1" applyBorder="1" applyAlignment="1">
      <alignment vertical="center"/>
    </xf>
    <xf numFmtId="0" fontId="12" fillId="4" borderId="18" xfId="9" applyFont="1" applyFill="1" applyBorder="1" applyAlignment="1">
      <alignment horizontal="center" vertical="center"/>
    </xf>
    <xf numFmtId="0" fontId="11" fillId="4" borderId="13" xfId="9" applyFont="1" applyFill="1" applyBorder="1" applyAlignment="1">
      <alignment horizontal="center" vertical="center" wrapText="1"/>
    </xf>
    <xf numFmtId="3" fontId="5" fillId="5" borderId="0" xfId="9" applyNumberFormat="1" applyFont="1" applyFill="1" applyBorder="1" applyAlignment="1">
      <alignment vertical="center"/>
    </xf>
    <xf numFmtId="0" fontId="14" fillId="5" borderId="0" xfId="0" applyFont="1" applyFill="1"/>
    <xf numFmtId="0" fontId="5" fillId="0" borderId="0" xfId="0" applyFont="1"/>
    <xf numFmtId="0" fontId="5" fillId="0" borderId="0" xfId="0" applyFont="1" applyAlignment="1">
      <alignment vertical="center"/>
    </xf>
    <xf numFmtId="0" fontId="19" fillId="0" borderId="0" xfId="11" applyFont="1" applyAlignment="1">
      <alignment vertical="center"/>
    </xf>
    <xf numFmtId="3" fontId="6" fillId="8" borderId="13" xfId="9" applyNumberFormat="1" applyFont="1" applyFill="1" applyBorder="1" applyAlignment="1">
      <alignment vertical="center"/>
    </xf>
    <xf numFmtId="0" fontId="16" fillId="4" borderId="8" xfId="9" applyFont="1" applyFill="1" applyBorder="1" applyAlignment="1">
      <alignment vertical="center"/>
    </xf>
    <xf numFmtId="3" fontId="6" fillId="8" borderId="9" xfId="9" applyNumberFormat="1" applyFont="1" applyFill="1" applyBorder="1" applyAlignment="1">
      <alignment vertical="center"/>
    </xf>
    <xf numFmtId="166" fontId="10" fillId="5" borderId="9" xfId="9" applyNumberFormat="1" applyFont="1" applyFill="1" applyBorder="1" applyAlignment="1">
      <alignment vertical="center"/>
    </xf>
    <xf numFmtId="166" fontId="20" fillId="8" borderId="13" xfId="9" applyNumberFormat="1" applyFont="1" applyFill="1" applyBorder="1" applyAlignment="1">
      <alignment vertical="center"/>
    </xf>
    <xf numFmtId="166" fontId="20" fillId="8" borderId="18" xfId="9" applyNumberFormat="1" applyFont="1" applyFill="1" applyBorder="1" applyAlignment="1">
      <alignment vertical="center"/>
    </xf>
    <xf numFmtId="0" fontId="11" fillId="4" borderId="8" xfId="9" applyFont="1" applyFill="1" applyBorder="1" applyAlignment="1">
      <alignment vertical="center" wrapText="1"/>
    </xf>
    <xf numFmtId="0" fontId="5" fillId="0" borderId="0" xfId="0" applyFont="1" applyFill="1" applyAlignment="1">
      <alignment vertical="center"/>
    </xf>
    <xf numFmtId="0" fontId="16" fillId="7" borderId="0" xfId="0" applyFont="1" applyFill="1" applyAlignment="1">
      <alignment horizontal="left" vertical="center"/>
    </xf>
    <xf numFmtId="0" fontId="5" fillId="0" borderId="0" xfId="0" applyFont="1" applyAlignment="1">
      <alignment horizontal="left"/>
    </xf>
    <xf numFmtId="0" fontId="5" fillId="0" borderId="0" xfId="0" applyFont="1" applyAlignment="1">
      <alignment horizontal="left" vertical="center" wrapText="1"/>
    </xf>
    <xf numFmtId="0" fontId="5" fillId="0" borderId="0" xfId="0" applyFont="1" applyAlignment="1">
      <alignment horizontal="left" wrapText="1"/>
    </xf>
    <xf numFmtId="0" fontId="5" fillId="0" borderId="0" xfId="0" applyFont="1" applyAlignment="1">
      <alignment horizontal="left" vertical="center"/>
    </xf>
    <xf numFmtId="0" fontId="5" fillId="0" borderId="0" xfId="0" applyFont="1" applyAlignment="1">
      <alignment vertical="center"/>
    </xf>
    <xf numFmtId="0" fontId="18" fillId="0" borderId="0" xfId="0" applyFont="1" applyAlignment="1">
      <alignment vertical="center"/>
    </xf>
    <xf numFmtId="0" fontId="5" fillId="0" borderId="0" xfId="0" applyFont="1" applyAlignment="1">
      <alignment vertical="center" wrapText="1"/>
    </xf>
    <xf numFmtId="0" fontId="5" fillId="0" borderId="0" xfId="0" applyFont="1" applyFill="1" applyAlignment="1">
      <alignment vertical="center" wrapText="1"/>
    </xf>
    <xf numFmtId="0" fontId="5" fillId="0" borderId="0" xfId="0" applyFont="1" applyFill="1" applyAlignment="1">
      <alignment horizontal="left" vertical="center" wrapText="1"/>
    </xf>
    <xf numFmtId="0" fontId="11" fillId="4" borderId="0" xfId="9" applyFont="1" applyFill="1" applyBorder="1" applyAlignment="1">
      <alignment horizontal="center" vertical="center"/>
    </xf>
    <xf numFmtId="0" fontId="11" fillId="4" borderId="11" xfId="9" applyFont="1" applyFill="1" applyBorder="1" applyAlignment="1">
      <alignment horizontal="center" vertical="center"/>
    </xf>
    <xf numFmtId="0" fontId="11" fillId="4" borderId="7" xfId="9" applyFont="1" applyFill="1" applyBorder="1" applyAlignment="1">
      <alignment horizontal="center" vertical="center"/>
    </xf>
    <xf numFmtId="0" fontId="11" fillId="4" borderId="5" xfId="9" applyFont="1" applyFill="1" applyBorder="1" applyAlignment="1">
      <alignment horizontal="center" vertical="center"/>
    </xf>
    <xf numFmtId="0" fontId="11" fillId="4" borderId="19" xfId="9" applyFont="1" applyFill="1" applyBorder="1" applyAlignment="1">
      <alignment horizontal="center" vertical="center" wrapText="1"/>
    </xf>
    <xf numFmtId="0" fontId="11" fillId="4" borderId="0" xfId="9" applyFont="1" applyFill="1" applyBorder="1" applyAlignment="1">
      <alignment horizontal="center" vertical="center" wrapText="1"/>
    </xf>
    <xf numFmtId="0" fontId="11" fillId="4" borderId="7" xfId="9" applyFont="1" applyFill="1" applyBorder="1" applyAlignment="1">
      <alignment horizontal="center" vertical="center" wrapText="1"/>
    </xf>
    <xf numFmtId="0" fontId="11" fillId="4" borderId="11" xfId="9" applyFont="1" applyFill="1" applyBorder="1" applyAlignment="1">
      <alignment horizontal="center" vertical="center" wrapText="1"/>
    </xf>
    <xf numFmtId="0" fontId="11" fillId="4" borderId="6" xfId="9" applyFont="1" applyFill="1" applyBorder="1" applyAlignment="1">
      <alignment horizontal="center" vertical="center"/>
    </xf>
    <xf numFmtId="3" fontId="5" fillId="5" borderId="7" xfId="9" applyNumberFormat="1" applyFont="1" applyFill="1" applyBorder="1" applyAlignment="1">
      <alignment horizontal="center" vertical="center"/>
    </xf>
    <xf numFmtId="3" fontId="5" fillId="5" borderId="11" xfId="9" applyNumberFormat="1" applyFont="1" applyFill="1" applyBorder="1" applyAlignment="1">
      <alignment horizontal="center" vertical="center"/>
    </xf>
    <xf numFmtId="3" fontId="5" fillId="0" borderId="0" xfId="9" applyNumberFormat="1" applyFont="1" applyFill="1" applyBorder="1" applyAlignment="1">
      <alignment horizontal="center" vertical="center"/>
    </xf>
    <xf numFmtId="0" fontId="11" fillId="4" borderId="12" xfId="9" applyFont="1" applyFill="1" applyBorder="1" applyAlignment="1">
      <alignment horizontal="center" vertical="center"/>
    </xf>
    <xf numFmtId="0" fontId="11" fillId="0" borderId="12" xfId="9" applyFont="1" applyFill="1" applyBorder="1" applyAlignment="1">
      <alignment horizontal="center" vertical="center"/>
    </xf>
    <xf numFmtId="0" fontId="11" fillId="0" borderId="5" xfId="9" applyFont="1" applyFill="1" applyBorder="1" applyAlignment="1">
      <alignment horizontal="center" vertical="center"/>
    </xf>
  </cellXfs>
  <cellStyles count="12">
    <cellStyle name="Hyperlink" xfId="11" builtinId="8"/>
    <cellStyle name="Normal" xfId="0" builtinId="0"/>
    <cellStyle name="Normal 2" xfId="1" xr:uid="{00000000-0005-0000-0000-000001000000}"/>
    <cellStyle name="Normal 2 2" xfId="7" xr:uid="{00000000-0005-0000-0000-000002000000}"/>
    <cellStyle name="Normal 3" xfId="3" xr:uid="{00000000-0005-0000-0000-000003000000}"/>
    <cellStyle name="Normal 4" xfId="4" xr:uid="{00000000-0005-0000-0000-000004000000}"/>
    <cellStyle name="Normal 5" xfId="5" xr:uid="{00000000-0005-0000-0000-000005000000}"/>
    <cellStyle name="Normal 6" xfId="6" xr:uid="{00000000-0005-0000-0000-000006000000}"/>
    <cellStyle name="Normal 6 2" xfId="9" xr:uid="{00000000-0005-0000-0000-000007000000}"/>
    <cellStyle name="Normal 7" xfId="2" xr:uid="{00000000-0005-0000-0000-000008000000}"/>
    <cellStyle name="Normal 8" xfId="8" xr:uid="{00000000-0005-0000-0000-000009000000}"/>
    <cellStyle name="Percent" xfId="10" builtinId="5"/>
  </cellStyles>
  <dxfs count="994">
    <dxf>
      <font>
        <color rgb="FFFFC000"/>
      </font>
    </dxf>
    <dxf>
      <numFmt numFmtId="167" formatCode="&quot;&lt; 1&quot;"/>
    </dxf>
    <dxf>
      <numFmt numFmtId="167" formatCode="&quot;&lt; 1&quot;"/>
    </dxf>
    <dxf>
      <font>
        <color rgb="FFFFC000"/>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numFmt numFmtId="167" formatCode="&quot;&lt; 1&quot;"/>
    </dxf>
    <dxf>
      <numFmt numFmtId="167" formatCode="&quot;&lt; 1&quot;"/>
    </dxf>
    <dxf>
      <font>
        <color rgb="FFFFC000"/>
      </font>
    </dxf>
    <dxf>
      <numFmt numFmtId="167" formatCode="&quot;&lt; 1&quot;"/>
    </dxf>
    <dxf>
      <font>
        <color theme="9"/>
      </font>
    </dxf>
    <dxf>
      <numFmt numFmtId="167" formatCode="&quot;&lt; 1&quo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numFmt numFmtId="167" formatCode="&quot;&lt; 1&quot;"/>
    </dxf>
    <dxf>
      <font>
        <color rgb="FFFFC000"/>
      </fon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numFmt numFmtId="167" formatCode="&quot;&lt; 1&quot;"/>
    </dxf>
    <dxf>
      <font>
        <color rgb="FFFFC000"/>
      </fon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numFmt numFmtId="167" formatCode="&quot;&lt; 1&quot;"/>
    </dxf>
  </dxfs>
  <tableStyles count="0" defaultTableStyle="TableStyleMedium2" defaultPivotStyle="PivotStyleLight16"/>
  <colors>
    <mruColors>
      <color rgb="FFC0C0C0"/>
      <color rgb="FFE32E30"/>
      <color rgb="FF1B4E83"/>
      <color rgb="FF3B9946"/>
      <color rgb="FF074F28"/>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DiseaseGraphs!$G$3</c:f>
          <c:strCache>
            <c:ptCount val="1"/>
            <c:pt idx="0">
              <c:v>GB
Lowland beech/yew woodland
Habitat Type Proportion of area</c:v>
            </c:pt>
          </c:strCache>
        </c:strRef>
      </c:tx>
      <c:overlay val="1"/>
    </c:title>
    <c:autoTitleDeleted val="0"/>
    <c:plotArea>
      <c:layout/>
      <c:barChart>
        <c:barDir val="col"/>
        <c:grouping val="clustered"/>
        <c:varyColors val="0"/>
        <c:ser>
          <c:idx val="0"/>
          <c:order val="0"/>
          <c:tx>
            <c:strRef>
              <c:f>Disease!$Y$7</c:f>
              <c:strCache>
                <c:ptCount val="1"/>
                <c:pt idx="0">
                  <c:v>Lowland beech/yew woodland</c:v>
                </c:pt>
              </c:strCache>
            </c:strRef>
          </c:tx>
          <c:spPr>
            <a:solidFill>
              <a:srgbClr val="074F28"/>
            </a:solidFill>
            <a:ln>
              <a:solidFill>
                <a:schemeClr val="bg1"/>
              </a:solidFill>
            </a:ln>
          </c:spPr>
          <c:invertIfNegative val="0"/>
          <c:cat>
            <c:strRef>
              <c:f>DiseaseGraphs!$D$6:$D$23</c:f>
              <c:strCache>
                <c:ptCount val="18"/>
                <c:pt idx="0">
                  <c:v>No diseases, no dieback, mort &lt;= 11%</c:v>
                </c:pt>
                <c:pt idx="1">
                  <c:v>No diseases, no dieback, mort &gt; 11% and &lt; 25%</c:v>
                </c:pt>
                <c:pt idx="2">
                  <c:v>No diseases, no dieback, mort &gt;= 25%</c:v>
                </c:pt>
                <c:pt idx="3">
                  <c:v>No diseases, some dieback, mort &lt;= 11%</c:v>
                </c:pt>
                <c:pt idx="4">
                  <c:v>No diseases, some dieback, mort &gt; 11% and &lt; 25%</c:v>
                </c:pt>
                <c:pt idx="5">
                  <c:v>No diseases, some dieback, mort &gt;= 25%</c:v>
                </c:pt>
                <c:pt idx="6">
                  <c:v>High impact disease, no dieback, mort &lt;= 11%</c:v>
                </c:pt>
                <c:pt idx="7">
                  <c:v>High impact disease, no dieback, mort &gt; 11% and &lt; 25%</c:v>
                </c:pt>
                <c:pt idx="8">
                  <c:v>High impact disease, no dieback, mort &gt;= 25%</c:v>
                </c:pt>
                <c:pt idx="9">
                  <c:v>High impact disease, some dieback, mort &lt;= 11%</c:v>
                </c:pt>
                <c:pt idx="10">
                  <c:v>High impact disease, some dieback, mort &gt; 11% and &lt; 25%</c:v>
                </c:pt>
                <c:pt idx="11">
                  <c:v>High impact disease, some dieback, mort &gt;= 25%</c:v>
                </c:pt>
                <c:pt idx="12">
                  <c:v>Low impact disease, no dieback, mort &lt;= 11%</c:v>
                </c:pt>
                <c:pt idx="13">
                  <c:v>Low impact disease, no dieback, mort &gt; 11% and &lt; 25%</c:v>
                </c:pt>
                <c:pt idx="14">
                  <c:v>Low impact disease, no dieback, mort &gt;= 25%</c:v>
                </c:pt>
                <c:pt idx="15">
                  <c:v>Low impact disease, some dieback, mort &lt;= 11%</c:v>
                </c:pt>
                <c:pt idx="16">
                  <c:v>Low impact disease, some dieback, mort &gt; 11% and &lt; 25%</c:v>
                </c:pt>
                <c:pt idx="17">
                  <c:v>Low impact disease, some dieback, mort &gt;= 25%</c:v>
                </c:pt>
              </c:strCache>
            </c:strRef>
          </c:cat>
          <c:val>
            <c:numRef>
              <c:f>Disease!$Z$7:$AQ$7</c:f>
              <c:numCache>
                <c:formatCode>0%</c:formatCode>
                <c:ptCount val="18"/>
                <c:pt idx="0">
                  <c:v>0.89904889534554444</c:v>
                </c:pt>
                <c:pt idx="1">
                  <c:v>3.2748266699523458E-2</c:v>
                </c:pt>
                <c:pt idx="2">
                  <c:v>1.4153941571312997E-2</c:v>
                </c:pt>
                <c:pt idx="3">
                  <c:v>2.4994792807386836E-2</c:v>
                </c:pt>
                <c:pt idx="4">
                  <c:v>1.21024920265031E-3</c:v>
                </c:pt>
                <c:pt idx="5">
                  <c:v>0</c:v>
                </c:pt>
                <c:pt idx="6">
                  <c:v>7.6768184815362468E-3</c:v>
                </c:pt>
                <c:pt idx="7">
                  <c:v>0</c:v>
                </c:pt>
                <c:pt idx="8">
                  <c:v>0</c:v>
                </c:pt>
                <c:pt idx="9">
                  <c:v>0</c:v>
                </c:pt>
                <c:pt idx="10">
                  <c:v>0</c:v>
                </c:pt>
                <c:pt idx="11">
                  <c:v>0</c:v>
                </c:pt>
                <c:pt idx="12">
                  <c:v>1.2911059913103382E-2</c:v>
                </c:pt>
                <c:pt idx="13">
                  <c:v>5.3227989987398479E-3</c:v>
                </c:pt>
                <c:pt idx="14">
                  <c:v>0</c:v>
                </c:pt>
                <c:pt idx="15">
                  <c:v>1.9331769802021156E-3</c:v>
                </c:pt>
                <c:pt idx="16">
                  <c:v>0</c:v>
                </c:pt>
                <c:pt idx="17">
                  <c:v>0</c:v>
                </c:pt>
              </c:numCache>
            </c:numRef>
          </c:val>
          <c:extLst>
            <c:ext xmlns:c16="http://schemas.microsoft.com/office/drawing/2014/chart" uri="{C3380CC4-5D6E-409C-BE32-E72D297353CC}">
              <c16:uniqueId val="{00000000-949E-40B2-A059-582A84DDAF7A}"/>
            </c:ext>
          </c:extLst>
        </c:ser>
        <c:ser>
          <c:idx val="1"/>
          <c:order val="1"/>
          <c:tx>
            <c:strRef>
              <c:f>DiseaseTables!$AP$24</c:f>
              <c:strCache>
                <c:ptCount val="1"/>
                <c:pt idx="0">
                  <c:v>Category 18</c:v>
                </c:pt>
              </c:strCache>
            </c:strRef>
          </c:tx>
          <c:invertIfNegative val="0"/>
          <c:cat>
            <c:strRef>
              <c:f>DiseaseGraphs!$D$6:$D$23</c:f>
              <c:strCache>
                <c:ptCount val="18"/>
                <c:pt idx="0">
                  <c:v>No diseases, no dieback, mort &lt;= 11%</c:v>
                </c:pt>
                <c:pt idx="1">
                  <c:v>No diseases, no dieback, mort &gt; 11% and &lt; 25%</c:v>
                </c:pt>
                <c:pt idx="2">
                  <c:v>No diseases, no dieback, mort &gt;= 25%</c:v>
                </c:pt>
                <c:pt idx="3">
                  <c:v>No diseases, some dieback, mort &lt;= 11%</c:v>
                </c:pt>
                <c:pt idx="4">
                  <c:v>No diseases, some dieback, mort &gt; 11% and &lt; 25%</c:v>
                </c:pt>
                <c:pt idx="5">
                  <c:v>No diseases, some dieback, mort &gt;= 25%</c:v>
                </c:pt>
                <c:pt idx="6">
                  <c:v>High impact disease, no dieback, mort &lt;= 11%</c:v>
                </c:pt>
                <c:pt idx="7">
                  <c:v>High impact disease, no dieback, mort &gt; 11% and &lt; 25%</c:v>
                </c:pt>
                <c:pt idx="8">
                  <c:v>High impact disease, no dieback, mort &gt;= 25%</c:v>
                </c:pt>
                <c:pt idx="9">
                  <c:v>High impact disease, some dieback, mort &lt;= 11%</c:v>
                </c:pt>
                <c:pt idx="10">
                  <c:v>High impact disease, some dieback, mort &gt; 11% and &lt; 25%</c:v>
                </c:pt>
                <c:pt idx="11">
                  <c:v>High impact disease, some dieback, mort &gt;= 25%</c:v>
                </c:pt>
                <c:pt idx="12">
                  <c:v>Low impact disease, no dieback, mort &lt;= 11%</c:v>
                </c:pt>
                <c:pt idx="13">
                  <c:v>Low impact disease, no dieback, mort &gt; 11% and &lt; 25%</c:v>
                </c:pt>
                <c:pt idx="14">
                  <c:v>Low impact disease, no dieback, mort &gt;= 25%</c:v>
                </c:pt>
                <c:pt idx="15">
                  <c:v>Low impact disease, some dieback, mort &lt;= 11%</c:v>
                </c:pt>
                <c:pt idx="16">
                  <c:v>Low impact disease, some dieback, mort &gt; 11% and &lt; 25%</c:v>
                </c:pt>
                <c:pt idx="17">
                  <c:v>Low impact disease, some dieback, mort &gt;= 25%</c:v>
                </c:pt>
              </c:strCache>
            </c:strRef>
          </c:cat>
          <c:val>
            <c:numRef>
              <c:f>DiseaseTables!$AQ$24</c:f>
              <c:numCache>
                <c:formatCode>General</c:formatCode>
                <c:ptCount val="1"/>
                <c:pt idx="0">
                  <c:v>0</c:v>
                </c:pt>
              </c:numCache>
            </c:numRef>
          </c:val>
          <c:extLst>
            <c:ext xmlns:c16="http://schemas.microsoft.com/office/drawing/2014/chart" uri="{C3380CC4-5D6E-409C-BE32-E72D297353CC}">
              <c16:uniqueId val="{00000000-5734-4E67-98F5-82E41008E2F8}"/>
            </c:ext>
          </c:extLst>
        </c:ser>
        <c:dLbls>
          <c:showLegendKey val="0"/>
          <c:showVal val="0"/>
          <c:showCatName val="0"/>
          <c:showSerName val="0"/>
          <c:showPercent val="0"/>
          <c:showBubbleSize val="0"/>
        </c:dLbls>
        <c:gapWidth val="50"/>
        <c:axId val="133103616"/>
        <c:axId val="133105152"/>
      </c:barChart>
      <c:catAx>
        <c:axId val="133103616"/>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133105152"/>
        <c:crosses val="autoZero"/>
        <c:auto val="1"/>
        <c:lblAlgn val="ctr"/>
        <c:lblOffset val="100"/>
        <c:noMultiLvlLbl val="0"/>
      </c:catAx>
      <c:valAx>
        <c:axId val="133105152"/>
        <c:scaling>
          <c:orientation val="minMax"/>
        </c:scaling>
        <c:delete val="0"/>
        <c:axPos val="r"/>
        <c:majorGridlines/>
        <c:numFmt formatCode="0%" sourceLinked="1"/>
        <c:majorTickMark val="out"/>
        <c:minorTickMark val="none"/>
        <c:tickLblPos val="nextTo"/>
        <c:crossAx val="133103616"/>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DiseaseGraphs!$BY$3</c:f>
          <c:strCache>
            <c:ptCount val="1"/>
            <c:pt idx="0">
              <c:v>GB
Broadleaf habitat NOT classified as priority
Habitat Type Proportion of area</c:v>
            </c:pt>
          </c:strCache>
        </c:strRef>
      </c:tx>
      <c:overlay val="1"/>
    </c:title>
    <c:autoTitleDeleted val="0"/>
    <c:plotArea>
      <c:layout/>
      <c:barChart>
        <c:barDir val="col"/>
        <c:grouping val="clustered"/>
        <c:varyColors val="0"/>
        <c:ser>
          <c:idx val="0"/>
          <c:order val="0"/>
          <c:tx>
            <c:strRef>
              <c:f>Disease!$Y$16</c:f>
              <c:strCache>
                <c:ptCount val="1"/>
                <c:pt idx="0">
                  <c:v>Broadleaf habitat NOT classified as priority</c:v>
                </c:pt>
              </c:strCache>
            </c:strRef>
          </c:tx>
          <c:spPr>
            <a:solidFill>
              <a:srgbClr val="074F28"/>
            </a:solidFill>
            <a:ln>
              <a:solidFill>
                <a:schemeClr val="bg1"/>
              </a:solidFill>
            </a:ln>
          </c:spPr>
          <c:invertIfNegative val="0"/>
          <c:cat>
            <c:strRef>
              <c:f>DiseaseGraphs!$D$6:$D$23</c:f>
              <c:strCache>
                <c:ptCount val="18"/>
                <c:pt idx="0">
                  <c:v>No diseases, no dieback, mort &lt;= 11%</c:v>
                </c:pt>
                <c:pt idx="1">
                  <c:v>No diseases, no dieback, mort &gt; 11% and &lt; 25%</c:v>
                </c:pt>
                <c:pt idx="2">
                  <c:v>No diseases, no dieback, mort &gt;= 25%</c:v>
                </c:pt>
                <c:pt idx="3">
                  <c:v>No diseases, some dieback, mort &lt;= 11%</c:v>
                </c:pt>
                <c:pt idx="4">
                  <c:v>No diseases, some dieback, mort &gt; 11% and &lt; 25%</c:v>
                </c:pt>
                <c:pt idx="5">
                  <c:v>No diseases, some dieback, mort &gt;= 25%</c:v>
                </c:pt>
                <c:pt idx="6">
                  <c:v>High impact disease, no dieback, mort &lt;= 11%</c:v>
                </c:pt>
                <c:pt idx="7">
                  <c:v>High impact disease, no dieback, mort &gt; 11% and &lt; 25%</c:v>
                </c:pt>
                <c:pt idx="8">
                  <c:v>High impact disease, no dieback, mort &gt;= 25%</c:v>
                </c:pt>
                <c:pt idx="9">
                  <c:v>High impact disease, some dieback, mort &lt;= 11%</c:v>
                </c:pt>
                <c:pt idx="10">
                  <c:v>High impact disease, some dieback, mort &gt; 11% and &lt; 25%</c:v>
                </c:pt>
                <c:pt idx="11">
                  <c:v>High impact disease, some dieback, mort &gt;= 25%</c:v>
                </c:pt>
                <c:pt idx="12">
                  <c:v>Low impact disease, no dieback, mort &lt;= 11%</c:v>
                </c:pt>
                <c:pt idx="13">
                  <c:v>Low impact disease, no dieback, mort &gt; 11% and &lt; 25%</c:v>
                </c:pt>
                <c:pt idx="14">
                  <c:v>Low impact disease, no dieback, mort &gt;= 25%</c:v>
                </c:pt>
                <c:pt idx="15">
                  <c:v>Low impact disease, some dieback, mort &lt;= 11%</c:v>
                </c:pt>
                <c:pt idx="16">
                  <c:v>Low impact disease, some dieback, mort &gt; 11% and &lt; 25%</c:v>
                </c:pt>
                <c:pt idx="17">
                  <c:v>Low impact disease, some dieback, mort &gt;= 25%</c:v>
                </c:pt>
              </c:strCache>
            </c:strRef>
          </c:cat>
          <c:val>
            <c:numRef>
              <c:f>Disease!$Z$16:$AQ$16</c:f>
              <c:numCache>
                <c:formatCode>0%</c:formatCode>
                <c:ptCount val="18"/>
                <c:pt idx="0">
                  <c:v>0.92453970283194398</c:v>
                </c:pt>
                <c:pt idx="1">
                  <c:v>2.2062644973109249E-2</c:v>
                </c:pt>
                <c:pt idx="2">
                  <c:v>5.4853803988159453E-3</c:v>
                </c:pt>
                <c:pt idx="3">
                  <c:v>3.0600518877417139E-2</c:v>
                </c:pt>
                <c:pt idx="4">
                  <c:v>5.831555459093191E-3</c:v>
                </c:pt>
                <c:pt idx="5">
                  <c:v>6.7851523417932944E-4</c:v>
                </c:pt>
                <c:pt idx="6">
                  <c:v>6.3175567341755712E-3</c:v>
                </c:pt>
                <c:pt idx="7">
                  <c:v>0</c:v>
                </c:pt>
                <c:pt idx="8">
                  <c:v>0</c:v>
                </c:pt>
                <c:pt idx="9">
                  <c:v>2.8536249656748334E-3</c:v>
                </c:pt>
                <c:pt idx="10">
                  <c:v>0</c:v>
                </c:pt>
                <c:pt idx="11">
                  <c:v>0</c:v>
                </c:pt>
                <c:pt idx="12">
                  <c:v>1.6305005255914406E-3</c:v>
                </c:pt>
                <c:pt idx="13">
                  <c:v>0</c:v>
                </c:pt>
                <c:pt idx="14">
                  <c:v>0</c:v>
                </c:pt>
                <c:pt idx="15">
                  <c:v>0</c:v>
                </c:pt>
                <c:pt idx="16">
                  <c:v>0</c:v>
                </c:pt>
                <c:pt idx="17">
                  <c:v>0</c:v>
                </c:pt>
              </c:numCache>
            </c:numRef>
          </c:val>
          <c:extLst>
            <c:ext xmlns:c16="http://schemas.microsoft.com/office/drawing/2014/chart" uri="{C3380CC4-5D6E-409C-BE32-E72D297353CC}">
              <c16:uniqueId val="{00000000-2A61-472D-87D3-4198FA7B6DF8}"/>
            </c:ext>
          </c:extLst>
        </c:ser>
        <c:dLbls>
          <c:showLegendKey val="0"/>
          <c:showVal val="0"/>
          <c:showCatName val="0"/>
          <c:showSerName val="0"/>
          <c:showPercent val="0"/>
          <c:showBubbleSize val="0"/>
        </c:dLbls>
        <c:gapWidth val="50"/>
        <c:axId val="45667456"/>
        <c:axId val="45668992"/>
      </c:barChart>
      <c:catAx>
        <c:axId val="45667456"/>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45668992"/>
        <c:crosses val="autoZero"/>
        <c:auto val="1"/>
        <c:lblAlgn val="ctr"/>
        <c:lblOffset val="100"/>
        <c:noMultiLvlLbl val="0"/>
      </c:catAx>
      <c:valAx>
        <c:axId val="45668992"/>
        <c:scaling>
          <c:orientation val="minMax"/>
        </c:scaling>
        <c:delete val="0"/>
        <c:axPos val="r"/>
        <c:majorGridlines/>
        <c:numFmt formatCode="0%" sourceLinked="1"/>
        <c:majorTickMark val="out"/>
        <c:minorTickMark val="none"/>
        <c:tickLblPos val="nextTo"/>
        <c:crossAx val="45667456"/>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DiseaseGraphs!$CG$3</c:f>
          <c:strCache>
            <c:ptCount val="1"/>
            <c:pt idx="0">
              <c:v>GB
Non-native coniferous woodland
Habitat Type Proportion of area</c:v>
            </c:pt>
          </c:strCache>
        </c:strRef>
      </c:tx>
      <c:overlay val="1"/>
    </c:title>
    <c:autoTitleDeleted val="0"/>
    <c:plotArea>
      <c:layout/>
      <c:barChart>
        <c:barDir val="col"/>
        <c:grouping val="clustered"/>
        <c:varyColors val="0"/>
        <c:ser>
          <c:idx val="0"/>
          <c:order val="0"/>
          <c:tx>
            <c:strRef>
              <c:f>Disease!$Y$17</c:f>
              <c:strCache>
                <c:ptCount val="1"/>
                <c:pt idx="0">
                  <c:v>Non-native coniferous woodland</c:v>
                </c:pt>
              </c:strCache>
            </c:strRef>
          </c:tx>
          <c:spPr>
            <a:solidFill>
              <a:srgbClr val="074F28"/>
            </a:solidFill>
            <a:ln>
              <a:solidFill>
                <a:schemeClr val="bg1"/>
              </a:solidFill>
            </a:ln>
          </c:spPr>
          <c:invertIfNegative val="0"/>
          <c:cat>
            <c:strRef>
              <c:f>DiseaseGraphs!$D$6:$D$23</c:f>
              <c:strCache>
                <c:ptCount val="18"/>
                <c:pt idx="0">
                  <c:v>No diseases, no dieback, mort &lt;= 11%</c:v>
                </c:pt>
                <c:pt idx="1">
                  <c:v>No diseases, no dieback, mort &gt; 11% and &lt; 25%</c:v>
                </c:pt>
                <c:pt idx="2">
                  <c:v>No diseases, no dieback, mort &gt;= 25%</c:v>
                </c:pt>
                <c:pt idx="3">
                  <c:v>No diseases, some dieback, mort &lt;= 11%</c:v>
                </c:pt>
                <c:pt idx="4">
                  <c:v>No diseases, some dieback, mort &gt; 11% and &lt; 25%</c:v>
                </c:pt>
                <c:pt idx="5">
                  <c:v>No diseases, some dieback, mort &gt;= 25%</c:v>
                </c:pt>
                <c:pt idx="6">
                  <c:v>High impact disease, no dieback, mort &lt;= 11%</c:v>
                </c:pt>
                <c:pt idx="7">
                  <c:v>High impact disease, no dieback, mort &gt; 11% and &lt; 25%</c:v>
                </c:pt>
                <c:pt idx="8">
                  <c:v>High impact disease, no dieback, mort &gt;= 25%</c:v>
                </c:pt>
                <c:pt idx="9">
                  <c:v>High impact disease, some dieback, mort &lt;= 11%</c:v>
                </c:pt>
                <c:pt idx="10">
                  <c:v>High impact disease, some dieback, mort &gt; 11% and &lt; 25%</c:v>
                </c:pt>
                <c:pt idx="11">
                  <c:v>High impact disease, some dieback, mort &gt;= 25%</c:v>
                </c:pt>
                <c:pt idx="12">
                  <c:v>Low impact disease, no dieback, mort &lt;= 11%</c:v>
                </c:pt>
                <c:pt idx="13">
                  <c:v>Low impact disease, no dieback, mort &gt; 11% and &lt; 25%</c:v>
                </c:pt>
                <c:pt idx="14">
                  <c:v>Low impact disease, no dieback, mort &gt;= 25%</c:v>
                </c:pt>
                <c:pt idx="15">
                  <c:v>Low impact disease, some dieback, mort &lt;= 11%</c:v>
                </c:pt>
                <c:pt idx="16">
                  <c:v>Low impact disease, some dieback, mort &gt; 11% and &lt; 25%</c:v>
                </c:pt>
                <c:pt idx="17">
                  <c:v>Low impact disease, some dieback, mort &gt;= 25%</c:v>
                </c:pt>
              </c:strCache>
            </c:strRef>
          </c:cat>
          <c:val>
            <c:numRef>
              <c:f>Disease!$Z$17:$AQ$17</c:f>
              <c:numCache>
                <c:formatCode>0%</c:formatCode>
                <c:ptCount val="18"/>
                <c:pt idx="0">
                  <c:v>0.85370147018157783</c:v>
                </c:pt>
                <c:pt idx="1">
                  <c:v>3.2904723029477327E-2</c:v>
                </c:pt>
                <c:pt idx="2">
                  <c:v>9.1849344664264344E-3</c:v>
                </c:pt>
                <c:pt idx="3">
                  <c:v>5.8846406311890712E-2</c:v>
                </c:pt>
                <c:pt idx="4">
                  <c:v>9.9070892806475564E-3</c:v>
                </c:pt>
                <c:pt idx="5">
                  <c:v>4.3028192591740505E-3</c:v>
                </c:pt>
                <c:pt idx="6">
                  <c:v>2.5163002132059575E-2</c:v>
                </c:pt>
                <c:pt idx="7">
                  <c:v>9.5234693635903509E-4</c:v>
                </c:pt>
                <c:pt idx="8">
                  <c:v>5.1767860444948692E-4</c:v>
                </c:pt>
                <c:pt idx="9">
                  <c:v>2.1795613174842182E-3</c:v>
                </c:pt>
                <c:pt idx="10">
                  <c:v>4.7811103084602948E-4</c:v>
                </c:pt>
                <c:pt idx="11">
                  <c:v>7.1472631999635694E-4</c:v>
                </c:pt>
                <c:pt idx="12">
                  <c:v>8.7026025675707858E-4</c:v>
                </c:pt>
                <c:pt idx="13">
                  <c:v>2.0374977363930001E-4</c:v>
                </c:pt>
                <c:pt idx="14">
                  <c:v>0</c:v>
                </c:pt>
                <c:pt idx="15">
                  <c:v>7.3121099214646827E-5</c:v>
                </c:pt>
                <c:pt idx="16">
                  <c:v>0</c:v>
                </c:pt>
                <c:pt idx="17">
                  <c:v>0</c:v>
                </c:pt>
              </c:numCache>
            </c:numRef>
          </c:val>
          <c:extLst>
            <c:ext xmlns:c16="http://schemas.microsoft.com/office/drawing/2014/chart" uri="{C3380CC4-5D6E-409C-BE32-E72D297353CC}">
              <c16:uniqueId val="{00000000-6C0F-400A-829A-8FAD9C7273F1}"/>
            </c:ext>
          </c:extLst>
        </c:ser>
        <c:dLbls>
          <c:showLegendKey val="0"/>
          <c:showVal val="0"/>
          <c:showCatName val="0"/>
          <c:showSerName val="0"/>
          <c:showPercent val="0"/>
          <c:showBubbleSize val="0"/>
        </c:dLbls>
        <c:gapWidth val="50"/>
        <c:axId val="45676800"/>
        <c:axId val="45694976"/>
      </c:barChart>
      <c:catAx>
        <c:axId val="45676800"/>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45694976"/>
        <c:crosses val="autoZero"/>
        <c:auto val="1"/>
        <c:lblAlgn val="ctr"/>
        <c:lblOffset val="100"/>
        <c:noMultiLvlLbl val="0"/>
      </c:catAx>
      <c:valAx>
        <c:axId val="45694976"/>
        <c:scaling>
          <c:orientation val="minMax"/>
          <c:max val="1"/>
        </c:scaling>
        <c:delete val="0"/>
        <c:axPos val="r"/>
        <c:majorGridlines/>
        <c:numFmt formatCode="0%" sourceLinked="1"/>
        <c:majorTickMark val="out"/>
        <c:minorTickMark val="none"/>
        <c:tickLblPos val="nextTo"/>
        <c:crossAx val="45676800"/>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DiseaseGraphs!$CO$3</c:f>
          <c:strCache>
            <c:ptCount val="1"/>
            <c:pt idx="0">
              <c:v>GB
Transition or felled
Habitat Type Proportion of area</c:v>
            </c:pt>
          </c:strCache>
        </c:strRef>
      </c:tx>
      <c:overlay val="1"/>
    </c:title>
    <c:autoTitleDeleted val="0"/>
    <c:plotArea>
      <c:layout/>
      <c:barChart>
        <c:barDir val="col"/>
        <c:grouping val="clustered"/>
        <c:varyColors val="0"/>
        <c:ser>
          <c:idx val="0"/>
          <c:order val="0"/>
          <c:tx>
            <c:strRef>
              <c:f>Disease!$Y$18</c:f>
              <c:strCache>
                <c:ptCount val="1"/>
                <c:pt idx="0">
                  <c:v>Transition or felled</c:v>
                </c:pt>
              </c:strCache>
            </c:strRef>
          </c:tx>
          <c:spPr>
            <a:solidFill>
              <a:srgbClr val="074F28"/>
            </a:solidFill>
            <a:ln>
              <a:solidFill>
                <a:schemeClr val="bg1"/>
              </a:solidFill>
            </a:ln>
          </c:spPr>
          <c:invertIfNegative val="0"/>
          <c:cat>
            <c:strRef>
              <c:f>DiseaseGraphs!$D$6:$D$23</c:f>
              <c:strCache>
                <c:ptCount val="18"/>
                <c:pt idx="0">
                  <c:v>No diseases, no dieback, mort &lt;= 11%</c:v>
                </c:pt>
                <c:pt idx="1">
                  <c:v>No diseases, no dieback, mort &gt; 11% and &lt; 25%</c:v>
                </c:pt>
                <c:pt idx="2">
                  <c:v>No diseases, no dieback, mort &gt;= 25%</c:v>
                </c:pt>
                <c:pt idx="3">
                  <c:v>No diseases, some dieback, mort &lt;= 11%</c:v>
                </c:pt>
                <c:pt idx="4">
                  <c:v>No diseases, some dieback, mort &gt; 11% and &lt; 25%</c:v>
                </c:pt>
                <c:pt idx="5">
                  <c:v>No diseases, some dieback, mort &gt;= 25%</c:v>
                </c:pt>
                <c:pt idx="6">
                  <c:v>High impact disease, no dieback, mort &lt;= 11%</c:v>
                </c:pt>
                <c:pt idx="7">
                  <c:v>High impact disease, no dieback, mort &gt; 11% and &lt; 25%</c:v>
                </c:pt>
                <c:pt idx="8">
                  <c:v>High impact disease, no dieback, mort &gt;= 25%</c:v>
                </c:pt>
                <c:pt idx="9">
                  <c:v>High impact disease, some dieback, mort &lt;= 11%</c:v>
                </c:pt>
                <c:pt idx="10">
                  <c:v>High impact disease, some dieback, mort &gt; 11% and &lt; 25%</c:v>
                </c:pt>
                <c:pt idx="11">
                  <c:v>High impact disease, some dieback, mort &gt;= 25%</c:v>
                </c:pt>
                <c:pt idx="12">
                  <c:v>Low impact disease, no dieback, mort &lt;= 11%</c:v>
                </c:pt>
                <c:pt idx="13">
                  <c:v>Low impact disease, no dieback, mort &gt; 11% and &lt; 25%</c:v>
                </c:pt>
                <c:pt idx="14">
                  <c:v>Low impact disease, no dieback, mort &gt;= 25%</c:v>
                </c:pt>
                <c:pt idx="15">
                  <c:v>Low impact disease, some dieback, mort &lt;= 11%</c:v>
                </c:pt>
                <c:pt idx="16">
                  <c:v>Low impact disease, some dieback, mort &gt; 11% and &lt; 25%</c:v>
                </c:pt>
                <c:pt idx="17">
                  <c:v>Low impact disease, some dieback, mort &gt;= 25%</c:v>
                </c:pt>
              </c:strCache>
            </c:strRef>
          </c:cat>
          <c:val>
            <c:numRef>
              <c:f>Disease!$Z$18:$AQ$18</c:f>
              <c:numCache>
                <c:formatCode>0%</c:formatCode>
                <c:ptCount val="18"/>
                <c:pt idx="0">
                  <c:v>0.90265640185313756</c:v>
                </c:pt>
                <c:pt idx="1">
                  <c:v>1.2876072868672641E-2</c:v>
                </c:pt>
                <c:pt idx="2">
                  <c:v>1.376562091756328E-2</c:v>
                </c:pt>
                <c:pt idx="3">
                  <c:v>3.4512074323685131E-2</c:v>
                </c:pt>
                <c:pt idx="4">
                  <c:v>0</c:v>
                </c:pt>
                <c:pt idx="5">
                  <c:v>0</c:v>
                </c:pt>
                <c:pt idx="6">
                  <c:v>2.8742289547540587E-2</c:v>
                </c:pt>
                <c:pt idx="7">
                  <c:v>0</c:v>
                </c:pt>
                <c:pt idx="8">
                  <c:v>6.0357790243408525E-4</c:v>
                </c:pt>
                <c:pt idx="9">
                  <c:v>5.1494260665469055E-3</c:v>
                </c:pt>
                <c:pt idx="10">
                  <c:v>0</c:v>
                </c:pt>
                <c:pt idx="11">
                  <c:v>0</c:v>
                </c:pt>
                <c:pt idx="12">
                  <c:v>0</c:v>
                </c:pt>
                <c:pt idx="13">
                  <c:v>0</c:v>
                </c:pt>
                <c:pt idx="14">
                  <c:v>0</c:v>
                </c:pt>
                <c:pt idx="15">
                  <c:v>1.6945365204194464E-3</c:v>
                </c:pt>
                <c:pt idx="16">
                  <c:v>0</c:v>
                </c:pt>
                <c:pt idx="17">
                  <c:v>0</c:v>
                </c:pt>
              </c:numCache>
            </c:numRef>
          </c:val>
          <c:extLst>
            <c:ext xmlns:c16="http://schemas.microsoft.com/office/drawing/2014/chart" uri="{C3380CC4-5D6E-409C-BE32-E72D297353CC}">
              <c16:uniqueId val="{00000000-A38F-408E-93CD-CCBF5A5CDBE3}"/>
            </c:ext>
          </c:extLst>
        </c:ser>
        <c:dLbls>
          <c:showLegendKey val="0"/>
          <c:showVal val="0"/>
          <c:showCatName val="0"/>
          <c:showSerName val="0"/>
          <c:showPercent val="0"/>
          <c:showBubbleSize val="0"/>
        </c:dLbls>
        <c:gapWidth val="50"/>
        <c:axId val="45702528"/>
        <c:axId val="45704320"/>
      </c:barChart>
      <c:catAx>
        <c:axId val="45702528"/>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45704320"/>
        <c:crosses val="autoZero"/>
        <c:auto val="1"/>
        <c:lblAlgn val="ctr"/>
        <c:lblOffset val="100"/>
        <c:noMultiLvlLbl val="0"/>
      </c:catAx>
      <c:valAx>
        <c:axId val="45704320"/>
        <c:scaling>
          <c:orientation val="minMax"/>
        </c:scaling>
        <c:delete val="0"/>
        <c:axPos val="r"/>
        <c:majorGridlines/>
        <c:numFmt formatCode="0%" sourceLinked="1"/>
        <c:majorTickMark val="out"/>
        <c:minorTickMark val="none"/>
        <c:tickLblPos val="nextTo"/>
        <c:crossAx val="45702528"/>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DiseaseGraphs!$G$28</c:f>
          <c:strCache>
            <c:ptCount val="1"/>
            <c:pt idx="0">
              <c:v>England
Lowland beech/yew woodland
Habitat Type Proportion of area</c:v>
            </c:pt>
          </c:strCache>
        </c:strRef>
      </c:tx>
      <c:overlay val="1"/>
    </c:title>
    <c:autoTitleDeleted val="0"/>
    <c:plotArea>
      <c:layout/>
      <c:barChart>
        <c:barDir val="col"/>
        <c:grouping val="clustered"/>
        <c:varyColors val="0"/>
        <c:ser>
          <c:idx val="0"/>
          <c:order val="0"/>
          <c:tx>
            <c:strRef>
              <c:f>Disease!$Y$30</c:f>
              <c:strCache>
                <c:ptCount val="1"/>
                <c:pt idx="0">
                  <c:v>Lowland beech/yew woodland</c:v>
                </c:pt>
              </c:strCache>
            </c:strRef>
          </c:tx>
          <c:spPr>
            <a:solidFill>
              <a:srgbClr val="3B9946"/>
            </a:solidFill>
            <a:ln>
              <a:solidFill>
                <a:schemeClr val="bg1"/>
              </a:solidFill>
            </a:ln>
          </c:spPr>
          <c:invertIfNegative val="0"/>
          <c:cat>
            <c:strRef>
              <c:f>DiseaseGraphs!$D$6:$D$23</c:f>
              <c:strCache>
                <c:ptCount val="18"/>
                <c:pt idx="0">
                  <c:v>No diseases, no dieback, mort &lt;= 11%</c:v>
                </c:pt>
                <c:pt idx="1">
                  <c:v>No diseases, no dieback, mort &gt; 11% and &lt; 25%</c:v>
                </c:pt>
                <c:pt idx="2">
                  <c:v>No diseases, no dieback, mort &gt;= 25%</c:v>
                </c:pt>
                <c:pt idx="3">
                  <c:v>No diseases, some dieback, mort &lt;= 11%</c:v>
                </c:pt>
                <c:pt idx="4">
                  <c:v>No diseases, some dieback, mort &gt; 11% and &lt; 25%</c:v>
                </c:pt>
                <c:pt idx="5">
                  <c:v>No diseases, some dieback, mort &gt;= 25%</c:v>
                </c:pt>
                <c:pt idx="6">
                  <c:v>High impact disease, no dieback, mort &lt;= 11%</c:v>
                </c:pt>
                <c:pt idx="7">
                  <c:v>High impact disease, no dieback, mort &gt; 11% and &lt; 25%</c:v>
                </c:pt>
                <c:pt idx="8">
                  <c:v>High impact disease, no dieback, mort &gt;= 25%</c:v>
                </c:pt>
                <c:pt idx="9">
                  <c:v>High impact disease, some dieback, mort &lt;= 11%</c:v>
                </c:pt>
                <c:pt idx="10">
                  <c:v>High impact disease, some dieback, mort &gt; 11% and &lt; 25%</c:v>
                </c:pt>
                <c:pt idx="11">
                  <c:v>High impact disease, some dieback, mort &gt;= 25%</c:v>
                </c:pt>
                <c:pt idx="12">
                  <c:v>Low impact disease, no dieback, mort &lt;= 11%</c:v>
                </c:pt>
                <c:pt idx="13">
                  <c:v>Low impact disease, no dieback, mort &gt; 11% and &lt; 25%</c:v>
                </c:pt>
                <c:pt idx="14">
                  <c:v>Low impact disease, no dieback, mort &gt;= 25%</c:v>
                </c:pt>
                <c:pt idx="15">
                  <c:v>Low impact disease, some dieback, mort &lt;= 11%</c:v>
                </c:pt>
                <c:pt idx="16">
                  <c:v>Low impact disease, some dieback, mort &gt; 11% and &lt; 25%</c:v>
                </c:pt>
                <c:pt idx="17">
                  <c:v>Low impact disease, some dieback, mort &gt;= 25%</c:v>
                </c:pt>
              </c:strCache>
            </c:strRef>
          </c:cat>
          <c:val>
            <c:numRef>
              <c:f>Disease!$Z$30:$AQ$30</c:f>
              <c:numCache>
                <c:formatCode>0%</c:formatCode>
                <c:ptCount val="18"/>
                <c:pt idx="0">
                  <c:v>0.90922974799965328</c:v>
                </c:pt>
                <c:pt idx="1">
                  <c:v>2.8832738497128561E-2</c:v>
                </c:pt>
                <c:pt idx="2">
                  <c:v>1.3965701870664924E-2</c:v>
                </c:pt>
                <c:pt idx="3">
                  <c:v>1.9721791423933752E-2</c:v>
                </c:pt>
                <c:pt idx="4">
                  <c:v>0</c:v>
                </c:pt>
                <c:pt idx="5">
                  <c:v>0</c:v>
                </c:pt>
                <c:pt idx="6">
                  <c:v>5.3280763143965177E-3</c:v>
                </c:pt>
                <c:pt idx="7">
                  <c:v>0</c:v>
                </c:pt>
                <c:pt idx="8">
                  <c:v>0</c:v>
                </c:pt>
                <c:pt idx="9">
                  <c:v>0</c:v>
                </c:pt>
                <c:pt idx="10">
                  <c:v>0</c:v>
                </c:pt>
                <c:pt idx="11">
                  <c:v>0</c:v>
                </c:pt>
                <c:pt idx="12">
                  <c:v>1.4674768891537284E-2</c:v>
                </c:pt>
                <c:pt idx="13">
                  <c:v>6.0499173335365709E-3</c:v>
                </c:pt>
                <c:pt idx="14">
                  <c:v>0</c:v>
                </c:pt>
                <c:pt idx="15">
                  <c:v>2.197257669148796E-3</c:v>
                </c:pt>
                <c:pt idx="16">
                  <c:v>0</c:v>
                </c:pt>
                <c:pt idx="17">
                  <c:v>0</c:v>
                </c:pt>
              </c:numCache>
            </c:numRef>
          </c:val>
          <c:extLst>
            <c:ext xmlns:c16="http://schemas.microsoft.com/office/drawing/2014/chart" uri="{C3380CC4-5D6E-409C-BE32-E72D297353CC}">
              <c16:uniqueId val="{00000000-BCDB-4190-B0DE-624FC7A24DE2}"/>
            </c:ext>
          </c:extLst>
        </c:ser>
        <c:dLbls>
          <c:showLegendKey val="0"/>
          <c:showVal val="0"/>
          <c:showCatName val="0"/>
          <c:showSerName val="0"/>
          <c:showPercent val="0"/>
          <c:showBubbleSize val="0"/>
        </c:dLbls>
        <c:gapWidth val="50"/>
        <c:axId val="45740800"/>
        <c:axId val="45742336"/>
      </c:barChart>
      <c:catAx>
        <c:axId val="45740800"/>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45742336"/>
        <c:crosses val="autoZero"/>
        <c:auto val="1"/>
        <c:lblAlgn val="ctr"/>
        <c:lblOffset val="100"/>
        <c:noMultiLvlLbl val="0"/>
      </c:catAx>
      <c:valAx>
        <c:axId val="45742336"/>
        <c:scaling>
          <c:orientation val="minMax"/>
        </c:scaling>
        <c:delete val="0"/>
        <c:axPos val="r"/>
        <c:majorGridlines/>
        <c:numFmt formatCode="0%" sourceLinked="1"/>
        <c:majorTickMark val="out"/>
        <c:minorTickMark val="none"/>
        <c:tickLblPos val="nextTo"/>
        <c:crossAx val="45740800"/>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DiseaseGraphs!$O$28</c:f>
          <c:strCache>
            <c:ptCount val="1"/>
            <c:pt idx="0">
              <c:v>England
Lowland Mixed Deciduous Woodland
Habitat Type Proportion of area</c:v>
            </c:pt>
          </c:strCache>
        </c:strRef>
      </c:tx>
      <c:overlay val="1"/>
    </c:title>
    <c:autoTitleDeleted val="0"/>
    <c:plotArea>
      <c:layout/>
      <c:barChart>
        <c:barDir val="col"/>
        <c:grouping val="clustered"/>
        <c:varyColors val="0"/>
        <c:ser>
          <c:idx val="0"/>
          <c:order val="0"/>
          <c:tx>
            <c:strRef>
              <c:f>Disease!$Y$31</c:f>
              <c:strCache>
                <c:ptCount val="1"/>
                <c:pt idx="0">
                  <c:v>Lowland Mixed Deciduous Woodland</c:v>
                </c:pt>
              </c:strCache>
            </c:strRef>
          </c:tx>
          <c:spPr>
            <a:solidFill>
              <a:srgbClr val="3B9946"/>
            </a:solidFill>
            <a:ln>
              <a:solidFill>
                <a:schemeClr val="bg1"/>
              </a:solidFill>
            </a:ln>
          </c:spPr>
          <c:invertIfNegative val="0"/>
          <c:cat>
            <c:strRef>
              <c:f>DiseaseGraphs!$D$6:$D$23</c:f>
              <c:strCache>
                <c:ptCount val="18"/>
                <c:pt idx="0">
                  <c:v>No diseases, no dieback, mort &lt;= 11%</c:v>
                </c:pt>
                <c:pt idx="1">
                  <c:v>No diseases, no dieback, mort &gt; 11% and &lt; 25%</c:v>
                </c:pt>
                <c:pt idx="2">
                  <c:v>No diseases, no dieback, mort &gt;= 25%</c:v>
                </c:pt>
                <c:pt idx="3">
                  <c:v>No diseases, some dieback, mort &lt;= 11%</c:v>
                </c:pt>
                <c:pt idx="4">
                  <c:v>No diseases, some dieback, mort &gt; 11% and &lt; 25%</c:v>
                </c:pt>
                <c:pt idx="5">
                  <c:v>No diseases, some dieback, mort &gt;= 25%</c:v>
                </c:pt>
                <c:pt idx="6">
                  <c:v>High impact disease, no dieback, mort &lt;= 11%</c:v>
                </c:pt>
                <c:pt idx="7">
                  <c:v>High impact disease, no dieback, mort &gt; 11% and &lt; 25%</c:v>
                </c:pt>
                <c:pt idx="8">
                  <c:v>High impact disease, no dieback, mort &gt;= 25%</c:v>
                </c:pt>
                <c:pt idx="9">
                  <c:v>High impact disease, some dieback, mort &lt;= 11%</c:v>
                </c:pt>
                <c:pt idx="10">
                  <c:v>High impact disease, some dieback, mort &gt; 11% and &lt; 25%</c:v>
                </c:pt>
                <c:pt idx="11">
                  <c:v>High impact disease, some dieback, mort &gt;= 25%</c:v>
                </c:pt>
                <c:pt idx="12">
                  <c:v>Low impact disease, no dieback, mort &lt;= 11%</c:v>
                </c:pt>
                <c:pt idx="13">
                  <c:v>Low impact disease, no dieback, mort &gt; 11% and &lt; 25%</c:v>
                </c:pt>
                <c:pt idx="14">
                  <c:v>Low impact disease, no dieback, mort &gt;= 25%</c:v>
                </c:pt>
                <c:pt idx="15">
                  <c:v>Low impact disease, some dieback, mort &lt;= 11%</c:v>
                </c:pt>
                <c:pt idx="16">
                  <c:v>Low impact disease, some dieback, mort &gt; 11% and &lt; 25%</c:v>
                </c:pt>
                <c:pt idx="17">
                  <c:v>Low impact disease, some dieback, mort &gt;= 25%</c:v>
                </c:pt>
              </c:strCache>
            </c:strRef>
          </c:cat>
          <c:val>
            <c:numRef>
              <c:f>Disease!$Z$31:$AQ$31</c:f>
              <c:numCache>
                <c:formatCode>0%</c:formatCode>
                <c:ptCount val="18"/>
                <c:pt idx="0">
                  <c:v>0.86301431748496404</c:v>
                </c:pt>
                <c:pt idx="1">
                  <c:v>4.2513335865278425E-2</c:v>
                </c:pt>
                <c:pt idx="2">
                  <c:v>1.8425934037648743E-2</c:v>
                </c:pt>
                <c:pt idx="3">
                  <c:v>3.9162290404189844E-2</c:v>
                </c:pt>
                <c:pt idx="4">
                  <c:v>6.527315547218567E-3</c:v>
                </c:pt>
                <c:pt idx="5">
                  <c:v>4.3268926064756533E-3</c:v>
                </c:pt>
                <c:pt idx="6">
                  <c:v>3.3053450802405259E-3</c:v>
                </c:pt>
                <c:pt idx="7">
                  <c:v>2.1691749032457509E-4</c:v>
                </c:pt>
                <c:pt idx="8">
                  <c:v>0</c:v>
                </c:pt>
                <c:pt idx="9">
                  <c:v>1.5513140003369529E-3</c:v>
                </c:pt>
                <c:pt idx="10">
                  <c:v>1.7849863780001728E-4</c:v>
                </c:pt>
                <c:pt idx="11">
                  <c:v>3.1096695828310784E-4</c:v>
                </c:pt>
                <c:pt idx="12">
                  <c:v>1.671408673048215E-2</c:v>
                </c:pt>
                <c:pt idx="13">
                  <c:v>6.9484163431789473E-4</c:v>
                </c:pt>
                <c:pt idx="14">
                  <c:v>3.3584818732634148E-4</c:v>
                </c:pt>
                <c:pt idx="15">
                  <c:v>2.6273678653804216E-3</c:v>
                </c:pt>
                <c:pt idx="16">
                  <c:v>9.4727469732563938E-5</c:v>
                </c:pt>
                <c:pt idx="17">
                  <c:v>0</c:v>
                </c:pt>
              </c:numCache>
            </c:numRef>
          </c:val>
          <c:extLst>
            <c:ext xmlns:c16="http://schemas.microsoft.com/office/drawing/2014/chart" uri="{C3380CC4-5D6E-409C-BE32-E72D297353CC}">
              <c16:uniqueId val="{00000000-199A-42AB-9EBB-B594EBC79D0D}"/>
            </c:ext>
          </c:extLst>
        </c:ser>
        <c:dLbls>
          <c:showLegendKey val="0"/>
          <c:showVal val="0"/>
          <c:showCatName val="0"/>
          <c:showSerName val="0"/>
          <c:showPercent val="0"/>
          <c:showBubbleSize val="0"/>
        </c:dLbls>
        <c:gapWidth val="50"/>
        <c:axId val="46016768"/>
        <c:axId val="46026752"/>
      </c:barChart>
      <c:catAx>
        <c:axId val="46016768"/>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46026752"/>
        <c:crosses val="autoZero"/>
        <c:auto val="1"/>
        <c:lblAlgn val="ctr"/>
        <c:lblOffset val="100"/>
        <c:noMultiLvlLbl val="0"/>
      </c:catAx>
      <c:valAx>
        <c:axId val="46026752"/>
        <c:scaling>
          <c:orientation val="minMax"/>
        </c:scaling>
        <c:delete val="0"/>
        <c:axPos val="r"/>
        <c:majorGridlines/>
        <c:numFmt formatCode="0%" sourceLinked="1"/>
        <c:majorTickMark val="out"/>
        <c:minorTickMark val="none"/>
        <c:tickLblPos val="nextTo"/>
        <c:crossAx val="46016768"/>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DiseaseGraphs!$V$28</c:f>
          <c:strCache>
            <c:ptCount val="1"/>
            <c:pt idx="0">
              <c:v>England
Native pine woodlands
Habitat Type Proportion of area</c:v>
            </c:pt>
          </c:strCache>
        </c:strRef>
      </c:tx>
      <c:layout>
        <c:manualLayout>
          <c:xMode val="edge"/>
          <c:yMode val="edge"/>
          <c:x val="0.12767329356107396"/>
          <c:y val="2.2535211267605635E-2"/>
        </c:manualLayout>
      </c:layout>
      <c:overlay val="1"/>
    </c:title>
    <c:autoTitleDeleted val="0"/>
    <c:plotArea>
      <c:layout/>
      <c:barChart>
        <c:barDir val="col"/>
        <c:grouping val="clustered"/>
        <c:varyColors val="0"/>
        <c:ser>
          <c:idx val="0"/>
          <c:order val="0"/>
          <c:tx>
            <c:strRef>
              <c:f>Disease!$Y$32</c:f>
              <c:strCache>
                <c:ptCount val="1"/>
                <c:pt idx="0">
                  <c:v>Native pine woodlands</c:v>
                </c:pt>
              </c:strCache>
            </c:strRef>
          </c:tx>
          <c:spPr>
            <a:solidFill>
              <a:schemeClr val="accent3">
                <a:lumMod val="75000"/>
              </a:schemeClr>
            </a:solidFill>
            <a:ln>
              <a:solidFill>
                <a:schemeClr val="bg1"/>
              </a:solidFill>
            </a:ln>
          </c:spPr>
          <c:invertIfNegative val="0"/>
          <c:cat>
            <c:strRef>
              <c:f>DiseaseGraphs!$D$6:$D$23</c:f>
              <c:strCache>
                <c:ptCount val="18"/>
                <c:pt idx="0">
                  <c:v>No diseases, no dieback, mort &lt;= 11%</c:v>
                </c:pt>
                <c:pt idx="1">
                  <c:v>No diseases, no dieback, mort &gt; 11% and &lt; 25%</c:v>
                </c:pt>
                <c:pt idx="2">
                  <c:v>No diseases, no dieback, mort &gt;= 25%</c:v>
                </c:pt>
                <c:pt idx="3">
                  <c:v>No diseases, some dieback, mort &lt;= 11%</c:v>
                </c:pt>
                <c:pt idx="4">
                  <c:v>No diseases, some dieback, mort &gt; 11% and &lt; 25%</c:v>
                </c:pt>
                <c:pt idx="5">
                  <c:v>No diseases, some dieback, mort &gt;= 25%</c:v>
                </c:pt>
                <c:pt idx="6">
                  <c:v>High impact disease, no dieback, mort &lt;= 11%</c:v>
                </c:pt>
                <c:pt idx="7">
                  <c:v>High impact disease, no dieback, mort &gt; 11% and &lt; 25%</c:v>
                </c:pt>
                <c:pt idx="8">
                  <c:v>High impact disease, no dieback, mort &gt;= 25%</c:v>
                </c:pt>
                <c:pt idx="9">
                  <c:v>High impact disease, some dieback, mort &lt;= 11%</c:v>
                </c:pt>
                <c:pt idx="10">
                  <c:v>High impact disease, some dieback, mort &gt; 11% and &lt; 25%</c:v>
                </c:pt>
                <c:pt idx="11">
                  <c:v>High impact disease, some dieback, mort &gt;= 25%</c:v>
                </c:pt>
                <c:pt idx="12">
                  <c:v>Low impact disease, no dieback, mort &lt;= 11%</c:v>
                </c:pt>
                <c:pt idx="13">
                  <c:v>Low impact disease, no dieback, mort &gt; 11% and &lt; 25%</c:v>
                </c:pt>
                <c:pt idx="14">
                  <c:v>Low impact disease, no dieback, mort &gt;= 25%</c:v>
                </c:pt>
                <c:pt idx="15">
                  <c:v>Low impact disease, some dieback, mort &lt;= 11%</c:v>
                </c:pt>
                <c:pt idx="16">
                  <c:v>Low impact disease, some dieback, mort &gt; 11% and &lt; 25%</c:v>
                </c:pt>
                <c:pt idx="17">
                  <c:v>Low impact disease, some dieback, mort &gt;= 25%</c:v>
                </c:pt>
              </c:strCache>
            </c:strRef>
          </c:cat>
          <c:val>
            <c:numRef>
              <c:f>Disease!$Z$32:$AQ$32</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0-8B1E-4AE5-B087-DE9B31D2527A}"/>
            </c:ext>
          </c:extLst>
        </c:ser>
        <c:dLbls>
          <c:showLegendKey val="0"/>
          <c:showVal val="0"/>
          <c:showCatName val="0"/>
          <c:showSerName val="0"/>
          <c:showPercent val="0"/>
          <c:showBubbleSize val="0"/>
        </c:dLbls>
        <c:gapWidth val="50"/>
        <c:axId val="46034304"/>
        <c:axId val="46068864"/>
      </c:barChart>
      <c:catAx>
        <c:axId val="46034304"/>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46068864"/>
        <c:crosses val="autoZero"/>
        <c:auto val="1"/>
        <c:lblAlgn val="ctr"/>
        <c:lblOffset val="100"/>
        <c:noMultiLvlLbl val="0"/>
      </c:catAx>
      <c:valAx>
        <c:axId val="46068864"/>
        <c:scaling>
          <c:orientation val="minMax"/>
        </c:scaling>
        <c:delete val="0"/>
        <c:axPos val="r"/>
        <c:majorGridlines/>
        <c:numFmt formatCode="0%" sourceLinked="1"/>
        <c:majorTickMark val="out"/>
        <c:minorTickMark val="none"/>
        <c:tickLblPos val="nextTo"/>
        <c:crossAx val="46034304"/>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DiseaseGraphs!$AE$28</c:f>
          <c:strCache>
            <c:ptCount val="1"/>
            <c:pt idx="0">
              <c:v>England
Non-HAP native pinewood
Habitat Type Proportion of area</c:v>
            </c:pt>
          </c:strCache>
        </c:strRef>
      </c:tx>
      <c:overlay val="1"/>
    </c:title>
    <c:autoTitleDeleted val="0"/>
    <c:plotArea>
      <c:layout/>
      <c:barChart>
        <c:barDir val="col"/>
        <c:grouping val="clustered"/>
        <c:varyColors val="0"/>
        <c:ser>
          <c:idx val="0"/>
          <c:order val="0"/>
          <c:tx>
            <c:strRef>
              <c:f>Disease!$Y$33</c:f>
              <c:strCache>
                <c:ptCount val="1"/>
                <c:pt idx="0">
                  <c:v>Non-HAP native pinewood</c:v>
                </c:pt>
              </c:strCache>
            </c:strRef>
          </c:tx>
          <c:spPr>
            <a:solidFill>
              <a:schemeClr val="accent3">
                <a:lumMod val="75000"/>
              </a:schemeClr>
            </a:solidFill>
            <a:ln>
              <a:solidFill>
                <a:schemeClr val="bg1"/>
              </a:solidFill>
            </a:ln>
          </c:spPr>
          <c:invertIfNegative val="0"/>
          <c:cat>
            <c:strRef>
              <c:f>DiseaseGraphs!$D$6:$D$23</c:f>
              <c:strCache>
                <c:ptCount val="18"/>
                <c:pt idx="0">
                  <c:v>No diseases, no dieback, mort &lt;= 11%</c:v>
                </c:pt>
                <c:pt idx="1">
                  <c:v>No diseases, no dieback, mort &gt; 11% and &lt; 25%</c:v>
                </c:pt>
                <c:pt idx="2">
                  <c:v>No diseases, no dieback, mort &gt;= 25%</c:v>
                </c:pt>
                <c:pt idx="3">
                  <c:v>No diseases, some dieback, mort &lt;= 11%</c:v>
                </c:pt>
                <c:pt idx="4">
                  <c:v>No diseases, some dieback, mort &gt; 11% and &lt; 25%</c:v>
                </c:pt>
                <c:pt idx="5">
                  <c:v>No diseases, some dieback, mort &gt;= 25%</c:v>
                </c:pt>
                <c:pt idx="6">
                  <c:v>High impact disease, no dieback, mort &lt;= 11%</c:v>
                </c:pt>
                <c:pt idx="7">
                  <c:v>High impact disease, no dieback, mort &gt; 11% and &lt; 25%</c:v>
                </c:pt>
                <c:pt idx="8">
                  <c:v>High impact disease, no dieback, mort &gt;= 25%</c:v>
                </c:pt>
                <c:pt idx="9">
                  <c:v>High impact disease, some dieback, mort &lt;= 11%</c:v>
                </c:pt>
                <c:pt idx="10">
                  <c:v>High impact disease, some dieback, mort &gt; 11% and &lt; 25%</c:v>
                </c:pt>
                <c:pt idx="11">
                  <c:v>High impact disease, some dieback, mort &gt;= 25%</c:v>
                </c:pt>
                <c:pt idx="12">
                  <c:v>Low impact disease, no dieback, mort &lt;= 11%</c:v>
                </c:pt>
                <c:pt idx="13">
                  <c:v>Low impact disease, no dieback, mort &gt; 11% and &lt; 25%</c:v>
                </c:pt>
                <c:pt idx="14">
                  <c:v>Low impact disease, no dieback, mort &gt;= 25%</c:v>
                </c:pt>
                <c:pt idx="15">
                  <c:v>Low impact disease, some dieback, mort &lt;= 11%</c:v>
                </c:pt>
                <c:pt idx="16">
                  <c:v>Low impact disease, some dieback, mort &gt; 11% and &lt; 25%</c:v>
                </c:pt>
                <c:pt idx="17">
                  <c:v>Low impact disease, some dieback, mort &gt;= 25%</c:v>
                </c:pt>
              </c:strCache>
            </c:strRef>
          </c:cat>
          <c:val>
            <c:numRef>
              <c:f>Disease!$Z$33:$AQ$33</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0-7608-4A44-81B4-FC7B84BF82C7}"/>
            </c:ext>
          </c:extLst>
        </c:ser>
        <c:dLbls>
          <c:showLegendKey val="0"/>
          <c:showVal val="0"/>
          <c:showCatName val="0"/>
          <c:showSerName val="0"/>
          <c:showPercent val="0"/>
          <c:showBubbleSize val="0"/>
        </c:dLbls>
        <c:gapWidth val="50"/>
        <c:axId val="47493888"/>
        <c:axId val="47495424"/>
      </c:barChart>
      <c:catAx>
        <c:axId val="47493888"/>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47495424"/>
        <c:crosses val="autoZero"/>
        <c:auto val="1"/>
        <c:lblAlgn val="ctr"/>
        <c:lblOffset val="100"/>
        <c:noMultiLvlLbl val="0"/>
      </c:catAx>
      <c:valAx>
        <c:axId val="47495424"/>
        <c:scaling>
          <c:orientation val="minMax"/>
        </c:scaling>
        <c:delete val="0"/>
        <c:axPos val="r"/>
        <c:majorGridlines/>
        <c:numFmt formatCode="0%" sourceLinked="1"/>
        <c:majorTickMark val="out"/>
        <c:minorTickMark val="none"/>
        <c:tickLblPos val="nextTo"/>
        <c:crossAx val="47493888"/>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DiseaseGraphs!$AL$28</c:f>
          <c:strCache>
            <c:ptCount val="1"/>
            <c:pt idx="0">
              <c:v>England
Upland birchwoods (Scot); birch dominated upland oakwoods (Eng, Wal)
Habitat Type Proportion of area</c:v>
            </c:pt>
          </c:strCache>
        </c:strRef>
      </c:tx>
      <c:overlay val="1"/>
    </c:title>
    <c:autoTitleDeleted val="0"/>
    <c:plotArea>
      <c:layout/>
      <c:barChart>
        <c:barDir val="col"/>
        <c:grouping val="clustered"/>
        <c:varyColors val="0"/>
        <c:ser>
          <c:idx val="0"/>
          <c:order val="0"/>
          <c:tx>
            <c:strRef>
              <c:f>Disease!$Y$34</c:f>
              <c:strCache>
                <c:ptCount val="1"/>
                <c:pt idx="0">
                  <c:v>Upland birchwoods (Scot); birch dominated upland oakwoods (Eng, Wal)</c:v>
                </c:pt>
              </c:strCache>
            </c:strRef>
          </c:tx>
          <c:spPr>
            <a:solidFill>
              <a:srgbClr val="3B9946"/>
            </a:solidFill>
            <a:ln>
              <a:solidFill>
                <a:schemeClr val="bg1"/>
              </a:solidFill>
            </a:ln>
          </c:spPr>
          <c:invertIfNegative val="0"/>
          <c:cat>
            <c:strRef>
              <c:f>DiseaseGraphs!$D$6:$D$23</c:f>
              <c:strCache>
                <c:ptCount val="18"/>
                <c:pt idx="0">
                  <c:v>No diseases, no dieback, mort &lt;= 11%</c:v>
                </c:pt>
                <c:pt idx="1">
                  <c:v>No diseases, no dieback, mort &gt; 11% and &lt; 25%</c:v>
                </c:pt>
                <c:pt idx="2">
                  <c:v>No diseases, no dieback, mort &gt;= 25%</c:v>
                </c:pt>
                <c:pt idx="3">
                  <c:v>No diseases, some dieback, mort &lt;= 11%</c:v>
                </c:pt>
                <c:pt idx="4">
                  <c:v>No diseases, some dieback, mort &gt; 11% and &lt; 25%</c:v>
                </c:pt>
                <c:pt idx="5">
                  <c:v>No diseases, some dieback, mort &gt;= 25%</c:v>
                </c:pt>
                <c:pt idx="6">
                  <c:v>High impact disease, no dieback, mort &lt;= 11%</c:v>
                </c:pt>
                <c:pt idx="7">
                  <c:v>High impact disease, no dieback, mort &gt; 11% and &lt; 25%</c:v>
                </c:pt>
                <c:pt idx="8">
                  <c:v>High impact disease, no dieback, mort &gt;= 25%</c:v>
                </c:pt>
                <c:pt idx="9">
                  <c:v>High impact disease, some dieback, mort &lt;= 11%</c:v>
                </c:pt>
                <c:pt idx="10">
                  <c:v>High impact disease, some dieback, mort &gt; 11% and &lt; 25%</c:v>
                </c:pt>
                <c:pt idx="11">
                  <c:v>High impact disease, some dieback, mort &gt;= 25%</c:v>
                </c:pt>
                <c:pt idx="12">
                  <c:v>Low impact disease, no dieback, mort &lt;= 11%</c:v>
                </c:pt>
                <c:pt idx="13">
                  <c:v>Low impact disease, no dieback, mort &gt; 11% and &lt; 25%</c:v>
                </c:pt>
                <c:pt idx="14">
                  <c:v>Low impact disease, no dieback, mort &gt;= 25%</c:v>
                </c:pt>
                <c:pt idx="15">
                  <c:v>Low impact disease, some dieback, mort &lt;= 11%</c:v>
                </c:pt>
                <c:pt idx="16">
                  <c:v>Low impact disease, some dieback, mort &gt; 11% and &lt; 25%</c:v>
                </c:pt>
                <c:pt idx="17">
                  <c:v>Low impact disease, some dieback, mort &gt;= 25%</c:v>
                </c:pt>
              </c:strCache>
            </c:strRef>
          </c:cat>
          <c:val>
            <c:numRef>
              <c:f>Disease!$Z$34:$AQ$34</c:f>
              <c:numCache>
                <c:formatCode>0%</c:formatCode>
                <c:ptCount val="18"/>
                <c:pt idx="0">
                  <c:v>0.94153308312907691</c:v>
                </c:pt>
                <c:pt idx="1">
                  <c:v>2.9825081611397922E-2</c:v>
                </c:pt>
                <c:pt idx="2">
                  <c:v>1.4057075167762223E-2</c:v>
                </c:pt>
                <c:pt idx="3">
                  <c:v>0</c:v>
                </c:pt>
                <c:pt idx="4">
                  <c:v>0</c:v>
                </c:pt>
                <c:pt idx="5">
                  <c:v>0</c:v>
                </c:pt>
                <c:pt idx="6">
                  <c:v>1.0376908964480798E-2</c:v>
                </c:pt>
                <c:pt idx="7">
                  <c:v>0</c:v>
                </c:pt>
                <c:pt idx="8">
                  <c:v>1.7771660059021394E-3</c:v>
                </c:pt>
                <c:pt idx="9">
                  <c:v>0</c:v>
                </c:pt>
                <c:pt idx="10">
                  <c:v>0</c:v>
                </c:pt>
                <c:pt idx="11">
                  <c:v>0</c:v>
                </c:pt>
                <c:pt idx="12">
                  <c:v>2.4306851213800394E-3</c:v>
                </c:pt>
                <c:pt idx="13">
                  <c:v>0</c:v>
                </c:pt>
                <c:pt idx="14">
                  <c:v>0</c:v>
                </c:pt>
                <c:pt idx="15">
                  <c:v>0</c:v>
                </c:pt>
                <c:pt idx="16">
                  <c:v>0</c:v>
                </c:pt>
                <c:pt idx="17">
                  <c:v>0</c:v>
                </c:pt>
              </c:numCache>
            </c:numRef>
          </c:val>
          <c:extLst>
            <c:ext xmlns:c16="http://schemas.microsoft.com/office/drawing/2014/chart" uri="{C3380CC4-5D6E-409C-BE32-E72D297353CC}">
              <c16:uniqueId val="{00000000-A576-4A97-9F55-2B1246AC82D2}"/>
            </c:ext>
          </c:extLst>
        </c:ser>
        <c:dLbls>
          <c:showLegendKey val="0"/>
          <c:showVal val="0"/>
          <c:showCatName val="0"/>
          <c:showSerName val="0"/>
          <c:showPercent val="0"/>
          <c:showBubbleSize val="0"/>
        </c:dLbls>
        <c:gapWidth val="50"/>
        <c:axId val="52631424"/>
        <c:axId val="52632960"/>
      </c:barChart>
      <c:catAx>
        <c:axId val="52631424"/>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52632960"/>
        <c:crosses val="autoZero"/>
        <c:auto val="1"/>
        <c:lblAlgn val="ctr"/>
        <c:lblOffset val="100"/>
        <c:noMultiLvlLbl val="0"/>
      </c:catAx>
      <c:valAx>
        <c:axId val="52632960"/>
        <c:scaling>
          <c:orientation val="minMax"/>
        </c:scaling>
        <c:delete val="0"/>
        <c:axPos val="r"/>
        <c:majorGridlines/>
        <c:numFmt formatCode="0%" sourceLinked="1"/>
        <c:majorTickMark val="out"/>
        <c:minorTickMark val="none"/>
        <c:tickLblPos val="nextTo"/>
        <c:crossAx val="52631424"/>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DiseaseGraphs!$AS$28</c:f>
          <c:strCache>
            <c:ptCount val="1"/>
            <c:pt idx="0">
              <c:v>England
Upland mixed ashwoods
Habitat Type Proportion of area</c:v>
            </c:pt>
          </c:strCache>
        </c:strRef>
      </c:tx>
      <c:overlay val="1"/>
    </c:title>
    <c:autoTitleDeleted val="0"/>
    <c:plotArea>
      <c:layout/>
      <c:barChart>
        <c:barDir val="col"/>
        <c:grouping val="clustered"/>
        <c:varyColors val="0"/>
        <c:ser>
          <c:idx val="0"/>
          <c:order val="0"/>
          <c:tx>
            <c:strRef>
              <c:f>Disease!$Y$35</c:f>
              <c:strCache>
                <c:ptCount val="1"/>
                <c:pt idx="0">
                  <c:v>Upland mixed ashwoods</c:v>
                </c:pt>
              </c:strCache>
            </c:strRef>
          </c:tx>
          <c:spPr>
            <a:solidFill>
              <a:srgbClr val="3B9946"/>
            </a:solidFill>
            <a:ln>
              <a:solidFill>
                <a:schemeClr val="bg1"/>
              </a:solidFill>
            </a:ln>
          </c:spPr>
          <c:invertIfNegative val="0"/>
          <c:cat>
            <c:strRef>
              <c:f>DiseaseGraphs!$D$6:$D$23</c:f>
              <c:strCache>
                <c:ptCount val="18"/>
                <c:pt idx="0">
                  <c:v>No diseases, no dieback, mort &lt;= 11%</c:v>
                </c:pt>
                <c:pt idx="1">
                  <c:v>No diseases, no dieback, mort &gt; 11% and &lt; 25%</c:v>
                </c:pt>
                <c:pt idx="2">
                  <c:v>No diseases, no dieback, mort &gt;= 25%</c:v>
                </c:pt>
                <c:pt idx="3">
                  <c:v>No diseases, some dieback, mort &lt;= 11%</c:v>
                </c:pt>
                <c:pt idx="4">
                  <c:v>No diseases, some dieback, mort &gt; 11% and &lt; 25%</c:v>
                </c:pt>
                <c:pt idx="5">
                  <c:v>No diseases, some dieback, mort &gt;= 25%</c:v>
                </c:pt>
                <c:pt idx="6">
                  <c:v>High impact disease, no dieback, mort &lt;= 11%</c:v>
                </c:pt>
                <c:pt idx="7">
                  <c:v>High impact disease, no dieback, mort &gt; 11% and &lt; 25%</c:v>
                </c:pt>
                <c:pt idx="8">
                  <c:v>High impact disease, no dieback, mort &gt;= 25%</c:v>
                </c:pt>
                <c:pt idx="9">
                  <c:v>High impact disease, some dieback, mort &lt;= 11%</c:v>
                </c:pt>
                <c:pt idx="10">
                  <c:v>High impact disease, some dieback, mort &gt; 11% and &lt; 25%</c:v>
                </c:pt>
                <c:pt idx="11">
                  <c:v>High impact disease, some dieback, mort &gt;= 25%</c:v>
                </c:pt>
                <c:pt idx="12">
                  <c:v>Low impact disease, no dieback, mort &lt;= 11%</c:v>
                </c:pt>
                <c:pt idx="13">
                  <c:v>Low impact disease, no dieback, mort &gt; 11% and &lt; 25%</c:v>
                </c:pt>
                <c:pt idx="14">
                  <c:v>Low impact disease, no dieback, mort &gt;= 25%</c:v>
                </c:pt>
                <c:pt idx="15">
                  <c:v>Low impact disease, some dieback, mort &lt;= 11%</c:v>
                </c:pt>
                <c:pt idx="16">
                  <c:v>Low impact disease, some dieback, mort &gt; 11% and &lt; 25%</c:v>
                </c:pt>
                <c:pt idx="17">
                  <c:v>Low impact disease, some dieback, mort &gt;= 25%</c:v>
                </c:pt>
              </c:strCache>
            </c:strRef>
          </c:cat>
          <c:val>
            <c:numRef>
              <c:f>Disease!$Z$35:$AQ$35</c:f>
              <c:numCache>
                <c:formatCode>0%</c:formatCode>
                <c:ptCount val="18"/>
                <c:pt idx="0">
                  <c:v>0.8408464654133293</c:v>
                </c:pt>
                <c:pt idx="1">
                  <c:v>3.9286461786914438E-2</c:v>
                </c:pt>
                <c:pt idx="2">
                  <c:v>2.1943131120095671E-2</c:v>
                </c:pt>
                <c:pt idx="3">
                  <c:v>3.2655926859917236E-2</c:v>
                </c:pt>
                <c:pt idx="4">
                  <c:v>1.1990372812245376E-2</c:v>
                </c:pt>
                <c:pt idx="5">
                  <c:v>0</c:v>
                </c:pt>
                <c:pt idx="6">
                  <c:v>3.9699948503770901E-3</c:v>
                </c:pt>
                <c:pt idx="7">
                  <c:v>0</c:v>
                </c:pt>
                <c:pt idx="8">
                  <c:v>0</c:v>
                </c:pt>
                <c:pt idx="9">
                  <c:v>0</c:v>
                </c:pt>
                <c:pt idx="10">
                  <c:v>7.2980281654939977E-3</c:v>
                </c:pt>
                <c:pt idx="11">
                  <c:v>0</c:v>
                </c:pt>
                <c:pt idx="12">
                  <c:v>4.2009618991626863E-2</c:v>
                </c:pt>
                <c:pt idx="13">
                  <c:v>0</c:v>
                </c:pt>
                <c:pt idx="14">
                  <c:v>0</c:v>
                </c:pt>
                <c:pt idx="15">
                  <c:v>0</c:v>
                </c:pt>
                <c:pt idx="16">
                  <c:v>0</c:v>
                </c:pt>
                <c:pt idx="17">
                  <c:v>0</c:v>
                </c:pt>
              </c:numCache>
            </c:numRef>
          </c:val>
          <c:extLst>
            <c:ext xmlns:c16="http://schemas.microsoft.com/office/drawing/2014/chart" uri="{C3380CC4-5D6E-409C-BE32-E72D297353CC}">
              <c16:uniqueId val="{00000000-9DEF-4EA7-8132-79BE43AB0F26}"/>
            </c:ext>
          </c:extLst>
        </c:ser>
        <c:dLbls>
          <c:showLegendKey val="0"/>
          <c:showVal val="0"/>
          <c:showCatName val="0"/>
          <c:showSerName val="0"/>
          <c:showPercent val="0"/>
          <c:showBubbleSize val="0"/>
        </c:dLbls>
        <c:gapWidth val="50"/>
        <c:axId val="52640768"/>
        <c:axId val="52650752"/>
      </c:barChart>
      <c:catAx>
        <c:axId val="52640768"/>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52650752"/>
        <c:crosses val="autoZero"/>
        <c:auto val="1"/>
        <c:lblAlgn val="ctr"/>
        <c:lblOffset val="100"/>
        <c:noMultiLvlLbl val="0"/>
      </c:catAx>
      <c:valAx>
        <c:axId val="52650752"/>
        <c:scaling>
          <c:orientation val="minMax"/>
          <c:max val="1"/>
        </c:scaling>
        <c:delete val="0"/>
        <c:axPos val="r"/>
        <c:majorGridlines/>
        <c:numFmt formatCode="0%" sourceLinked="1"/>
        <c:majorTickMark val="out"/>
        <c:minorTickMark val="none"/>
        <c:tickLblPos val="nextTo"/>
        <c:crossAx val="52640768"/>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DiseaseGraphs!$BA$28</c:f>
          <c:strCache>
            <c:ptCount val="1"/>
            <c:pt idx="0">
              <c:v>England
Upland oakwood
Habitat Type Proportion of area</c:v>
            </c:pt>
          </c:strCache>
        </c:strRef>
      </c:tx>
      <c:overlay val="1"/>
    </c:title>
    <c:autoTitleDeleted val="0"/>
    <c:plotArea>
      <c:layout/>
      <c:barChart>
        <c:barDir val="col"/>
        <c:grouping val="clustered"/>
        <c:varyColors val="0"/>
        <c:ser>
          <c:idx val="0"/>
          <c:order val="0"/>
          <c:tx>
            <c:strRef>
              <c:f>Disease!$Z$36:$AJ$36</c:f>
              <c:strCache>
                <c:ptCount val="11"/>
                <c:pt idx="0">
                  <c:v>90%</c:v>
                </c:pt>
                <c:pt idx="1">
                  <c:v>3%</c:v>
                </c:pt>
                <c:pt idx="2">
                  <c:v>1%</c:v>
                </c:pt>
                <c:pt idx="3">
                  <c:v>4%</c:v>
                </c:pt>
                <c:pt idx="4">
                  <c:v>1%</c:v>
                </c:pt>
                <c:pt idx="5">
                  <c:v>0%</c:v>
                </c:pt>
                <c:pt idx="6">
                  <c:v>1%</c:v>
                </c:pt>
                <c:pt idx="7">
                  <c:v>0%</c:v>
                </c:pt>
                <c:pt idx="8">
                  <c:v>0%</c:v>
                </c:pt>
                <c:pt idx="9">
                  <c:v>0%</c:v>
                </c:pt>
                <c:pt idx="10">
                  <c:v>0%</c:v>
                </c:pt>
              </c:strCache>
            </c:strRef>
          </c:tx>
          <c:spPr>
            <a:solidFill>
              <a:srgbClr val="3B9946"/>
            </a:solidFill>
            <a:ln>
              <a:solidFill>
                <a:schemeClr val="bg1"/>
              </a:solidFill>
            </a:ln>
          </c:spPr>
          <c:invertIfNegative val="0"/>
          <c:cat>
            <c:strRef>
              <c:f>DiseaseGraphs!$D$6:$D$23</c:f>
              <c:strCache>
                <c:ptCount val="18"/>
                <c:pt idx="0">
                  <c:v>No diseases, no dieback, mort &lt;= 11%</c:v>
                </c:pt>
                <c:pt idx="1">
                  <c:v>No diseases, no dieback, mort &gt; 11% and &lt; 25%</c:v>
                </c:pt>
                <c:pt idx="2">
                  <c:v>No diseases, no dieback, mort &gt;= 25%</c:v>
                </c:pt>
                <c:pt idx="3">
                  <c:v>No diseases, some dieback, mort &lt;= 11%</c:v>
                </c:pt>
                <c:pt idx="4">
                  <c:v>No diseases, some dieback, mort &gt; 11% and &lt; 25%</c:v>
                </c:pt>
                <c:pt idx="5">
                  <c:v>No diseases, some dieback, mort &gt;= 25%</c:v>
                </c:pt>
                <c:pt idx="6">
                  <c:v>High impact disease, no dieback, mort &lt;= 11%</c:v>
                </c:pt>
                <c:pt idx="7">
                  <c:v>High impact disease, no dieback, mort &gt; 11% and &lt; 25%</c:v>
                </c:pt>
                <c:pt idx="8">
                  <c:v>High impact disease, no dieback, mort &gt;= 25%</c:v>
                </c:pt>
                <c:pt idx="9">
                  <c:v>High impact disease, some dieback, mort &lt;= 11%</c:v>
                </c:pt>
                <c:pt idx="10">
                  <c:v>High impact disease, some dieback, mort &gt; 11% and &lt; 25%</c:v>
                </c:pt>
                <c:pt idx="11">
                  <c:v>High impact disease, some dieback, mort &gt;= 25%</c:v>
                </c:pt>
                <c:pt idx="12">
                  <c:v>Low impact disease, no dieback, mort &lt;= 11%</c:v>
                </c:pt>
                <c:pt idx="13">
                  <c:v>Low impact disease, no dieback, mort &gt; 11% and &lt; 25%</c:v>
                </c:pt>
                <c:pt idx="14">
                  <c:v>Low impact disease, no dieback, mort &gt;= 25%</c:v>
                </c:pt>
                <c:pt idx="15">
                  <c:v>Low impact disease, some dieback, mort &lt;= 11%</c:v>
                </c:pt>
                <c:pt idx="16">
                  <c:v>Low impact disease, some dieback, mort &gt; 11% and &lt; 25%</c:v>
                </c:pt>
                <c:pt idx="17">
                  <c:v>Low impact disease, some dieback, mort &gt;= 25%</c:v>
                </c:pt>
              </c:strCache>
            </c:strRef>
          </c:cat>
          <c:val>
            <c:numRef>
              <c:f>Disease!$Z$13:$AQ$13</c:f>
              <c:numCache>
                <c:formatCode>0%</c:formatCode>
                <c:ptCount val="18"/>
                <c:pt idx="0">
                  <c:v>0.84568499469872027</c:v>
                </c:pt>
                <c:pt idx="1">
                  <c:v>3.7942683864528072E-2</c:v>
                </c:pt>
                <c:pt idx="2">
                  <c:v>1.0513782204484595E-2</c:v>
                </c:pt>
                <c:pt idx="3">
                  <c:v>7.8789745596331409E-2</c:v>
                </c:pt>
                <c:pt idx="4">
                  <c:v>5.938206271900749E-3</c:v>
                </c:pt>
                <c:pt idx="5">
                  <c:v>5.4178846499035741E-3</c:v>
                </c:pt>
                <c:pt idx="6">
                  <c:v>9.0389019936040031E-3</c:v>
                </c:pt>
                <c:pt idx="7">
                  <c:v>1.7884292914885842E-3</c:v>
                </c:pt>
                <c:pt idx="8">
                  <c:v>0</c:v>
                </c:pt>
                <c:pt idx="9">
                  <c:v>4.8853714290388144E-3</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0-3D90-4800-A6A8-8FB3A35E704A}"/>
            </c:ext>
          </c:extLst>
        </c:ser>
        <c:dLbls>
          <c:showLegendKey val="0"/>
          <c:showVal val="0"/>
          <c:showCatName val="0"/>
          <c:showSerName val="0"/>
          <c:showPercent val="0"/>
          <c:showBubbleSize val="0"/>
        </c:dLbls>
        <c:gapWidth val="50"/>
        <c:axId val="52666752"/>
        <c:axId val="52668288"/>
      </c:barChart>
      <c:catAx>
        <c:axId val="52666752"/>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52668288"/>
        <c:crosses val="autoZero"/>
        <c:auto val="1"/>
        <c:lblAlgn val="ctr"/>
        <c:lblOffset val="100"/>
        <c:noMultiLvlLbl val="0"/>
      </c:catAx>
      <c:valAx>
        <c:axId val="52668288"/>
        <c:scaling>
          <c:orientation val="minMax"/>
          <c:max val="1"/>
        </c:scaling>
        <c:delete val="0"/>
        <c:axPos val="r"/>
        <c:majorGridlines/>
        <c:numFmt formatCode="0%" sourceLinked="1"/>
        <c:majorTickMark val="out"/>
        <c:minorTickMark val="none"/>
        <c:tickLblPos val="nextTo"/>
        <c:crossAx val="52666752"/>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DiseaseGraphs!$O$3</c:f>
          <c:strCache>
            <c:ptCount val="1"/>
            <c:pt idx="0">
              <c:v>GB
Lowland Mixed Deciduous Woodland
Habitat Type Proportion of area</c:v>
            </c:pt>
          </c:strCache>
        </c:strRef>
      </c:tx>
      <c:overlay val="1"/>
    </c:title>
    <c:autoTitleDeleted val="0"/>
    <c:plotArea>
      <c:layout/>
      <c:barChart>
        <c:barDir val="col"/>
        <c:grouping val="clustered"/>
        <c:varyColors val="0"/>
        <c:ser>
          <c:idx val="0"/>
          <c:order val="0"/>
          <c:tx>
            <c:strRef>
              <c:f>Disease!$Y$8</c:f>
              <c:strCache>
                <c:ptCount val="1"/>
                <c:pt idx="0">
                  <c:v>Lowland Mixed Deciduous Woodland</c:v>
                </c:pt>
              </c:strCache>
            </c:strRef>
          </c:tx>
          <c:spPr>
            <a:solidFill>
              <a:srgbClr val="074F28"/>
            </a:solidFill>
            <a:ln>
              <a:solidFill>
                <a:schemeClr val="bg1"/>
              </a:solidFill>
            </a:ln>
          </c:spPr>
          <c:invertIfNegative val="0"/>
          <c:cat>
            <c:strRef>
              <c:f>DiseaseGraphs!$D$6:$D$23</c:f>
              <c:strCache>
                <c:ptCount val="18"/>
                <c:pt idx="0">
                  <c:v>No diseases, no dieback, mort &lt;= 11%</c:v>
                </c:pt>
                <c:pt idx="1">
                  <c:v>No diseases, no dieback, mort &gt; 11% and &lt; 25%</c:v>
                </c:pt>
                <c:pt idx="2">
                  <c:v>No diseases, no dieback, mort &gt;= 25%</c:v>
                </c:pt>
                <c:pt idx="3">
                  <c:v>No diseases, some dieback, mort &lt;= 11%</c:v>
                </c:pt>
                <c:pt idx="4">
                  <c:v>No diseases, some dieback, mort &gt; 11% and &lt; 25%</c:v>
                </c:pt>
                <c:pt idx="5">
                  <c:v>No diseases, some dieback, mort &gt;= 25%</c:v>
                </c:pt>
                <c:pt idx="6">
                  <c:v>High impact disease, no dieback, mort &lt;= 11%</c:v>
                </c:pt>
                <c:pt idx="7">
                  <c:v>High impact disease, no dieback, mort &gt; 11% and &lt; 25%</c:v>
                </c:pt>
                <c:pt idx="8">
                  <c:v>High impact disease, no dieback, mort &gt;= 25%</c:v>
                </c:pt>
                <c:pt idx="9">
                  <c:v>High impact disease, some dieback, mort &lt;= 11%</c:v>
                </c:pt>
                <c:pt idx="10">
                  <c:v>High impact disease, some dieback, mort &gt; 11% and &lt; 25%</c:v>
                </c:pt>
                <c:pt idx="11">
                  <c:v>High impact disease, some dieback, mort &gt;= 25%</c:v>
                </c:pt>
                <c:pt idx="12">
                  <c:v>Low impact disease, no dieback, mort &lt;= 11%</c:v>
                </c:pt>
                <c:pt idx="13">
                  <c:v>Low impact disease, no dieback, mort &gt; 11% and &lt; 25%</c:v>
                </c:pt>
                <c:pt idx="14">
                  <c:v>Low impact disease, no dieback, mort &gt;= 25%</c:v>
                </c:pt>
                <c:pt idx="15">
                  <c:v>Low impact disease, some dieback, mort &lt;= 11%</c:v>
                </c:pt>
                <c:pt idx="16">
                  <c:v>Low impact disease, some dieback, mort &gt; 11% and &lt; 25%</c:v>
                </c:pt>
                <c:pt idx="17">
                  <c:v>Low impact disease, some dieback, mort &gt;= 25%</c:v>
                </c:pt>
              </c:strCache>
            </c:strRef>
          </c:cat>
          <c:val>
            <c:numRef>
              <c:f>Disease!$Z$8:$AQ$8</c:f>
              <c:numCache>
                <c:formatCode>0%</c:formatCode>
                <c:ptCount val="18"/>
                <c:pt idx="0">
                  <c:v>0.86945531360050021</c:v>
                </c:pt>
                <c:pt idx="1">
                  <c:v>3.9651405950622789E-2</c:v>
                </c:pt>
                <c:pt idx="2">
                  <c:v>1.7224264781623488E-2</c:v>
                </c:pt>
                <c:pt idx="3">
                  <c:v>3.8948396385511445E-2</c:v>
                </c:pt>
                <c:pt idx="4">
                  <c:v>6.527554956153884E-3</c:v>
                </c:pt>
                <c:pt idx="5">
                  <c:v>3.8432575652829516E-3</c:v>
                </c:pt>
                <c:pt idx="6">
                  <c:v>3.0520617008346442E-3</c:v>
                </c:pt>
                <c:pt idx="7">
                  <c:v>2.9220669825759724E-4</c:v>
                </c:pt>
                <c:pt idx="8">
                  <c:v>0</c:v>
                </c:pt>
                <c:pt idx="9">
                  <c:v>1.5677557087350477E-3</c:v>
                </c:pt>
                <c:pt idx="10">
                  <c:v>1.4684085002412931E-4</c:v>
                </c:pt>
                <c:pt idx="11">
                  <c:v>2.5581513140099209E-4</c:v>
                </c:pt>
                <c:pt idx="12">
                  <c:v>1.5237256148059507E-2</c:v>
                </c:pt>
                <c:pt idx="13">
                  <c:v>5.71607366156522E-4</c:v>
                </c:pt>
                <c:pt idx="14">
                  <c:v>3.5667103384970524E-4</c:v>
                </c:pt>
                <c:pt idx="15">
                  <c:v>2.73203378816649E-3</c:v>
                </c:pt>
                <c:pt idx="16">
                  <c:v>7.7926993435931553E-5</c:v>
                </c:pt>
                <c:pt idx="17">
                  <c:v>5.9631341384192547E-5</c:v>
                </c:pt>
              </c:numCache>
            </c:numRef>
          </c:val>
          <c:extLst>
            <c:ext xmlns:c16="http://schemas.microsoft.com/office/drawing/2014/chart" uri="{C3380CC4-5D6E-409C-BE32-E72D297353CC}">
              <c16:uniqueId val="{00000000-1386-402F-9C03-8DF8FDFA7215}"/>
            </c:ext>
          </c:extLst>
        </c:ser>
        <c:dLbls>
          <c:showLegendKey val="0"/>
          <c:showVal val="0"/>
          <c:showCatName val="0"/>
          <c:showSerName val="0"/>
          <c:showPercent val="0"/>
          <c:showBubbleSize val="0"/>
        </c:dLbls>
        <c:gapWidth val="50"/>
        <c:axId val="185515008"/>
        <c:axId val="190506496"/>
      </c:barChart>
      <c:catAx>
        <c:axId val="185515008"/>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190506496"/>
        <c:crosses val="autoZero"/>
        <c:auto val="1"/>
        <c:lblAlgn val="ctr"/>
        <c:lblOffset val="100"/>
        <c:noMultiLvlLbl val="0"/>
      </c:catAx>
      <c:valAx>
        <c:axId val="190506496"/>
        <c:scaling>
          <c:orientation val="minMax"/>
        </c:scaling>
        <c:delete val="0"/>
        <c:axPos val="r"/>
        <c:majorGridlines/>
        <c:numFmt formatCode="0%" sourceLinked="1"/>
        <c:majorTickMark val="out"/>
        <c:minorTickMark val="none"/>
        <c:tickLblPos val="nextTo"/>
        <c:crossAx val="185515008"/>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DiseaseGraphs!$BJ$28</c:f>
          <c:strCache>
            <c:ptCount val="1"/>
            <c:pt idx="0">
              <c:v>England
Wet woodland
Habitat Type Proportion of area</c:v>
            </c:pt>
          </c:strCache>
        </c:strRef>
      </c:tx>
      <c:overlay val="1"/>
    </c:title>
    <c:autoTitleDeleted val="0"/>
    <c:plotArea>
      <c:layout/>
      <c:barChart>
        <c:barDir val="col"/>
        <c:grouping val="clustered"/>
        <c:varyColors val="0"/>
        <c:ser>
          <c:idx val="0"/>
          <c:order val="0"/>
          <c:tx>
            <c:strRef>
              <c:f>Disease!$Y$37</c:f>
              <c:strCache>
                <c:ptCount val="1"/>
                <c:pt idx="0">
                  <c:v>Wet woodland</c:v>
                </c:pt>
              </c:strCache>
            </c:strRef>
          </c:tx>
          <c:spPr>
            <a:solidFill>
              <a:srgbClr val="3B9946"/>
            </a:solidFill>
            <a:ln>
              <a:solidFill>
                <a:schemeClr val="bg1"/>
              </a:solidFill>
            </a:ln>
          </c:spPr>
          <c:invertIfNegative val="0"/>
          <c:cat>
            <c:strRef>
              <c:f>DiseaseGraphs!$D$6:$D$23</c:f>
              <c:strCache>
                <c:ptCount val="18"/>
                <c:pt idx="0">
                  <c:v>No diseases, no dieback, mort &lt;= 11%</c:v>
                </c:pt>
                <c:pt idx="1">
                  <c:v>No diseases, no dieback, mort &gt; 11% and &lt; 25%</c:v>
                </c:pt>
                <c:pt idx="2">
                  <c:v>No diseases, no dieback, mort &gt;= 25%</c:v>
                </c:pt>
                <c:pt idx="3">
                  <c:v>No diseases, some dieback, mort &lt;= 11%</c:v>
                </c:pt>
                <c:pt idx="4">
                  <c:v>No diseases, some dieback, mort &gt; 11% and &lt; 25%</c:v>
                </c:pt>
                <c:pt idx="5">
                  <c:v>No diseases, some dieback, mort &gt;= 25%</c:v>
                </c:pt>
                <c:pt idx="6">
                  <c:v>High impact disease, no dieback, mort &lt;= 11%</c:v>
                </c:pt>
                <c:pt idx="7">
                  <c:v>High impact disease, no dieback, mort &gt; 11% and &lt; 25%</c:v>
                </c:pt>
                <c:pt idx="8">
                  <c:v>High impact disease, no dieback, mort &gt;= 25%</c:v>
                </c:pt>
                <c:pt idx="9">
                  <c:v>High impact disease, some dieback, mort &lt;= 11%</c:v>
                </c:pt>
                <c:pt idx="10">
                  <c:v>High impact disease, some dieback, mort &gt; 11% and &lt; 25%</c:v>
                </c:pt>
                <c:pt idx="11">
                  <c:v>High impact disease, some dieback, mort &gt;= 25%</c:v>
                </c:pt>
                <c:pt idx="12">
                  <c:v>Low impact disease, no dieback, mort &lt;= 11%</c:v>
                </c:pt>
                <c:pt idx="13">
                  <c:v>Low impact disease, no dieback, mort &gt; 11% and &lt; 25%</c:v>
                </c:pt>
                <c:pt idx="14">
                  <c:v>Low impact disease, no dieback, mort &gt;= 25%</c:v>
                </c:pt>
                <c:pt idx="15">
                  <c:v>Low impact disease, some dieback, mort &lt;= 11%</c:v>
                </c:pt>
                <c:pt idx="16">
                  <c:v>Low impact disease, some dieback, mort &gt; 11% and &lt; 25%</c:v>
                </c:pt>
                <c:pt idx="17">
                  <c:v>Low impact disease, some dieback, mort &gt;= 25%</c:v>
                </c:pt>
              </c:strCache>
            </c:strRef>
          </c:cat>
          <c:val>
            <c:numRef>
              <c:f>Disease!$Z$37:$AQ$37</c:f>
              <c:numCache>
                <c:formatCode>0%</c:formatCode>
                <c:ptCount val="18"/>
                <c:pt idx="0">
                  <c:v>0.87381500453922056</c:v>
                </c:pt>
                <c:pt idx="1">
                  <c:v>5.0231414001248996E-2</c:v>
                </c:pt>
                <c:pt idx="2">
                  <c:v>2.2683825980238104E-2</c:v>
                </c:pt>
                <c:pt idx="3">
                  <c:v>2.774879772258166E-2</c:v>
                </c:pt>
                <c:pt idx="4">
                  <c:v>2.0521584672121541E-3</c:v>
                </c:pt>
                <c:pt idx="5">
                  <c:v>3.1061512790055137E-3</c:v>
                </c:pt>
                <c:pt idx="6">
                  <c:v>3.8808466832272689E-3</c:v>
                </c:pt>
                <c:pt idx="7">
                  <c:v>0</c:v>
                </c:pt>
                <c:pt idx="8">
                  <c:v>0</c:v>
                </c:pt>
                <c:pt idx="9">
                  <c:v>0</c:v>
                </c:pt>
                <c:pt idx="10">
                  <c:v>0</c:v>
                </c:pt>
                <c:pt idx="11">
                  <c:v>2.5653518320010618E-3</c:v>
                </c:pt>
                <c:pt idx="12">
                  <c:v>1.391644949526427E-2</c:v>
                </c:pt>
                <c:pt idx="13">
                  <c:v>0</c:v>
                </c:pt>
                <c:pt idx="14">
                  <c:v>0</c:v>
                </c:pt>
                <c:pt idx="15">
                  <c:v>0</c:v>
                </c:pt>
                <c:pt idx="16">
                  <c:v>0</c:v>
                </c:pt>
                <c:pt idx="17">
                  <c:v>0</c:v>
                </c:pt>
              </c:numCache>
            </c:numRef>
          </c:val>
          <c:extLst>
            <c:ext xmlns:c16="http://schemas.microsoft.com/office/drawing/2014/chart" uri="{C3380CC4-5D6E-409C-BE32-E72D297353CC}">
              <c16:uniqueId val="{00000000-9704-4FA2-BCB6-A08C896762D2}"/>
            </c:ext>
          </c:extLst>
        </c:ser>
        <c:dLbls>
          <c:showLegendKey val="0"/>
          <c:showVal val="0"/>
          <c:showCatName val="0"/>
          <c:showSerName val="0"/>
          <c:showPercent val="0"/>
          <c:showBubbleSize val="0"/>
        </c:dLbls>
        <c:gapWidth val="50"/>
        <c:axId val="52680576"/>
        <c:axId val="52682112"/>
      </c:barChart>
      <c:catAx>
        <c:axId val="52680576"/>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52682112"/>
        <c:crosses val="autoZero"/>
        <c:auto val="1"/>
        <c:lblAlgn val="ctr"/>
        <c:lblOffset val="100"/>
        <c:noMultiLvlLbl val="0"/>
      </c:catAx>
      <c:valAx>
        <c:axId val="52682112"/>
        <c:scaling>
          <c:orientation val="minMax"/>
        </c:scaling>
        <c:delete val="0"/>
        <c:axPos val="r"/>
        <c:majorGridlines/>
        <c:numFmt formatCode="0%" sourceLinked="1"/>
        <c:majorTickMark val="out"/>
        <c:minorTickMark val="none"/>
        <c:tickLblPos val="nextTo"/>
        <c:crossAx val="52680576"/>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DiseaseGraphs!$BQ$28</c:f>
          <c:strCache>
            <c:ptCount val="1"/>
            <c:pt idx="0">
              <c:v>England
Wood Pasture &amp; Parkland
Habitat Type Proportion of area</c:v>
            </c:pt>
          </c:strCache>
        </c:strRef>
      </c:tx>
      <c:overlay val="1"/>
    </c:title>
    <c:autoTitleDeleted val="0"/>
    <c:plotArea>
      <c:layout/>
      <c:barChart>
        <c:barDir val="col"/>
        <c:grouping val="clustered"/>
        <c:varyColors val="0"/>
        <c:ser>
          <c:idx val="0"/>
          <c:order val="0"/>
          <c:tx>
            <c:strRef>
              <c:f>Disease!$Y$38</c:f>
              <c:strCache>
                <c:ptCount val="1"/>
                <c:pt idx="0">
                  <c:v>Wood Pasture &amp; Parkland</c:v>
                </c:pt>
              </c:strCache>
            </c:strRef>
          </c:tx>
          <c:spPr>
            <a:solidFill>
              <a:srgbClr val="3B9946"/>
            </a:solidFill>
            <a:ln>
              <a:solidFill>
                <a:schemeClr val="bg1"/>
              </a:solidFill>
            </a:ln>
          </c:spPr>
          <c:invertIfNegative val="0"/>
          <c:cat>
            <c:strRef>
              <c:f>DiseaseGraphs!$D$6:$D$23</c:f>
              <c:strCache>
                <c:ptCount val="18"/>
                <c:pt idx="0">
                  <c:v>No diseases, no dieback, mort &lt;= 11%</c:v>
                </c:pt>
                <c:pt idx="1">
                  <c:v>No diseases, no dieback, mort &gt; 11% and &lt; 25%</c:v>
                </c:pt>
                <c:pt idx="2">
                  <c:v>No diseases, no dieback, mort &gt;= 25%</c:v>
                </c:pt>
                <c:pt idx="3">
                  <c:v>No diseases, some dieback, mort &lt;= 11%</c:v>
                </c:pt>
                <c:pt idx="4">
                  <c:v>No diseases, some dieback, mort &gt; 11% and &lt; 25%</c:v>
                </c:pt>
                <c:pt idx="5">
                  <c:v>No diseases, some dieback, mort &gt;= 25%</c:v>
                </c:pt>
                <c:pt idx="6">
                  <c:v>High impact disease, no dieback, mort &lt;= 11%</c:v>
                </c:pt>
                <c:pt idx="7">
                  <c:v>High impact disease, no dieback, mort &gt; 11% and &lt; 25%</c:v>
                </c:pt>
                <c:pt idx="8">
                  <c:v>High impact disease, no dieback, mort &gt;= 25%</c:v>
                </c:pt>
                <c:pt idx="9">
                  <c:v>High impact disease, some dieback, mort &lt;= 11%</c:v>
                </c:pt>
                <c:pt idx="10">
                  <c:v>High impact disease, some dieback, mort &gt; 11% and &lt; 25%</c:v>
                </c:pt>
                <c:pt idx="11">
                  <c:v>High impact disease, some dieback, mort &gt;= 25%</c:v>
                </c:pt>
                <c:pt idx="12">
                  <c:v>Low impact disease, no dieback, mort &lt;= 11%</c:v>
                </c:pt>
                <c:pt idx="13">
                  <c:v>Low impact disease, no dieback, mort &gt; 11% and &lt; 25%</c:v>
                </c:pt>
                <c:pt idx="14">
                  <c:v>Low impact disease, no dieback, mort &gt;= 25%</c:v>
                </c:pt>
                <c:pt idx="15">
                  <c:v>Low impact disease, some dieback, mort &lt;= 11%</c:v>
                </c:pt>
                <c:pt idx="16">
                  <c:v>Low impact disease, some dieback, mort &gt; 11% and &lt; 25%</c:v>
                </c:pt>
                <c:pt idx="17">
                  <c:v>Low impact disease, some dieback, mort &gt;= 25%</c:v>
                </c:pt>
              </c:strCache>
            </c:strRef>
          </c:cat>
          <c:val>
            <c:numRef>
              <c:f>Disease!$Z$38:$AQ$38</c:f>
              <c:numCache>
                <c:formatCode>0%</c:formatCode>
                <c:ptCount val="18"/>
                <c:pt idx="0">
                  <c:v>0.63988553736358833</c:v>
                </c:pt>
                <c:pt idx="1">
                  <c:v>7.8377536599337477E-3</c:v>
                </c:pt>
                <c:pt idx="2">
                  <c:v>7.0366069137802294E-3</c:v>
                </c:pt>
                <c:pt idx="3">
                  <c:v>0.1536526861644478</c:v>
                </c:pt>
                <c:pt idx="4">
                  <c:v>3.2864030731539665E-2</c:v>
                </c:pt>
                <c:pt idx="5">
                  <c:v>0.15153575105482345</c:v>
                </c:pt>
                <c:pt idx="6">
                  <c:v>7.1876341118868505E-3</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0-2E98-4D0E-BFBD-E32724811BDB}"/>
            </c:ext>
          </c:extLst>
        </c:ser>
        <c:dLbls>
          <c:showLegendKey val="0"/>
          <c:showVal val="0"/>
          <c:showCatName val="0"/>
          <c:showSerName val="0"/>
          <c:showPercent val="0"/>
          <c:showBubbleSize val="0"/>
        </c:dLbls>
        <c:gapWidth val="50"/>
        <c:axId val="64232832"/>
        <c:axId val="64259200"/>
      </c:barChart>
      <c:catAx>
        <c:axId val="64232832"/>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64259200"/>
        <c:crosses val="autoZero"/>
        <c:auto val="1"/>
        <c:lblAlgn val="ctr"/>
        <c:lblOffset val="100"/>
        <c:noMultiLvlLbl val="0"/>
      </c:catAx>
      <c:valAx>
        <c:axId val="64259200"/>
        <c:scaling>
          <c:orientation val="minMax"/>
          <c:max val="1"/>
        </c:scaling>
        <c:delete val="0"/>
        <c:axPos val="r"/>
        <c:majorGridlines/>
        <c:numFmt formatCode="0%" sourceLinked="1"/>
        <c:majorTickMark val="out"/>
        <c:minorTickMark val="none"/>
        <c:tickLblPos val="nextTo"/>
        <c:crossAx val="64232832"/>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DiseaseGraphs!$BY$28</c:f>
          <c:strCache>
            <c:ptCount val="1"/>
            <c:pt idx="0">
              <c:v>England
Broadleaf habitat NOT classified as priority
Habitat Type Proportion of area</c:v>
            </c:pt>
          </c:strCache>
        </c:strRef>
      </c:tx>
      <c:overlay val="1"/>
    </c:title>
    <c:autoTitleDeleted val="0"/>
    <c:plotArea>
      <c:layout/>
      <c:barChart>
        <c:barDir val="col"/>
        <c:grouping val="clustered"/>
        <c:varyColors val="0"/>
        <c:ser>
          <c:idx val="0"/>
          <c:order val="0"/>
          <c:tx>
            <c:strRef>
              <c:f>Disease!$Y$39</c:f>
              <c:strCache>
                <c:ptCount val="1"/>
                <c:pt idx="0">
                  <c:v>Broadleaf habitat NOT classified as priority</c:v>
                </c:pt>
              </c:strCache>
            </c:strRef>
          </c:tx>
          <c:spPr>
            <a:solidFill>
              <a:srgbClr val="3B9946"/>
            </a:solidFill>
            <a:ln>
              <a:solidFill>
                <a:schemeClr val="bg1"/>
              </a:solidFill>
            </a:ln>
          </c:spPr>
          <c:invertIfNegative val="0"/>
          <c:cat>
            <c:strRef>
              <c:f>DiseaseGraphs!$D$6:$D$23</c:f>
              <c:strCache>
                <c:ptCount val="18"/>
                <c:pt idx="0">
                  <c:v>No diseases, no dieback, mort &lt;= 11%</c:v>
                </c:pt>
                <c:pt idx="1">
                  <c:v>No diseases, no dieback, mort &gt; 11% and &lt; 25%</c:v>
                </c:pt>
                <c:pt idx="2">
                  <c:v>No diseases, no dieback, mort &gt;= 25%</c:v>
                </c:pt>
                <c:pt idx="3">
                  <c:v>No diseases, some dieback, mort &lt;= 11%</c:v>
                </c:pt>
                <c:pt idx="4">
                  <c:v>No diseases, some dieback, mort &gt; 11% and &lt; 25%</c:v>
                </c:pt>
                <c:pt idx="5">
                  <c:v>No diseases, some dieback, mort &gt;= 25%</c:v>
                </c:pt>
                <c:pt idx="6">
                  <c:v>High impact disease, no dieback, mort &lt;= 11%</c:v>
                </c:pt>
                <c:pt idx="7">
                  <c:v>High impact disease, no dieback, mort &gt; 11% and &lt; 25%</c:v>
                </c:pt>
                <c:pt idx="8">
                  <c:v>High impact disease, no dieback, mort &gt;= 25%</c:v>
                </c:pt>
                <c:pt idx="9">
                  <c:v>High impact disease, some dieback, mort &lt;= 11%</c:v>
                </c:pt>
                <c:pt idx="10">
                  <c:v>High impact disease, some dieback, mort &gt; 11% and &lt; 25%</c:v>
                </c:pt>
                <c:pt idx="11">
                  <c:v>High impact disease, some dieback, mort &gt;= 25%</c:v>
                </c:pt>
                <c:pt idx="12">
                  <c:v>Low impact disease, no dieback, mort &lt;= 11%</c:v>
                </c:pt>
                <c:pt idx="13">
                  <c:v>Low impact disease, no dieback, mort &gt; 11% and &lt; 25%</c:v>
                </c:pt>
                <c:pt idx="14">
                  <c:v>Low impact disease, no dieback, mort &gt;= 25%</c:v>
                </c:pt>
                <c:pt idx="15">
                  <c:v>Low impact disease, some dieback, mort &lt;= 11%</c:v>
                </c:pt>
                <c:pt idx="16">
                  <c:v>Low impact disease, some dieback, mort &gt; 11% and &lt; 25%</c:v>
                </c:pt>
                <c:pt idx="17">
                  <c:v>Low impact disease, some dieback, mort &gt;= 25%</c:v>
                </c:pt>
              </c:strCache>
            </c:strRef>
          </c:cat>
          <c:val>
            <c:numRef>
              <c:f>Disease!$Z$39:$AQ$39</c:f>
              <c:numCache>
                <c:formatCode>0%</c:formatCode>
                <c:ptCount val="18"/>
                <c:pt idx="0">
                  <c:v>0.9524501272191086</c:v>
                </c:pt>
                <c:pt idx="1">
                  <c:v>1.7111380848508325E-2</c:v>
                </c:pt>
                <c:pt idx="2">
                  <c:v>3.6968089340612608E-3</c:v>
                </c:pt>
                <c:pt idx="3">
                  <c:v>1.231220883999388E-2</c:v>
                </c:pt>
                <c:pt idx="4">
                  <c:v>0</c:v>
                </c:pt>
                <c:pt idx="5">
                  <c:v>1.8542995766676329E-3</c:v>
                </c:pt>
                <c:pt idx="6">
                  <c:v>8.9381249661439285E-4</c:v>
                </c:pt>
                <c:pt idx="7">
                  <c:v>0</c:v>
                </c:pt>
                <c:pt idx="8">
                  <c:v>0</c:v>
                </c:pt>
                <c:pt idx="9">
                  <c:v>7.7986098163575091E-3</c:v>
                </c:pt>
                <c:pt idx="10">
                  <c:v>0</c:v>
                </c:pt>
                <c:pt idx="11">
                  <c:v>0</c:v>
                </c:pt>
                <c:pt idx="12">
                  <c:v>3.8827522686877259E-3</c:v>
                </c:pt>
                <c:pt idx="13">
                  <c:v>0</c:v>
                </c:pt>
                <c:pt idx="14">
                  <c:v>0</c:v>
                </c:pt>
                <c:pt idx="15">
                  <c:v>0</c:v>
                </c:pt>
                <c:pt idx="16">
                  <c:v>0</c:v>
                </c:pt>
                <c:pt idx="17">
                  <c:v>0</c:v>
                </c:pt>
              </c:numCache>
            </c:numRef>
          </c:val>
          <c:extLst>
            <c:ext xmlns:c16="http://schemas.microsoft.com/office/drawing/2014/chart" uri="{C3380CC4-5D6E-409C-BE32-E72D297353CC}">
              <c16:uniqueId val="{00000000-AAFE-4230-B54C-C191F96D331F}"/>
            </c:ext>
          </c:extLst>
        </c:ser>
        <c:dLbls>
          <c:showLegendKey val="0"/>
          <c:showVal val="0"/>
          <c:showCatName val="0"/>
          <c:showSerName val="0"/>
          <c:showPercent val="0"/>
          <c:showBubbleSize val="0"/>
        </c:dLbls>
        <c:gapWidth val="50"/>
        <c:axId val="64274816"/>
        <c:axId val="64276352"/>
      </c:barChart>
      <c:catAx>
        <c:axId val="64274816"/>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64276352"/>
        <c:crosses val="autoZero"/>
        <c:auto val="1"/>
        <c:lblAlgn val="ctr"/>
        <c:lblOffset val="100"/>
        <c:noMultiLvlLbl val="0"/>
      </c:catAx>
      <c:valAx>
        <c:axId val="64276352"/>
        <c:scaling>
          <c:orientation val="minMax"/>
          <c:max val="1"/>
        </c:scaling>
        <c:delete val="0"/>
        <c:axPos val="r"/>
        <c:majorGridlines/>
        <c:numFmt formatCode="0%" sourceLinked="1"/>
        <c:majorTickMark val="out"/>
        <c:minorTickMark val="none"/>
        <c:tickLblPos val="nextTo"/>
        <c:crossAx val="64274816"/>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DiseaseGraphs!$CG$28</c:f>
          <c:strCache>
            <c:ptCount val="1"/>
            <c:pt idx="0">
              <c:v>England
Non-native coniferous woodland
Habitat Type Proportion of area</c:v>
            </c:pt>
          </c:strCache>
        </c:strRef>
      </c:tx>
      <c:overlay val="1"/>
    </c:title>
    <c:autoTitleDeleted val="0"/>
    <c:plotArea>
      <c:layout/>
      <c:barChart>
        <c:barDir val="col"/>
        <c:grouping val="clustered"/>
        <c:varyColors val="0"/>
        <c:ser>
          <c:idx val="0"/>
          <c:order val="0"/>
          <c:tx>
            <c:strRef>
              <c:f>Disease!$Y$40</c:f>
              <c:strCache>
                <c:ptCount val="1"/>
                <c:pt idx="0">
                  <c:v>Non-native coniferous woodland</c:v>
                </c:pt>
              </c:strCache>
            </c:strRef>
          </c:tx>
          <c:spPr>
            <a:solidFill>
              <a:srgbClr val="3B9946"/>
            </a:solidFill>
            <a:ln>
              <a:solidFill>
                <a:schemeClr val="bg1"/>
              </a:solidFill>
            </a:ln>
          </c:spPr>
          <c:invertIfNegative val="0"/>
          <c:cat>
            <c:strRef>
              <c:f>DiseaseGraphs!$D$6:$D$23</c:f>
              <c:strCache>
                <c:ptCount val="18"/>
                <c:pt idx="0">
                  <c:v>No diseases, no dieback, mort &lt;= 11%</c:v>
                </c:pt>
                <c:pt idx="1">
                  <c:v>No diseases, no dieback, mort &gt; 11% and &lt; 25%</c:v>
                </c:pt>
                <c:pt idx="2">
                  <c:v>No diseases, no dieback, mort &gt;= 25%</c:v>
                </c:pt>
                <c:pt idx="3">
                  <c:v>No diseases, some dieback, mort &lt;= 11%</c:v>
                </c:pt>
                <c:pt idx="4">
                  <c:v>No diseases, some dieback, mort &gt; 11% and &lt; 25%</c:v>
                </c:pt>
                <c:pt idx="5">
                  <c:v>No diseases, some dieback, mort &gt;= 25%</c:v>
                </c:pt>
                <c:pt idx="6">
                  <c:v>High impact disease, no dieback, mort &lt;= 11%</c:v>
                </c:pt>
                <c:pt idx="7">
                  <c:v>High impact disease, no dieback, mort &gt; 11% and &lt; 25%</c:v>
                </c:pt>
                <c:pt idx="8">
                  <c:v>High impact disease, no dieback, mort &gt;= 25%</c:v>
                </c:pt>
                <c:pt idx="9">
                  <c:v>High impact disease, some dieback, mort &lt;= 11%</c:v>
                </c:pt>
                <c:pt idx="10">
                  <c:v>High impact disease, some dieback, mort &gt; 11% and &lt; 25%</c:v>
                </c:pt>
                <c:pt idx="11">
                  <c:v>High impact disease, some dieback, mort &gt;= 25%</c:v>
                </c:pt>
                <c:pt idx="12">
                  <c:v>Low impact disease, no dieback, mort &lt;= 11%</c:v>
                </c:pt>
                <c:pt idx="13">
                  <c:v>Low impact disease, no dieback, mort &gt; 11% and &lt; 25%</c:v>
                </c:pt>
                <c:pt idx="14">
                  <c:v>Low impact disease, no dieback, mort &gt;= 25%</c:v>
                </c:pt>
                <c:pt idx="15">
                  <c:v>Low impact disease, some dieback, mort &lt;= 11%</c:v>
                </c:pt>
                <c:pt idx="16">
                  <c:v>Low impact disease, some dieback, mort &gt; 11% and &lt; 25%</c:v>
                </c:pt>
                <c:pt idx="17">
                  <c:v>Low impact disease, some dieback, mort &gt;= 25%</c:v>
                </c:pt>
              </c:strCache>
            </c:strRef>
          </c:cat>
          <c:val>
            <c:numRef>
              <c:f>Disease!$Z$40:$AQ$40</c:f>
              <c:numCache>
                <c:formatCode>0%</c:formatCode>
                <c:ptCount val="18"/>
                <c:pt idx="0">
                  <c:v>0.87979491136429044</c:v>
                </c:pt>
                <c:pt idx="1">
                  <c:v>3.8259617491267058E-2</c:v>
                </c:pt>
                <c:pt idx="2">
                  <c:v>1.1520725871456668E-2</c:v>
                </c:pt>
                <c:pt idx="3">
                  <c:v>3.2716739467544664E-2</c:v>
                </c:pt>
                <c:pt idx="4">
                  <c:v>7.175196599010631E-3</c:v>
                </c:pt>
                <c:pt idx="5">
                  <c:v>2.9760705967958206E-3</c:v>
                </c:pt>
                <c:pt idx="6">
                  <c:v>2.2878186752247821E-2</c:v>
                </c:pt>
                <c:pt idx="7">
                  <c:v>1.4102916329948136E-3</c:v>
                </c:pt>
                <c:pt idx="8">
                  <c:v>0</c:v>
                </c:pt>
                <c:pt idx="9">
                  <c:v>5.0940697394838202E-4</c:v>
                </c:pt>
                <c:pt idx="10">
                  <c:v>2.9066720939681411E-4</c:v>
                </c:pt>
                <c:pt idx="11">
                  <c:v>4.2551498151264323E-4</c:v>
                </c:pt>
                <c:pt idx="12">
                  <c:v>1.8142510975886939E-3</c:v>
                </c:pt>
                <c:pt idx="13">
                  <c:v>2.2841996194587706E-4</c:v>
                </c:pt>
                <c:pt idx="14">
                  <c:v>0</c:v>
                </c:pt>
                <c:pt idx="15">
                  <c:v>0</c:v>
                </c:pt>
                <c:pt idx="16">
                  <c:v>0</c:v>
                </c:pt>
                <c:pt idx="17">
                  <c:v>0</c:v>
                </c:pt>
              </c:numCache>
            </c:numRef>
          </c:val>
          <c:extLst>
            <c:ext xmlns:c16="http://schemas.microsoft.com/office/drawing/2014/chart" uri="{C3380CC4-5D6E-409C-BE32-E72D297353CC}">
              <c16:uniqueId val="{00000000-CF61-46B4-8BF5-FC15977325E9}"/>
            </c:ext>
          </c:extLst>
        </c:ser>
        <c:dLbls>
          <c:showLegendKey val="0"/>
          <c:showVal val="0"/>
          <c:showCatName val="0"/>
          <c:showSerName val="0"/>
          <c:showPercent val="0"/>
          <c:showBubbleSize val="0"/>
        </c:dLbls>
        <c:gapWidth val="50"/>
        <c:axId val="64312832"/>
        <c:axId val="64314368"/>
      </c:barChart>
      <c:catAx>
        <c:axId val="64312832"/>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64314368"/>
        <c:crosses val="autoZero"/>
        <c:auto val="1"/>
        <c:lblAlgn val="ctr"/>
        <c:lblOffset val="100"/>
        <c:noMultiLvlLbl val="0"/>
      </c:catAx>
      <c:valAx>
        <c:axId val="64314368"/>
        <c:scaling>
          <c:orientation val="minMax"/>
        </c:scaling>
        <c:delete val="0"/>
        <c:axPos val="r"/>
        <c:majorGridlines/>
        <c:numFmt formatCode="0%" sourceLinked="1"/>
        <c:majorTickMark val="out"/>
        <c:minorTickMark val="none"/>
        <c:tickLblPos val="nextTo"/>
        <c:crossAx val="64312832"/>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DiseaseGraphs!$CO$28</c:f>
          <c:strCache>
            <c:ptCount val="1"/>
            <c:pt idx="0">
              <c:v>England
Transition or felled
Habitat Type Proportion of area</c:v>
            </c:pt>
          </c:strCache>
        </c:strRef>
      </c:tx>
      <c:overlay val="1"/>
    </c:title>
    <c:autoTitleDeleted val="0"/>
    <c:plotArea>
      <c:layout/>
      <c:barChart>
        <c:barDir val="col"/>
        <c:grouping val="clustered"/>
        <c:varyColors val="0"/>
        <c:ser>
          <c:idx val="0"/>
          <c:order val="0"/>
          <c:tx>
            <c:strRef>
              <c:f>Disease!$Y$41</c:f>
              <c:strCache>
                <c:ptCount val="1"/>
                <c:pt idx="0">
                  <c:v>Transition or felled</c:v>
                </c:pt>
              </c:strCache>
            </c:strRef>
          </c:tx>
          <c:spPr>
            <a:solidFill>
              <a:srgbClr val="3B9946"/>
            </a:solidFill>
            <a:ln>
              <a:solidFill>
                <a:schemeClr val="bg1"/>
              </a:solidFill>
            </a:ln>
          </c:spPr>
          <c:invertIfNegative val="0"/>
          <c:cat>
            <c:strRef>
              <c:f>DiseaseGraphs!$D$6:$D$23</c:f>
              <c:strCache>
                <c:ptCount val="18"/>
                <c:pt idx="0">
                  <c:v>No diseases, no dieback, mort &lt;= 11%</c:v>
                </c:pt>
                <c:pt idx="1">
                  <c:v>No diseases, no dieback, mort &gt; 11% and &lt; 25%</c:v>
                </c:pt>
                <c:pt idx="2">
                  <c:v>No diseases, no dieback, mort &gt;= 25%</c:v>
                </c:pt>
                <c:pt idx="3">
                  <c:v>No diseases, some dieback, mort &lt;= 11%</c:v>
                </c:pt>
                <c:pt idx="4">
                  <c:v>No diseases, some dieback, mort &gt; 11% and &lt; 25%</c:v>
                </c:pt>
                <c:pt idx="5">
                  <c:v>No diseases, some dieback, mort &gt;= 25%</c:v>
                </c:pt>
                <c:pt idx="6">
                  <c:v>High impact disease, no dieback, mort &lt;= 11%</c:v>
                </c:pt>
                <c:pt idx="7">
                  <c:v>High impact disease, no dieback, mort &gt; 11% and &lt; 25%</c:v>
                </c:pt>
                <c:pt idx="8">
                  <c:v>High impact disease, no dieback, mort &gt;= 25%</c:v>
                </c:pt>
                <c:pt idx="9">
                  <c:v>High impact disease, some dieback, mort &lt;= 11%</c:v>
                </c:pt>
                <c:pt idx="10">
                  <c:v>High impact disease, some dieback, mort &gt; 11% and &lt; 25%</c:v>
                </c:pt>
                <c:pt idx="11">
                  <c:v>High impact disease, some dieback, mort &gt;= 25%</c:v>
                </c:pt>
                <c:pt idx="12">
                  <c:v>Low impact disease, no dieback, mort &lt;= 11%</c:v>
                </c:pt>
                <c:pt idx="13">
                  <c:v>Low impact disease, no dieback, mort &gt; 11% and &lt; 25%</c:v>
                </c:pt>
                <c:pt idx="14">
                  <c:v>Low impact disease, no dieback, mort &gt;= 25%</c:v>
                </c:pt>
                <c:pt idx="15">
                  <c:v>Low impact disease, some dieback, mort &lt;= 11%</c:v>
                </c:pt>
                <c:pt idx="16">
                  <c:v>Low impact disease, some dieback, mort &gt; 11% and &lt; 25%</c:v>
                </c:pt>
                <c:pt idx="17">
                  <c:v>Low impact disease, some dieback, mort &gt;= 25%</c:v>
                </c:pt>
              </c:strCache>
            </c:strRef>
          </c:cat>
          <c:val>
            <c:numRef>
              <c:f>Disease!$Z$41:$AQ$41</c:f>
              <c:numCache>
                <c:formatCode>0%</c:formatCode>
                <c:ptCount val="18"/>
                <c:pt idx="0">
                  <c:v>0.94714561694771493</c:v>
                </c:pt>
                <c:pt idx="1">
                  <c:v>6.8994121588714956E-3</c:v>
                </c:pt>
                <c:pt idx="2">
                  <c:v>1.186158427515956E-2</c:v>
                </c:pt>
                <c:pt idx="3">
                  <c:v>6.0394995402174544E-3</c:v>
                </c:pt>
                <c:pt idx="4">
                  <c:v>0</c:v>
                </c:pt>
                <c:pt idx="5">
                  <c:v>0</c:v>
                </c:pt>
                <c:pt idx="6">
                  <c:v>9.2626506300148206E-3</c:v>
                </c:pt>
                <c:pt idx="7">
                  <c:v>0</c:v>
                </c:pt>
                <c:pt idx="8">
                  <c:v>0</c:v>
                </c:pt>
                <c:pt idx="9">
                  <c:v>1.8791236448021359E-2</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0-CB06-41DC-9401-E75C4A86B62D}"/>
            </c:ext>
          </c:extLst>
        </c:ser>
        <c:dLbls>
          <c:showLegendKey val="0"/>
          <c:showVal val="0"/>
          <c:showCatName val="0"/>
          <c:showSerName val="0"/>
          <c:showPercent val="0"/>
          <c:showBubbleSize val="0"/>
        </c:dLbls>
        <c:gapWidth val="50"/>
        <c:axId val="64354560"/>
        <c:axId val="65011712"/>
      </c:barChart>
      <c:catAx>
        <c:axId val="64354560"/>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65011712"/>
        <c:crosses val="autoZero"/>
        <c:auto val="1"/>
        <c:lblAlgn val="ctr"/>
        <c:lblOffset val="100"/>
        <c:noMultiLvlLbl val="0"/>
      </c:catAx>
      <c:valAx>
        <c:axId val="65011712"/>
        <c:scaling>
          <c:orientation val="minMax"/>
        </c:scaling>
        <c:delete val="0"/>
        <c:axPos val="r"/>
        <c:majorGridlines/>
        <c:numFmt formatCode="0%" sourceLinked="1"/>
        <c:majorTickMark val="out"/>
        <c:minorTickMark val="none"/>
        <c:tickLblPos val="nextTo"/>
        <c:crossAx val="64354560"/>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DiseaseGraphs!$G$51</c:f>
          <c:strCache>
            <c:ptCount val="1"/>
            <c:pt idx="0">
              <c:v>Scotland
Lowland beech/yew woodland
Habitat Type Proportion of area</c:v>
            </c:pt>
          </c:strCache>
        </c:strRef>
      </c:tx>
      <c:overlay val="1"/>
    </c:title>
    <c:autoTitleDeleted val="0"/>
    <c:plotArea>
      <c:layout/>
      <c:barChart>
        <c:barDir val="col"/>
        <c:grouping val="clustered"/>
        <c:varyColors val="0"/>
        <c:ser>
          <c:idx val="0"/>
          <c:order val="0"/>
          <c:tx>
            <c:strRef>
              <c:f>Disease!$Y$53</c:f>
              <c:strCache>
                <c:ptCount val="1"/>
                <c:pt idx="0">
                  <c:v>Lowland beech/yew woodland</c:v>
                </c:pt>
              </c:strCache>
            </c:strRef>
          </c:tx>
          <c:spPr>
            <a:solidFill>
              <a:srgbClr val="1B4E83"/>
            </a:solidFill>
            <a:ln>
              <a:solidFill>
                <a:schemeClr val="bg1"/>
              </a:solidFill>
            </a:ln>
          </c:spPr>
          <c:invertIfNegative val="0"/>
          <c:cat>
            <c:strRef>
              <c:f>DiseaseGraphs!$D$6:$D$23</c:f>
              <c:strCache>
                <c:ptCount val="18"/>
                <c:pt idx="0">
                  <c:v>No diseases, no dieback, mort &lt;= 11%</c:v>
                </c:pt>
                <c:pt idx="1">
                  <c:v>No diseases, no dieback, mort &gt; 11% and &lt; 25%</c:v>
                </c:pt>
                <c:pt idx="2">
                  <c:v>No diseases, no dieback, mort &gt;= 25%</c:v>
                </c:pt>
                <c:pt idx="3">
                  <c:v>No diseases, some dieback, mort &lt;= 11%</c:v>
                </c:pt>
                <c:pt idx="4">
                  <c:v>No diseases, some dieback, mort &gt; 11% and &lt; 25%</c:v>
                </c:pt>
                <c:pt idx="5">
                  <c:v>No diseases, some dieback, mort &gt;= 25%</c:v>
                </c:pt>
                <c:pt idx="6">
                  <c:v>High impact disease, no dieback, mort &lt;= 11%</c:v>
                </c:pt>
                <c:pt idx="7">
                  <c:v>High impact disease, no dieback, mort &gt; 11% and &lt; 25%</c:v>
                </c:pt>
                <c:pt idx="8">
                  <c:v>High impact disease, no dieback, mort &gt;= 25%</c:v>
                </c:pt>
                <c:pt idx="9">
                  <c:v>High impact disease, some dieback, mort &lt;= 11%</c:v>
                </c:pt>
                <c:pt idx="10">
                  <c:v>High impact disease, some dieback, mort &gt; 11% and &lt; 25%</c:v>
                </c:pt>
                <c:pt idx="11">
                  <c:v>High impact disease, some dieback, mort &gt;= 25%</c:v>
                </c:pt>
                <c:pt idx="12">
                  <c:v>Low impact disease, no dieback, mort &lt;= 11%</c:v>
                </c:pt>
                <c:pt idx="13">
                  <c:v>Low impact disease, no dieback, mort &gt; 11% and &lt; 25%</c:v>
                </c:pt>
                <c:pt idx="14">
                  <c:v>Low impact disease, no dieback, mort &gt;= 25%</c:v>
                </c:pt>
                <c:pt idx="15">
                  <c:v>Low impact disease, some dieback, mort &lt;= 11%</c:v>
                </c:pt>
                <c:pt idx="16">
                  <c:v>Low impact disease, some dieback, mort &gt; 11% and &lt; 25%</c:v>
                </c:pt>
                <c:pt idx="17">
                  <c:v>Low impact disease, some dieback, mort &gt;= 25%</c:v>
                </c:pt>
              </c:strCache>
            </c:strRef>
          </c:cat>
          <c:val>
            <c:numRef>
              <c:f>Disease!$Z$53:$AQ$53</c:f>
              <c:numCache>
                <c:formatCode>0%</c:formatCode>
                <c:ptCount val="18"/>
                <c:pt idx="0">
                  <c:v>0.79542992434056159</c:v>
                </c:pt>
                <c:pt idx="1">
                  <c:v>0</c:v>
                </c:pt>
                <c:pt idx="2">
                  <c:v>0</c:v>
                </c:pt>
                <c:pt idx="3">
                  <c:v>0.20457007565943847</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0-C67F-4456-8298-EF70782B0EEB}"/>
            </c:ext>
          </c:extLst>
        </c:ser>
        <c:dLbls>
          <c:showLegendKey val="0"/>
          <c:showVal val="0"/>
          <c:showCatName val="0"/>
          <c:showSerName val="0"/>
          <c:showPercent val="0"/>
          <c:showBubbleSize val="0"/>
        </c:dLbls>
        <c:gapWidth val="50"/>
        <c:axId val="65022976"/>
        <c:axId val="65037056"/>
      </c:barChart>
      <c:catAx>
        <c:axId val="65022976"/>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65037056"/>
        <c:crosses val="autoZero"/>
        <c:auto val="1"/>
        <c:lblAlgn val="ctr"/>
        <c:lblOffset val="100"/>
        <c:noMultiLvlLbl val="0"/>
      </c:catAx>
      <c:valAx>
        <c:axId val="65037056"/>
        <c:scaling>
          <c:orientation val="minMax"/>
          <c:max val="1"/>
        </c:scaling>
        <c:delete val="0"/>
        <c:axPos val="r"/>
        <c:majorGridlines/>
        <c:numFmt formatCode="0%" sourceLinked="1"/>
        <c:majorTickMark val="out"/>
        <c:minorTickMark val="none"/>
        <c:tickLblPos val="nextTo"/>
        <c:crossAx val="65022976"/>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DiseaseGraphs!$O$51</c:f>
          <c:strCache>
            <c:ptCount val="1"/>
            <c:pt idx="0">
              <c:v>Scotland
Lowland Mixed Deciduous Woodland
Habitat Type Proportion of area</c:v>
            </c:pt>
          </c:strCache>
        </c:strRef>
      </c:tx>
      <c:overlay val="1"/>
    </c:title>
    <c:autoTitleDeleted val="0"/>
    <c:plotArea>
      <c:layout/>
      <c:barChart>
        <c:barDir val="col"/>
        <c:grouping val="clustered"/>
        <c:varyColors val="0"/>
        <c:ser>
          <c:idx val="0"/>
          <c:order val="0"/>
          <c:tx>
            <c:strRef>
              <c:f>Disease!$Y$54</c:f>
              <c:strCache>
                <c:ptCount val="1"/>
                <c:pt idx="0">
                  <c:v>Lowland Mixed Deciduous Woodland</c:v>
                </c:pt>
              </c:strCache>
            </c:strRef>
          </c:tx>
          <c:spPr>
            <a:solidFill>
              <a:srgbClr val="1B4E83"/>
            </a:solidFill>
            <a:ln>
              <a:solidFill>
                <a:schemeClr val="bg1"/>
              </a:solidFill>
            </a:ln>
          </c:spPr>
          <c:invertIfNegative val="0"/>
          <c:cat>
            <c:strRef>
              <c:f>DiseaseGraphs!$D$6:$D$23</c:f>
              <c:strCache>
                <c:ptCount val="18"/>
                <c:pt idx="0">
                  <c:v>No diseases, no dieback, mort &lt;= 11%</c:v>
                </c:pt>
                <c:pt idx="1">
                  <c:v>No diseases, no dieback, mort &gt; 11% and &lt; 25%</c:v>
                </c:pt>
                <c:pt idx="2">
                  <c:v>No diseases, no dieback, mort &gt;= 25%</c:v>
                </c:pt>
                <c:pt idx="3">
                  <c:v>No diseases, some dieback, mort &lt;= 11%</c:v>
                </c:pt>
                <c:pt idx="4">
                  <c:v>No diseases, some dieback, mort &gt; 11% and &lt; 25%</c:v>
                </c:pt>
                <c:pt idx="5">
                  <c:v>No diseases, some dieback, mort &gt;= 25%</c:v>
                </c:pt>
                <c:pt idx="6">
                  <c:v>High impact disease, no dieback, mort &lt;= 11%</c:v>
                </c:pt>
                <c:pt idx="7">
                  <c:v>High impact disease, no dieback, mort &gt; 11% and &lt; 25%</c:v>
                </c:pt>
                <c:pt idx="8">
                  <c:v>High impact disease, no dieback, mort &gt;= 25%</c:v>
                </c:pt>
                <c:pt idx="9">
                  <c:v>High impact disease, some dieback, mort &lt;= 11%</c:v>
                </c:pt>
                <c:pt idx="10">
                  <c:v>High impact disease, some dieback, mort &gt; 11% and &lt; 25%</c:v>
                </c:pt>
                <c:pt idx="11">
                  <c:v>High impact disease, some dieback, mort &gt;= 25%</c:v>
                </c:pt>
                <c:pt idx="12">
                  <c:v>Low impact disease, no dieback, mort &lt;= 11%</c:v>
                </c:pt>
                <c:pt idx="13">
                  <c:v>Low impact disease, no dieback, mort &gt; 11% and &lt; 25%</c:v>
                </c:pt>
                <c:pt idx="14">
                  <c:v>Low impact disease, no dieback, mort &gt;= 25%</c:v>
                </c:pt>
                <c:pt idx="15">
                  <c:v>Low impact disease, some dieback, mort &lt;= 11%</c:v>
                </c:pt>
                <c:pt idx="16">
                  <c:v>Low impact disease, some dieback, mort &gt; 11% and &lt; 25%</c:v>
                </c:pt>
                <c:pt idx="17">
                  <c:v>Low impact disease, some dieback, mort &gt;= 25%</c:v>
                </c:pt>
              </c:strCache>
            </c:strRef>
          </c:cat>
          <c:val>
            <c:numRef>
              <c:f>Disease!$Z$54:$AQ$54</c:f>
              <c:numCache>
                <c:formatCode>0%</c:formatCode>
                <c:ptCount val="18"/>
                <c:pt idx="0">
                  <c:v>0.92246913146553644</c:v>
                </c:pt>
                <c:pt idx="1">
                  <c:v>2.7613365648890421E-2</c:v>
                </c:pt>
                <c:pt idx="2">
                  <c:v>6.0387984449864467E-3</c:v>
                </c:pt>
                <c:pt idx="3">
                  <c:v>2.8910878226396753E-2</c:v>
                </c:pt>
                <c:pt idx="4">
                  <c:v>8.6017053933800554E-3</c:v>
                </c:pt>
                <c:pt idx="5">
                  <c:v>0</c:v>
                </c:pt>
                <c:pt idx="6">
                  <c:v>3.0019860939144191E-3</c:v>
                </c:pt>
                <c:pt idx="7">
                  <c:v>0</c:v>
                </c:pt>
                <c:pt idx="8">
                  <c:v>0</c:v>
                </c:pt>
                <c:pt idx="9">
                  <c:v>1.1429028733355819E-3</c:v>
                </c:pt>
                <c:pt idx="10">
                  <c:v>0</c:v>
                </c:pt>
                <c:pt idx="11">
                  <c:v>0</c:v>
                </c:pt>
                <c:pt idx="12">
                  <c:v>2.2212318535594789E-3</c:v>
                </c:pt>
                <c:pt idx="13">
                  <c:v>0</c:v>
                </c:pt>
                <c:pt idx="14">
                  <c:v>0</c:v>
                </c:pt>
                <c:pt idx="15">
                  <c:v>0</c:v>
                </c:pt>
                <c:pt idx="16">
                  <c:v>0</c:v>
                </c:pt>
                <c:pt idx="17">
                  <c:v>0</c:v>
                </c:pt>
              </c:numCache>
            </c:numRef>
          </c:val>
          <c:extLst>
            <c:ext xmlns:c16="http://schemas.microsoft.com/office/drawing/2014/chart" uri="{C3380CC4-5D6E-409C-BE32-E72D297353CC}">
              <c16:uniqueId val="{00000000-B627-4EFE-A7EE-DB9EE9446D31}"/>
            </c:ext>
          </c:extLst>
        </c:ser>
        <c:dLbls>
          <c:showLegendKey val="0"/>
          <c:showVal val="0"/>
          <c:showCatName val="0"/>
          <c:showSerName val="0"/>
          <c:showPercent val="0"/>
          <c:showBubbleSize val="0"/>
        </c:dLbls>
        <c:gapWidth val="50"/>
        <c:axId val="65057152"/>
        <c:axId val="65058688"/>
      </c:barChart>
      <c:catAx>
        <c:axId val="65057152"/>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65058688"/>
        <c:crosses val="autoZero"/>
        <c:auto val="1"/>
        <c:lblAlgn val="ctr"/>
        <c:lblOffset val="100"/>
        <c:noMultiLvlLbl val="0"/>
      </c:catAx>
      <c:valAx>
        <c:axId val="65058688"/>
        <c:scaling>
          <c:orientation val="minMax"/>
        </c:scaling>
        <c:delete val="0"/>
        <c:axPos val="r"/>
        <c:majorGridlines/>
        <c:numFmt formatCode="0%" sourceLinked="1"/>
        <c:majorTickMark val="out"/>
        <c:minorTickMark val="none"/>
        <c:tickLblPos val="nextTo"/>
        <c:crossAx val="65057152"/>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DiseaseGraphs!$V$51</c:f>
          <c:strCache>
            <c:ptCount val="1"/>
            <c:pt idx="0">
              <c:v>Scotland
Native pine woodlands
Habitat Type Proportion of area</c:v>
            </c:pt>
          </c:strCache>
        </c:strRef>
      </c:tx>
      <c:layout>
        <c:manualLayout>
          <c:xMode val="edge"/>
          <c:yMode val="edge"/>
          <c:x val="0.12767329356107396"/>
          <c:y val="2.2535211267605635E-2"/>
        </c:manualLayout>
      </c:layout>
      <c:overlay val="1"/>
    </c:title>
    <c:autoTitleDeleted val="0"/>
    <c:plotArea>
      <c:layout/>
      <c:barChart>
        <c:barDir val="col"/>
        <c:grouping val="clustered"/>
        <c:varyColors val="0"/>
        <c:ser>
          <c:idx val="0"/>
          <c:order val="0"/>
          <c:tx>
            <c:strRef>
              <c:f>Disease!$Y$55</c:f>
              <c:strCache>
                <c:ptCount val="1"/>
                <c:pt idx="0">
                  <c:v>Native pine woodlands</c:v>
                </c:pt>
              </c:strCache>
            </c:strRef>
          </c:tx>
          <c:spPr>
            <a:solidFill>
              <a:srgbClr val="1B4E83"/>
            </a:solidFill>
            <a:ln>
              <a:solidFill>
                <a:schemeClr val="bg1"/>
              </a:solidFill>
            </a:ln>
          </c:spPr>
          <c:invertIfNegative val="0"/>
          <c:cat>
            <c:strRef>
              <c:f>DiseaseGraphs!$D$6:$D$23</c:f>
              <c:strCache>
                <c:ptCount val="18"/>
                <c:pt idx="0">
                  <c:v>No diseases, no dieback, mort &lt;= 11%</c:v>
                </c:pt>
                <c:pt idx="1">
                  <c:v>No diseases, no dieback, mort &gt; 11% and &lt; 25%</c:v>
                </c:pt>
                <c:pt idx="2">
                  <c:v>No diseases, no dieback, mort &gt;= 25%</c:v>
                </c:pt>
                <c:pt idx="3">
                  <c:v>No diseases, some dieback, mort &lt;= 11%</c:v>
                </c:pt>
                <c:pt idx="4">
                  <c:v>No diseases, some dieback, mort &gt; 11% and &lt; 25%</c:v>
                </c:pt>
                <c:pt idx="5">
                  <c:v>No diseases, some dieback, mort &gt;= 25%</c:v>
                </c:pt>
                <c:pt idx="6">
                  <c:v>High impact disease, no dieback, mort &lt;= 11%</c:v>
                </c:pt>
                <c:pt idx="7">
                  <c:v>High impact disease, no dieback, mort &gt; 11% and &lt; 25%</c:v>
                </c:pt>
                <c:pt idx="8">
                  <c:v>High impact disease, no dieback, mort &gt;= 25%</c:v>
                </c:pt>
                <c:pt idx="9">
                  <c:v>High impact disease, some dieback, mort &lt;= 11%</c:v>
                </c:pt>
                <c:pt idx="10">
                  <c:v>High impact disease, some dieback, mort &gt; 11% and &lt; 25%</c:v>
                </c:pt>
                <c:pt idx="11">
                  <c:v>High impact disease, some dieback, mort &gt;= 25%</c:v>
                </c:pt>
                <c:pt idx="12">
                  <c:v>Low impact disease, no dieback, mort &lt;= 11%</c:v>
                </c:pt>
                <c:pt idx="13">
                  <c:v>Low impact disease, no dieback, mort &gt; 11% and &lt; 25%</c:v>
                </c:pt>
                <c:pt idx="14">
                  <c:v>Low impact disease, no dieback, mort &gt;= 25%</c:v>
                </c:pt>
                <c:pt idx="15">
                  <c:v>Low impact disease, some dieback, mort &lt;= 11%</c:v>
                </c:pt>
                <c:pt idx="16">
                  <c:v>Low impact disease, some dieback, mort &gt; 11% and &lt; 25%</c:v>
                </c:pt>
                <c:pt idx="17">
                  <c:v>Low impact disease, some dieback, mort &gt;= 25%</c:v>
                </c:pt>
              </c:strCache>
            </c:strRef>
          </c:cat>
          <c:val>
            <c:numRef>
              <c:f>Disease!$Z$55:$AQ$55</c:f>
              <c:numCache>
                <c:formatCode>0%</c:formatCode>
                <c:ptCount val="18"/>
                <c:pt idx="0">
                  <c:v>0.77186514769410586</c:v>
                </c:pt>
                <c:pt idx="1">
                  <c:v>7.0479909947610872E-2</c:v>
                </c:pt>
                <c:pt idx="2">
                  <c:v>1.7615783888481149E-2</c:v>
                </c:pt>
                <c:pt idx="3">
                  <c:v>0.11473762359464738</c:v>
                </c:pt>
                <c:pt idx="4">
                  <c:v>6.8409189393585932E-3</c:v>
                </c:pt>
                <c:pt idx="5">
                  <c:v>1.0289647785939144E-2</c:v>
                </c:pt>
                <c:pt idx="6">
                  <c:v>2.6231576111864102E-3</c:v>
                </c:pt>
                <c:pt idx="7">
                  <c:v>3.9621594124883246E-3</c:v>
                </c:pt>
                <c:pt idx="8">
                  <c:v>0</c:v>
                </c:pt>
                <c:pt idx="9">
                  <c:v>1.2184737519790451E-3</c:v>
                </c:pt>
                <c:pt idx="10">
                  <c:v>3.6717737420300631E-4</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0-1CB3-49AA-A450-92C51301AA6B}"/>
            </c:ext>
          </c:extLst>
        </c:ser>
        <c:dLbls>
          <c:showLegendKey val="0"/>
          <c:showVal val="0"/>
          <c:showCatName val="0"/>
          <c:showSerName val="0"/>
          <c:showPercent val="0"/>
          <c:showBubbleSize val="0"/>
        </c:dLbls>
        <c:gapWidth val="50"/>
        <c:axId val="65066496"/>
        <c:axId val="65068032"/>
      </c:barChart>
      <c:catAx>
        <c:axId val="65066496"/>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65068032"/>
        <c:crosses val="autoZero"/>
        <c:auto val="1"/>
        <c:lblAlgn val="ctr"/>
        <c:lblOffset val="100"/>
        <c:noMultiLvlLbl val="0"/>
      </c:catAx>
      <c:valAx>
        <c:axId val="65068032"/>
        <c:scaling>
          <c:orientation val="minMax"/>
          <c:max val="1"/>
        </c:scaling>
        <c:delete val="0"/>
        <c:axPos val="r"/>
        <c:majorGridlines/>
        <c:numFmt formatCode="0%" sourceLinked="1"/>
        <c:majorTickMark val="out"/>
        <c:minorTickMark val="none"/>
        <c:tickLblPos val="nextTo"/>
        <c:crossAx val="65066496"/>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DiseaseGraphs!$AE$51</c:f>
          <c:strCache>
            <c:ptCount val="1"/>
            <c:pt idx="0">
              <c:v>Scotland
Non-HAP native pinewood
Habitat Type Proportion of area</c:v>
            </c:pt>
          </c:strCache>
        </c:strRef>
      </c:tx>
      <c:overlay val="1"/>
    </c:title>
    <c:autoTitleDeleted val="0"/>
    <c:plotArea>
      <c:layout/>
      <c:barChart>
        <c:barDir val="col"/>
        <c:grouping val="clustered"/>
        <c:varyColors val="0"/>
        <c:ser>
          <c:idx val="0"/>
          <c:order val="0"/>
          <c:tx>
            <c:strRef>
              <c:f>Disease!$Y$56</c:f>
              <c:strCache>
                <c:ptCount val="1"/>
                <c:pt idx="0">
                  <c:v>Non-HAP native pinewood</c:v>
                </c:pt>
              </c:strCache>
            </c:strRef>
          </c:tx>
          <c:spPr>
            <a:solidFill>
              <a:srgbClr val="1B4E83"/>
            </a:solidFill>
            <a:ln>
              <a:solidFill>
                <a:schemeClr val="bg1"/>
              </a:solidFill>
            </a:ln>
          </c:spPr>
          <c:invertIfNegative val="0"/>
          <c:cat>
            <c:strRef>
              <c:f>DiseaseGraphs!$D$6:$D$23</c:f>
              <c:strCache>
                <c:ptCount val="18"/>
                <c:pt idx="0">
                  <c:v>No diseases, no dieback, mort &lt;= 11%</c:v>
                </c:pt>
                <c:pt idx="1">
                  <c:v>No diseases, no dieback, mort &gt; 11% and &lt; 25%</c:v>
                </c:pt>
                <c:pt idx="2">
                  <c:v>No diseases, no dieback, mort &gt;= 25%</c:v>
                </c:pt>
                <c:pt idx="3">
                  <c:v>No diseases, some dieback, mort &lt;= 11%</c:v>
                </c:pt>
                <c:pt idx="4">
                  <c:v>No diseases, some dieback, mort &gt; 11% and &lt; 25%</c:v>
                </c:pt>
                <c:pt idx="5">
                  <c:v>No diseases, some dieback, mort &gt;= 25%</c:v>
                </c:pt>
                <c:pt idx="6">
                  <c:v>High impact disease, no dieback, mort &lt;= 11%</c:v>
                </c:pt>
                <c:pt idx="7">
                  <c:v>High impact disease, no dieback, mort &gt; 11% and &lt; 25%</c:v>
                </c:pt>
                <c:pt idx="8">
                  <c:v>High impact disease, no dieback, mort &gt;= 25%</c:v>
                </c:pt>
                <c:pt idx="9">
                  <c:v>High impact disease, some dieback, mort &lt;= 11%</c:v>
                </c:pt>
                <c:pt idx="10">
                  <c:v>High impact disease, some dieback, mort &gt; 11% and &lt; 25%</c:v>
                </c:pt>
                <c:pt idx="11">
                  <c:v>High impact disease, some dieback, mort &gt;= 25%</c:v>
                </c:pt>
                <c:pt idx="12">
                  <c:v>Low impact disease, no dieback, mort &lt;= 11%</c:v>
                </c:pt>
                <c:pt idx="13">
                  <c:v>Low impact disease, no dieback, mort &gt; 11% and &lt; 25%</c:v>
                </c:pt>
                <c:pt idx="14">
                  <c:v>Low impact disease, no dieback, mort &gt;= 25%</c:v>
                </c:pt>
                <c:pt idx="15">
                  <c:v>Low impact disease, some dieback, mort &lt;= 11%</c:v>
                </c:pt>
                <c:pt idx="16">
                  <c:v>Low impact disease, some dieback, mort &gt; 11% and &lt; 25%</c:v>
                </c:pt>
                <c:pt idx="17">
                  <c:v>Low impact disease, some dieback, mort &gt;= 25%</c:v>
                </c:pt>
              </c:strCache>
            </c:strRef>
          </c:cat>
          <c:val>
            <c:numRef>
              <c:f>Disease!$Z$56:$AQ$56</c:f>
              <c:numCache>
                <c:formatCode>0%</c:formatCode>
                <c:ptCount val="18"/>
                <c:pt idx="0">
                  <c:v>0.93830886909554678</c:v>
                </c:pt>
                <c:pt idx="1">
                  <c:v>3.3470632059227623E-2</c:v>
                </c:pt>
                <c:pt idx="2">
                  <c:v>1.4094329996887957E-2</c:v>
                </c:pt>
                <c:pt idx="3">
                  <c:v>1.312625560084265E-2</c:v>
                </c:pt>
                <c:pt idx="4">
                  <c:v>0</c:v>
                </c:pt>
                <c:pt idx="5">
                  <c:v>9.9991324749513946E-4</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0-C155-4B41-9368-172AF960737C}"/>
            </c:ext>
          </c:extLst>
        </c:ser>
        <c:dLbls>
          <c:showLegendKey val="0"/>
          <c:showVal val="0"/>
          <c:showCatName val="0"/>
          <c:showSerName val="0"/>
          <c:showPercent val="0"/>
          <c:showBubbleSize val="0"/>
        </c:dLbls>
        <c:gapWidth val="50"/>
        <c:axId val="65284736"/>
        <c:axId val="65286528"/>
      </c:barChart>
      <c:catAx>
        <c:axId val="65284736"/>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65286528"/>
        <c:crosses val="autoZero"/>
        <c:auto val="1"/>
        <c:lblAlgn val="ctr"/>
        <c:lblOffset val="100"/>
        <c:noMultiLvlLbl val="0"/>
      </c:catAx>
      <c:valAx>
        <c:axId val="65286528"/>
        <c:scaling>
          <c:orientation val="minMax"/>
        </c:scaling>
        <c:delete val="0"/>
        <c:axPos val="r"/>
        <c:majorGridlines/>
        <c:numFmt formatCode="0%" sourceLinked="1"/>
        <c:majorTickMark val="out"/>
        <c:minorTickMark val="none"/>
        <c:tickLblPos val="nextTo"/>
        <c:crossAx val="65284736"/>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DiseaseGraphs!$AL$51</c:f>
          <c:strCache>
            <c:ptCount val="1"/>
            <c:pt idx="0">
              <c:v>Scotland
Upland birchwoods (Scot); birch dominated upland oakwoods (Eng, Wal)
Habitat Type Proportion of area</c:v>
            </c:pt>
          </c:strCache>
        </c:strRef>
      </c:tx>
      <c:overlay val="1"/>
    </c:title>
    <c:autoTitleDeleted val="0"/>
    <c:plotArea>
      <c:layout/>
      <c:barChart>
        <c:barDir val="col"/>
        <c:grouping val="clustered"/>
        <c:varyColors val="0"/>
        <c:ser>
          <c:idx val="0"/>
          <c:order val="0"/>
          <c:tx>
            <c:strRef>
              <c:f>Disease!$Y$57</c:f>
              <c:strCache>
                <c:ptCount val="1"/>
                <c:pt idx="0">
                  <c:v>Upland birchwoods (Scot); birch dominated upland oakwoods (Eng, Wal)</c:v>
                </c:pt>
              </c:strCache>
            </c:strRef>
          </c:tx>
          <c:spPr>
            <a:solidFill>
              <a:srgbClr val="1B4E83"/>
            </a:solidFill>
            <a:ln>
              <a:solidFill>
                <a:schemeClr val="bg1"/>
              </a:solidFill>
            </a:ln>
          </c:spPr>
          <c:invertIfNegative val="0"/>
          <c:cat>
            <c:strRef>
              <c:f>DiseaseGraphs!$D$6:$D$23</c:f>
              <c:strCache>
                <c:ptCount val="18"/>
                <c:pt idx="0">
                  <c:v>No diseases, no dieback, mort &lt;= 11%</c:v>
                </c:pt>
                <c:pt idx="1">
                  <c:v>No diseases, no dieback, mort &gt; 11% and &lt; 25%</c:v>
                </c:pt>
                <c:pt idx="2">
                  <c:v>No diseases, no dieback, mort &gt;= 25%</c:v>
                </c:pt>
                <c:pt idx="3">
                  <c:v>No diseases, some dieback, mort &lt;= 11%</c:v>
                </c:pt>
                <c:pt idx="4">
                  <c:v>No diseases, some dieback, mort &gt; 11% and &lt; 25%</c:v>
                </c:pt>
                <c:pt idx="5">
                  <c:v>No diseases, some dieback, mort &gt;= 25%</c:v>
                </c:pt>
                <c:pt idx="6">
                  <c:v>High impact disease, no dieback, mort &lt;= 11%</c:v>
                </c:pt>
                <c:pt idx="7">
                  <c:v>High impact disease, no dieback, mort &gt; 11% and &lt; 25%</c:v>
                </c:pt>
                <c:pt idx="8">
                  <c:v>High impact disease, no dieback, mort &gt;= 25%</c:v>
                </c:pt>
                <c:pt idx="9">
                  <c:v>High impact disease, some dieback, mort &lt;= 11%</c:v>
                </c:pt>
                <c:pt idx="10">
                  <c:v>High impact disease, some dieback, mort &gt; 11% and &lt; 25%</c:v>
                </c:pt>
                <c:pt idx="11">
                  <c:v>High impact disease, some dieback, mort &gt;= 25%</c:v>
                </c:pt>
                <c:pt idx="12">
                  <c:v>Low impact disease, no dieback, mort &lt;= 11%</c:v>
                </c:pt>
                <c:pt idx="13">
                  <c:v>Low impact disease, no dieback, mort &gt; 11% and &lt; 25%</c:v>
                </c:pt>
                <c:pt idx="14">
                  <c:v>Low impact disease, no dieback, mort &gt;= 25%</c:v>
                </c:pt>
                <c:pt idx="15">
                  <c:v>Low impact disease, some dieback, mort &lt;= 11%</c:v>
                </c:pt>
                <c:pt idx="16">
                  <c:v>Low impact disease, some dieback, mort &gt; 11% and &lt; 25%</c:v>
                </c:pt>
                <c:pt idx="17">
                  <c:v>Low impact disease, some dieback, mort &gt;= 25%</c:v>
                </c:pt>
              </c:strCache>
            </c:strRef>
          </c:cat>
          <c:val>
            <c:numRef>
              <c:f>Disease!$Z$57:$AQ$57</c:f>
              <c:numCache>
                <c:formatCode>0%</c:formatCode>
                <c:ptCount val="18"/>
                <c:pt idx="0">
                  <c:v>0.88577942887520844</c:v>
                </c:pt>
                <c:pt idx="1">
                  <c:v>2.684762248059272E-2</c:v>
                </c:pt>
                <c:pt idx="2">
                  <c:v>2.1534153887640725E-2</c:v>
                </c:pt>
                <c:pt idx="3">
                  <c:v>5.4053780644519822E-2</c:v>
                </c:pt>
                <c:pt idx="4">
                  <c:v>5.8765584317935883E-3</c:v>
                </c:pt>
                <c:pt idx="5">
                  <c:v>0</c:v>
                </c:pt>
                <c:pt idx="6">
                  <c:v>2.0746764839846004E-3</c:v>
                </c:pt>
                <c:pt idx="7">
                  <c:v>0</c:v>
                </c:pt>
                <c:pt idx="8">
                  <c:v>9.5694465435162458E-4</c:v>
                </c:pt>
                <c:pt idx="9">
                  <c:v>5.6107787717648021E-4</c:v>
                </c:pt>
                <c:pt idx="10">
                  <c:v>0</c:v>
                </c:pt>
                <c:pt idx="11">
                  <c:v>0</c:v>
                </c:pt>
                <c:pt idx="12">
                  <c:v>2.3157566647323291E-3</c:v>
                </c:pt>
                <c:pt idx="13">
                  <c:v>0</c:v>
                </c:pt>
                <c:pt idx="14">
                  <c:v>0</c:v>
                </c:pt>
                <c:pt idx="15">
                  <c:v>0</c:v>
                </c:pt>
                <c:pt idx="16">
                  <c:v>0</c:v>
                </c:pt>
                <c:pt idx="17">
                  <c:v>0</c:v>
                </c:pt>
              </c:numCache>
            </c:numRef>
          </c:val>
          <c:extLst>
            <c:ext xmlns:c16="http://schemas.microsoft.com/office/drawing/2014/chart" uri="{C3380CC4-5D6E-409C-BE32-E72D297353CC}">
              <c16:uniqueId val="{00000000-446B-4C1C-BB3B-47236C076448}"/>
            </c:ext>
          </c:extLst>
        </c:ser>
        <c:dLbls>
          <c:showLegendKey val="0"/>
          <c:showVal val="0"/>
          <c:showCatName val="0"/>
          <c:showSerName val="0"/>
          <c:showPercent val="0"/>
          <c:showBubbleSize val="0"/>
        </c:dLbls>
        <c:gapWidth val="50"/>
        <c:axId val="65302528"/>
        <c:axId val="65304064"/>
      </c:barChart>
      <c:catAx>
        <c:axId val="65302528"/>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65304064"/>
        <c:crosses val="autoZero"/>
        <c:auto val="1"/>
        <c:lblAlgn val="ctr"/>
        <c:lblOffset val="100"/>
        <c:noMultiLvlLbl val="0"/>
      </c:catAx>
      <c:valAx>
        <c:axId val="65304064"/>
        <c:scaling>
          <c:orientation val="minMax"/>
        </c:scaling>
        <c:delete val="0"/>
        <c:axPos val="r"/>
        <c:majorGridlines/>
        <c:numFmt formatCode="0%" sourceLinked="1"/>
        <c:majorTickMark val="out"/>
        <c:minorTickMark val="none"/>
        <c:tickLblPos val="nextTo"/>
        <c:crossAx val="65302528"/>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DiseaseGraphs!$V$3</c:f>
          <c:strCache>
            <c:ptCount val="1"/>
            <c:pt idx="0">
              <c:v>GB
Native pine woodlands
Habitat Type Proportion of area</c:v>
            </c:pt>
          </c:strCache>
        </c:strRef>
      </c:tx>
      <c:layout>
        <c:manualLayout>
          <c:xMode val="edge"/>
          <c:yMode val="edge"/>
          <c:x val="0.12767329356107396"/>
          <c:y val="2.2535211267605635E-2"/>
        </c:manualLayout>
      </c:layout>
      <c:overlay val="1"/>
    </c:title>
    <c:autoTitleDeleted val="0"/>
    <c:plotArea>
      <c:layout/>
      <c:barChart>
        <c:barDir val="col"/>
        <c:grouping val="clustered"/>
        <c:varyColors val="0"/>
        <c:ser>
          <c:idx val="0"/>
          <c:order val="0"/>
          <c:tx>
            <c:strRef>
              <c:f>Disease!$Y$9</c:f>
              <c:strCache>
                <c:ptCount val="1"/>
                <c:pt idx="0">
                  <c:v>Native pine woodlands</c:v>
                </c:pt>
              </c:strCache>
            </c:strRef>
          </c:tx>
          <c:spPr>
            <a:solidFill>
              <a:srgbClr val="074F28"/>
            </a:solidFill>
            <a:ln>
              <a:solidFill>
                <a:schemeClr val="bg1"/>
              </a:solidFill>
            </a:ln>
          </c:spPr>
          <c:invertIfNegative val="0"/>
          <c:cat>
            <c:strRef>
              <c:f>DiseaseGraphs!$D$6:$D$23</c:f>
              <c:strCache>
                <c:ptCount val="18"/>
                <c:pt idx="0">
                  <c:v>No diseases, no dieback, mort &lt;= 11%</c:v>
                </c:pt>
                <c:pt idx="1">
                  <c:v>No diseases, no dieback, mort &gt; 11% and &lt; 25%</c:v>
                </c:pt>
                <c:pt idx="2">
                  <c:v>No diseases, no dieback, mort &gt;= 25%</c:v>
                </c:pt>
                <c:pt idx="3">
                  <c:v>No diseases, some dieback, mort &lt;= 11%</c:v>
                </c:pt>
                <c:pt idx="4">
                  <c:v>No diseases, some dieback, mort &gt; 11% and &lt; 25%</c:v>
                </c:pt>
                <c:pt idx="5">
                  <c:v>No diseases, some dieback, mort &gt;= 25%</c:v>
                </c:pt>
                <c:pt idx="6">
                  <c:v>High impact disease, no dieback, mort &lt;= 11%</c:v>
                </c:pt>
                <c:pt idx="7">
                  <c:v>High impact disease, no dieback, mort &gt; 11% and &lt; 25%</c:v>
                </c:pt>
                <c:pt idx="8">
                  <c:v>High impact disease, no dieback, mort &gt;= 25%</c:v>
                </c:pt>
                <c:pt idx="9">
                  <c:v>High impact disease, some dieback, mort &lt;= 11%</c:v>
                </c:pt>
                <c:pt idx="10">
                  <c:v>High impact disease, some dieback, mort &gt; 11% and &lt; 25%</c:v>
                </c:pt>
                <c:pt idx="11">
                  <c:v>High impact disease, some dieback, mort &gt;= 25%</c:v>
                </c:pt>
                <c:pt idx="12">
                  <c:v>Low impact disease, no dieback, mort &lt;= 11%</c:v>
                </c:pt>
                <c:pt idx="13">
                  <c:v>Low impact disease, no dieback, mort &gt; 11% and &lt; 25%</c:v>
                </c:pt>
                <c:pt idx="14">
                  <c:v>Low impact disease, no dieback, mort &gt;= 25%</c:v>
                </c:pt>
                <c:pt idx="15">
                  <c:v>Low impact disease, some dieback, mort &lt;= 11%</c:v>
                </c:pt>
                <c:pt idx="16">
                  <c:v>Low impact disease, some dieback, mort &gt; 11% and &lt; 25%</c:v>
                </c:pt>
                <c:pt idx="17">
                  <c:v>Low impact disease, some dieback, mort &gt;= 25%</c:v>
                </c:pt>
              </c:strCache>
            </c:strRef>
          </c:cat>
          <c:val>
            <c:numRef>
              <c:f>Disease!$Z$9:$AQ$9</c:f>
              <c:numCache>
                <c:formatCode>0%</c:formatCode>
                <c:ptCount val="18"/>
                <c:pt idx="0">
                  <c:v>0.77186514769410586</c:v>
                </c:pt>
                <c:pt idx="1">
                  <c:v>7.0479909947610872E-2</c:v>
                </c:pt>
                <c:pt idx="2">
                  <c:v>1.7615783888481149E-2</c:v>
                </c:pt>
                <c:pt idx="3">
                  <c:v>0.11473762359464738</c:v>
                </c:pt>
                <c:pt idx="4">
                  <c:v>6.8409189393585932E-3</c:v>
                </c:pt>
                <c:pt idx="5">
                  <c:v>1.0289647785939144E-2</c:v>
                </c:pt>
                <c:pt idx="6">
                  <c:v>2.6231576111864102E-3</c:v>
                </c:pt>
                <c:pt idx="7">
                  <c:v>3.9621594124883246E-3</c:v>
                </c:pt>
                <c:pt idx="8">
                  <c:v>0</c:v>
                </c:pt>
                <c:pt idx="9">
                  <c:v>1.2184737519790451E-3</c:v>
                </c:pt>
                <c:pt idx="10">
                  <c:v>3.6717737420300631E-4</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0-C802-4085-80A3-A94DCB166CA2}"/>
            </c:ext>
          </c:extLst>
        </c:ser>
        <c:dLbls>
          <c:showLegendKey val="0"/>
          <c:showVal val="0"/>
          <c:showCatName val="0"/>
          <c:showSerName val="0"/>
          <c:showPercent val="0"/>
          <c:showBubbleSize val="0"/>
        </c:dLbls>
        <c:gapWidth val="50"/>
        <c:axId val="197338624"/>
        <c:axId val="197340544"/>
      </c:barChart>
      <c:catAx>
        <c:axId val="197338624"/>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197340544"/>
        <c:crosses val="autoZero"/>
        <c:auto val="1"/>
        <c:lblAlgn val="ctr"/>
        <c:lblOffset val="100"/>
        <c:noMultiLvlLbl val="0"/>
      </c:catAx>
      <c:valAx>
        <c:axId val="197340544"/>
        <c:scaling>
          <c:orientation val="minMax"/>
        </c:scaling>
        <c:delete val="0"/>
        <c:axPos val="r"/>
        <c:majorGridlines/>
        <c:numFmt formatCode="0%" sourceLinked="1"/>
        <c:majorTickMark val="out"/>
        <c:minorTickMark val="none"/>
        <c:tickLblPos val="nextTo"/>
        <c:crossAx val="197338624"/>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DiseaseGraphs!$AS$51</c:f>
          <c:strCache>
            <c:ptCount val="1"/>
            <c:pt idx="0">
              <c:v>Scotland
Upland mixed ashwoods
Habitat Type Proportion of area</c:v>
            </c:pt>
          </c:strCache>
        </c:strRef>
      </c:tx>
      <c:overlay val="1"/>
    </c:title>
    <c:autoTitleDeleted val="0"/>
    <c:plotArea>
      <c:layout/>
      <c:barChart>
        <c:barDir val="col"/>
        <c:grouping val="clustered"/>
        <c:varyColors val="0"/>
        <c:ser>
          <c:idx val="0"/>
          <c:order val="0"/>
          <c:tx>
            <c:strRef>
              <c:f>Disease!$Y$58</c:f>
              <c:strCache>
                <c:ptCount val="1"/>
                <c:pt idx="0">
                  <c:v>Upland mixed ashwoods</c:v>
                </c:pt>
              </c:strCache>
            </c:strRef>
          </c:tx>
          <c:spPr>
            <a:solidFill>
              <a:srgbClr val="1B4E83"/>
            </a:solidFill>
            <a:ln>
              <a:solidFill>
                <a:schemeClr val="bg1"/>
              </a:solidFill>
            </a:ln>
          </c:spPr>
          <c:invertIfNegative val="0"/>
          <c:cat>
            <c:strRef>
              <c:f>DiseaseGraphs!$D$6:$D$23</c:f>
              <c:strCache>
                <c:ptCount val="18"/>
                <c:pt idx="0">
                  <c:v>No diseases, no dieback, mort &lt;= 11%</c:v>
                </c:pt>
                <c:pt idx="1">
                  <c:v>No diseases, no dieback, mort &gt; 11% and &lt; 25%</c:v>
                </c:pt>
                <c:pt idx="2">
                  <c:v>No diseases, no dieback, mort &gt;= 25%</c:v>
                </c:pt>
                <c:pt idx="3">
                  <c:v>No diseases, some dieback, mort &lt;= 11%</c:v>
                </c:pt>
                <c:pt idx="4">
                  <c:v>No diseases, some dieback, mort &gt; 11% and &lt; 25%</c:v>
                </c:pt>
                <c:pt idx="5">
                  <c:v>No diseases, some dieback, mort &gt;= 25%</c:v>
                </c:pt>
                <c:pt idx="6">
                  <c:v>High impact disease, no dieback, mort &lt;= 11%</c:v>
                </c:pt>
                <c:pt idx="7">
                  <c:v>High impact disease, no dieback, mort &gt; 11% and &lt; 25%</c:v>
                </c:pt>
                <c:pt idx="8">
                  <c:v>High impact disease, no dieback, mort &gt;= 25%</c:v>
                </c:pt>
                <c:pt idx="9">
                  <c:v>High impact disease, some dieback, mort &lt;= 11%</c:v>
                </c:pt>
                <c:pt idx="10">
                  <c:v>High impact disease, some dieback, mort &gt; 11% and &lt; 25%</c:v>
                </c:pt>
                <c:pt idx="11">
                  <c:v>High impact disease, some dieback, mort &gt;= 25%</c:v>
                </c:pt>
                <c:pt idx="12">
                  <c:v>Low impact disease, no dieback, mort &lt;= 11%</c:v>
                </c:pt>
                <c:pt idx="13">
                  <c:v>Low impact disease, no dieback, mort &gt; 11% and &lt; 25%</c:v>
                </c:pt>
                <c:pt idx="14">
                  <c:v>Low impact disease, no dieback, mort &gt;= 25%</c:v>
                </c:pt>
                <c:pt idx="15">
                  <c:v>Low impact disease, some dieback, mort &lt;= 11%</c:v>
                </c:pt>
                <c:pt idx="16">
                  <c:v>Low impact disease, some dieback, mort &gt; 11% and &lt; 25%</c:v>
                </c:pt>
                <c:pt idx="17">
                  <c:v>Low impact disease, some dieback, mort &gt;= 25%</c:v>
                </c:pt>
              </c:strCache>
            </c:strRef>
          </c:cat>
          <c:val>
            <c:numRef>
              <c:f>Disease!$Z$58:$AQ$58</c:f>
              <c:numCache>
                <c:formatCode>0%</c:formatCode>
                <c:ptCount val="18"/>
                <c:pt idx="0">
                  <c:v>0.71622332130172017</c:v>
                </c:pt>
                <c:pt idx="1">
                  <c:v>6.2386879166530379E-2</c:v>
                </c:pt>
                <c:pt idx="2">
                  <c:v>1.6771537228448211E-2</c:v>
                </c:pt>
                <c:pt idx="3">
                  <c:v>9.3215913484248389E-2</c:v>
                </c:pt>
                <c:pt idx="4">
                  <c:v>1.576467695284952E-2</c:v>
                </c:pt>
                <c:pt idx="5">
                  <c:v>0</c:v>
                </c:pt>
                <c:pt idx="6">
                  <c:v>7.9109954087729865E-3</c:v>
                </c:pt>
                <c:pt idx="7">
                  <c:v>0</c:v>
                </c:pt>
                <c:pt idx="8">
                  <c:v>0</c:v>
                </c:pt>
                <c:pt idx="9">
                  <c:v>5.6042569421784726E-2</c:v>
                </c:pt>
                <c:pt idx="10">
                  <c:v>0</c:v>
                </c:pt>
                <c:pt idx="11">
                  <c:v>0</c:v>
                </c:pt>
                <c:pt idx="12">
                  <c:v>3.168410703564551E-2</c:v>
                </c:pt>
                <c:pt idx="13">
                  <c:v>0</c:v>
                </c:pt>
                <c:pt idx="14">
                  <c:v>0</c:v>
                </c:pt>
                <c:pt idx="15">
                  <c:v>0</c:v>
                </c:pt>
                <c:pt idx="16">
                  <c:v>0</c:v>
                </c:pt>
                <c:pt idx="17">
                  <c:v>0</c:v>
                </c:pt>
              </c:numCache>
            </c:numRef>
          </c:val>
          <c:extLst>
            <c:ext xmlns:c16="http://schemas.microsoft.com/office/drawing/2014/chart" uri="{C3380CC4-5D6E-409C-BE32-E72D297353CC}">
              <c16:uniqueId val="{00000000-5AC4-4923-A2F7-0D40FFB17037}"/>
            </c:ext>
          </c:extLst>
        </c:ser>
        <c:dLbls>
          <c:showLegendKey val="0"/>
          <c:showVal val="0"/>
          <c:showCatName val="0"/>
          <c:showSerName val="0"/>
          <c:showPercent val="0"/>
          <c:showBubbleSize val="0"/>
        </c:dLbls>
        <c:gapWidth val="50"/>
        <c:axId val="65324160"/>
        <c:axId val="65325696"/>
      </c:barChart>
      <c:catAx>
        <c:axId val="65324160"/>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65325696"/>
        <c:crosses val="autoZero"/>
        <c:auto val="1"/>
        <c:lblAlgn val="ctr"/>
        <c:lblOffset val="100"/>
        <c:noMultiLvlLbl val="0"/>
      </c:catAx>
      <c:valAx>
        <c:axId val="65325696"/>
        <c:scaling>
          <c:orientation val="minMax"/>
          <c:max val="1"/>
        </c:scaling>
        <c:delete val="0"/>
        <c:axPos val="r"/>
        <c:majorGridlines/>
        <c:numFmt formatCode="0%" sourceLinked="1"/>
        <c:majorTickMark val="out"/>
        <c:minorTickMark val="none"/>
        <c:tickLblPos val="nextTo"/>
        <c:crossAx val="65324160"/>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DiseaseGraphs!$BA$51</c:f>
          <c:strCache>
            <c:ptCount val="1"/>
            <c:pt idx="0">
              <c:v>Scotland
Upland oakwood
Habitat Type Proportion of area</c:v>
            </c:pt>
          </c:strCache>
        </c:strRef>
      </c:tx>
      <c:overlay val="1"/>
    </c:title>
    <c:autoTitleDeleted val="0"/>
    <c:plotArea>
      <c:layout/>
      <c:barChart>
        <c:barDir val="col"/>
        <c:grouping val="clustered"/>
        <c:varyColors val="0"/>
        <c:ser>
          <c:idx val="0"/>
          <c:order val="0"/>
          <c:tx>
            <c:strRef>
              <c:f>Disease!$Y$59</c:f>
              <c:strCache>
                <c:ptCount val="1"/>
                <c:pt idx="0">
                  <c:v>Upland oakwood</c:v>
                </c:pt>
              </c:strCache>
            </c:strRef>
          </c:tx>
          <c:spPr>
            <a:solidFill>
              <a:srgbClr val="1B4E83"/>
            </a:solidFill>
            <a:ln>
              <a:solidFill>
                <a:schemeClr val="bg1"/>
              </a:solidFill>
            </a:ln>
          </c:spPr>
          <c:invertIfNegative val="0"/>
          <c:cat>
            <c:strRef>
              <c:f>DiseaseGraphs!$D$6:$D$23</c:f>
              <c:strCache>
                <c:ptCount val="18"/>
                <c:pt idx="0">
                  <c:v>No diseases, no dieback, mort &lt;= 11%</c:v>
                </c:pt>
                <c:pt idx="1">
                  <c:v>No diseases, no dieback, mort &gt; 11% and &lt; 25%</c:v>
                </c:pt>
                <c:pt idx="2">
                  <c:v>No diseases, no dieback, mort &gt;= 25%</c:v>
                </c:pt>
                <c:pt idx="3">
                  <c:v>No diseases, some dieback, mort &lt;= 11%</c:v>
                </c:pt>
                <c:pt idx="4">
                  <c:v>No diseases, some dieback, mort &gt; 11% and &lt; 25%</c:v>
                </c:pt>
                <c:pt idx="5">
                  <c:v>No diseases, some dieback, mort &gt;= 25%</c:v>
                </c:pt>
                <c:pt idx="6">
                  <c:v>High impact disease, no dieback, mort &lt;= 11%</c:v>
                </c:pt>
                <c:pt idx="7">
                  <c:v>High impact disease, no dieback, mort &gt; 11% and &lt; 25%</c:v>
                </c:pt>
                <c:pt idx="8">
                  <c:v>High impact disease, no dieback, mort &gt;= 25%</c:v>
                </c:pt>
                <c:pt idx="9">
                  <c:v>High impact disease, some dieback, mort &lt;= 11%</c:v>
                </c:pt>
                <c:pt idx="10">
                  <c:v>High impact disease, some dieback, mort &gt; 11% and &lt; 25%</c:v>
                </c:pt>
                <c:pt idx="11">
                  <c:v>High impact disease, some dieback, mort &gt;= 25%</c:v>
                </c:pt>
                <c:pt idx="12">
                  <c:v>Low impact disease, no dieback, mort &lt;= 11%</c:v>
                </c:pt>
                <c:pt idx="13">
                  <c:v>Low impact disease, no dieback, mort &gt; 11% and &lt; 25%</c:v>
                </c:pt>
                <c:pt idx="14">
                  <c:v>Low impact disease, no dieback, mort &gt;= 25%</c:v>
                </c:pt>
                <c:pt idx="15">
                  <c:v>Low impact disease, some dieback, mort &lt;= 11%</c:v>
                </c:pt>
                <c:pt idx="16">
                  <c:v>Low impact disease, some dieback, mort &gt; 11% and &lt; 25%</c:v>
                </c:pt>
                <c:pt idx="17">
                  <c:v>Low impact disease, some dieback, mort &gt;= 25%</c:v>
                </c:pt>
              </c:strCache>
            </c:strRef>
          </c:cat>
          <c:val>
            <c:numRef>
              <c:f>Disease!$Z$59:$AQ$59</c:f>
              <c:numCache>
                <c:formatCode>0%</c:formatCode>
                <c:ptCount val="18"/>
                <c:pt idx="0">
                  <c:v>0.74258827952488804</c:v>
                </c:pt>
                <c:pt idx="1">
                  <c:v>4.8104523910763801E-2</c:v>
                </c:pt>
                <c:pt idx="2">
                  <c:v>8.4489466516714917E-3</c:v>
                </c:pt>
                <c:pt idx="3">
                  <c:v>0.16521781101750205</c:v>
                </c:pt>
                <c:pt idx="4">
                  <c:v>7.1622988004626971E-3</c:v>
                </c:pt>
                <c:pt idx="5">
                  <c:v>1.6526220916682592E-2</c:v>
                </c:pt>
                <c:pt idx="6">
                  <c:v>2.1347903619118743E-3</c:v>
                </c:pt>
                <c:pt idx="7">
                  <c:v>0</c:v>
                </c:pt>
                <c:pt idx="8">
                  <c:v>0</c:v>
                </c:pt>
                <c:pt idx="9">
                  <c:v>9.8171288161172168E-3</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0-AE14-453D-9D29-C6D352556E74}"/>
            </c:ext>
          </c:extLst>
        </c:ser>
        <c:dLbls>
          <c:showLegendKey val="0"/>
          <c:showVal val="0"/>
          <c:showCatName val="0"/>
          <c:showSerName val="0"/>
          <c:showPercent val="0"/>
          <c:showBubbleSize val="0"/>
        </c:dLbls>
        <c:gapWidth val="50"/>
        <c:axId val="65337600"/>
        <c:axId val="79433728"/>
      </c:barChart>
      <c:catAx>
        <c:axId val="65337600"/>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79433728"/>
        <c:crosses val="autoZero"/>
        <c:auto val="1"/>
        <c:lblAlgn val="ctr"/>
        <c:lblOffset val="100"/>
        <c:noMultiLvlLbl val="0"/>
      </c:catAx>
      <c:valAx>
        <c:axId val="79433728"/>
        <c:scaling>
          <c:orientation val="minMax"/>
          <c:max val="1"/>
        </c:scaling>
        <c:delete val="0"/>
        <c:axPos val="r"/>
        <c:majorGridlines/>
        <c:numFmt formatCode="0%" sourceLinked="1"/>
        <c:majorTickMark val="out"/>
        <c:minorTickMark val="none"/>
        <c:tickLblPos val="nextTo"/>
        <c:crossAx val="65337600"/>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DiseaseGraphs!$BJ$51</c:f>
          <c:strCache>
            <c:ptCount val="1"/>
            <c:pt idx="0">
              <c:v>Scotland
Wet woodland
Habitat Type Proportion of area</c:v>
            </c:pt>
          </c:strCache>
        </c:strRef>
      </c:tx>
      <c:overlay val="1"/>
    </c:title>
    <c:autoTitleDeleted val="0"/>
    <c:plotArea>
      <c:layout/>
      <c:barChart>
        <c:barDir val="col"/>
        <c:grouping val="clustered"/>
        <c:varyColors val="0"/>
        <c:ser>
          <c:idx val="0"/>
          <c:order val="0"/>
          <c:tx>
            <c:strRef>
              <c:f>Disease!$Y$60</c:f>
              <c:strCache>
                <c:ptCount val="1"/>
                <c:pt idx="0">
                  <c:v>Wet woodland</c:v>
                </c:pt>
              </c:strCache>
            </c:strRef>
          </c:tx>
          <c:spPr>
            <a:solidFill>
              <a:srgbClr val="1B4E83"/>
            </a:solidFill>
            <a:ln>
              <a:solidFill>
                <a:schemeClr val="bg1"/>
              </a:solidFill>
            </a:ln>
          </c:spPr>
          <c:invertIfNegative val="0"/>
          <c:cat>
            <c:strRef>
              <c:f>DiseaseGraphs!$D$6:$D$23</c:f>
              <c:strCache>
                <c:ptCount val="18"/>
                <c:pt idx="0">
                  <c:v>No diseases, no dieback, mort &lt;= 11%</c:v>
                </c:pt>
                <c:pt idx="1">
                  <c:v>No diseases, no dieback, mort &gt; 11% and &lt; 25%</c:v>
                </c:pt>
                <c:pt idx="2">
                  <c:v>No diseases, no dieback, mort &gt;= 25%</c:v>
                </c:pt>
                <c:pt idx="3">
                  <c:v>No diseases, some dieback, mort &lt;= 11%</c:v>
                </c:pt>
                <c:pt idx="4">
                  <c:v>No diseases, some dieback, mort &gt; 11% and &lt; 25%</c:v>
                </c:pt>
                <c:pt idx="5">
                  <c:v>No diseases, some dieback, mort &gt;= 25%</c:v>
                </c:pt>
                <c:pt idx="6">
                  <c:v>High impact disease, no dieback, mort &lt;= 11%</c:v>
                </c:pt>
                <c:pt idx="7">
                  <c:v>High impact disease, no dieback, mort &gt; 11% and &lt; 25%</c:v>
                </c:pt>
                <c:pt idx="8">
                  <c:v>High impact disease, no dieback, mort &gt;= 25%</c:v>
                </c:pt>
                <c:pt idx="9">
                  <c:v>High impact disease, some dieback, mort &lt;= 11%</c:v>
                </c:pt>
                <c:pt idx="10">
                  <c:v>High impact disease, some dieback, mort &gt; 11% and &lt; 25%</c:v>
                </c:pt>
                <c:pt idx="11">
                  <c:v>High impact disease, some dieback, mort &gt;= 25%</c:v>
                </c:pt>
                <c:pt idx="12">
                  <c:v>Low impact disease, no dieback, mort &lt;= 11%</c:v>
                </c:pt>
                <c:pt idx="13">
                  <c:v>Low impact disease, no dieback, mort &gt; 11% and &lt; 25%</c:v>
                </c:pt>
                <c:pt idx="14">
                  <c:v>Low impact disease, no dieback, mort &gt;= 25%</c:v>
                </c:pt>
                <c:pt idx="15">
                  <c:v>Low impact disease, some dieback, mort &lt;= 11%</c:v>
                </c:pt>
                <c:pt idx="16">
                  <c:v>Low impact disease, some dieback, mort &gt; 11% and &lt; 25%</c:v>
                </c:pt>
                <c:pt idx="17">
                  <c:v>Low impact disease, some dieback, mort &gt;= 25%</c:v>
                </c:pt>
              </c:strCache>
            </c:strRef>
          </c:cat>
          <c:val>
            <c:numRef>
              <c:f>Disease!$Z$60:$AQ$60</c:f>
              <c:numCache>
                <c:formatCode>0%</c:formatCode>
                <c:ptCount val="18"/>
                <c:pt idx="0">
                  <c:v>0.89713860805519841</c:v>
                </c:pt>
                <c:pt idx="1">
                  <c:v>3.5335237529764092E-2</c:v>
                </c:pt>
                <c:pt idx="2">
                  <c:v>2.2780131377153519E-2</c:v>
                </c:pt>
                <c:pt idx="3">
                  <c:v>3.4670624960335614E-2</c:v>
                </c:pt>
                <c:pt idx="4">
                  <c:v>0</c:v>
                </c:pt>
                <c:pt idx="5">
                  <c:v>7.0577221176560886E-3</c:v>
                </c:pt>
                <c:pt idx="6">
                  <c:v>2.6129695880110029E-3</c:v>
                </c:pt>
                <c:pt idx="7">
                  <c:v>4.0470637188117219E-4</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0-E05D-4021-9ED7-729A25C7B9D6}"/>
            </c:ext>
          </c:extLst>
        </c:ser>
        <c:dLbls>
          <c:showLegendKey val="0"/>
          <c:showVal val="0"/>
          <c:showCatName val="0"/>
          <c:showSerName val="0"/>
          <c:showPercent val="0"/>
          <c:showBubbleSize val="0"/>
        </c:dLbls>
        <c:gapWidth val="50"/>
        <c:axId val="79453568"/>
        <c:axId val="79459456"/>
      </c:barChart>
      <c:catAx>
        <c:axId val="79453568"/>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79459456"/>
        <c:crosses val="autoZero"/>
        <c:auto val="1"/>
        <c:lblAlgn val="ctr"/>
        <c:lblOffset val="100"/>
        <c:noMultiLvlLbl val="0"/>
      </c:catAx>
      <c:valAx>
        <c:axId val="79459456"/>
        <c:scaling>
          <c:orientation val="minMax"/>
        </c:scaling>
        <c:delete val="0"/>
        <c:axPos val="r"/>
        <c:majorGridlines/>
        <c:numFmt formatCode="0%" sourceLinked="1"/>
        <c:majorTickMark val="out"/>
        <c:minorTickMark val="none"/>
        <c:tickLblPos val="nextTo"/>
        <c:crossAx val="79453568"/>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DiseaseGraphs!$BQ$51</c:f>
          <c:strCache>
            <c:ptCount val="1"/>
            <c:pt idx="0">
              <c:v>Scotland
Wood Pasture &amp; Parkland
Habitat Type Proportion of area</c:v>
            </c:pt>
          </c:strCache>
        </c:strRef>
      </c:tx>
      <c:overlay val="1"/>
    </c:title>
    <c:autoTitleDeleted val="0"/>
    <c:plotArea>
      <c:layout/>
      <c:barChart>
        <c:barDir val="col"/>
        <c:grouping val="clustered"/>
        <c:varyColors val="0"/>
        <c:ser>
          <c:idx val="0"/>
          <c:order val="0"/>
          <c:tx>
            <c:strRef>
              <c:f>Disease!$Y$61</c:f>
              <c:strCache>
                <c:ptCount val="1"/>
                <c:pt idx="0">
                  <c:v>Wood Pasture &amp; Parkland</c:v>
                </c:pt>
              </c:strCache>
            </c:strRef>
          </c:tx>
          <c:spPr>
            <a:solidFill>
              <a:srgbClr val="1B4E83"/>
            </a:solidFill>
            <a:ln>
              <a:solidFill>
                <a:schemeClr val="bg1"/>
              </a:solidFill>
            </a:ln>
          </c:spPr>
          <c:invertIfNegative val="0"/>
          <c:cat>
            <c:strRef>
              <c:f>DiseaseGraphs!$D$6:$D$23</c:f>
              <c:strCache>
                <c:ptCount val="18"/>
                <c:pt idx="0">
                  <c:v>No diseases, no dieback, mort &lt;= 11%</c:v>
                </c:pt>
                <c:pt idx="1">
                  <c:v>No diseases, no dieback, mort &gt; 11% and &lt; 25%</c:v>
                </c:pt>
                <c:pt idx="2">
                  <c:v>No diseases, no dieback, mort &gt;= 25%</c:v>
                </c:pt>
                <c:pt idx="3">
                  <c:v>No diseases, some dieback, mort &lt;= 11%</c:v>
                </c:pt>
                <c:pt idx="4">
                  <c:v>No diseases, some dieback, mort &gt; 11% and &lt; 25%</c:v>
                </c:pt>
                <c:pt idx="5">
                  <c:v>No diseases, some dieback, mort &gt;= 25%</c:v>
                </c:pt>
                <c:pt idx="6">
                  <c:v>High impact disease, no dieback, mort &lt;= 11%</c:v>
                </c:pt>
                <c:pt idx="7">
                  <c:v>High impact disease, no dieback, mort &gt; 11% and &lt; 25%</c:v>
                </c:pt>
                <c:pt idx="8">
                  <c:v>High impact disease, no dieback, mort &gt;= 25%</c:v>
                </c:pt>
                <c:pt idx="9">
                  <c:v>High impact disease, some dieback, mort &lt;= 11%</c:v>
                </c:pt>
                <c:pt idx="10">
                  <c:v>High impact disease, some dieback, mort &gt; 11% and &lt; 25%</c:v>
                </c:pt>
                <c:pt idx="11">
                  <c:v>High impact disease, some dieback, mort &gt;= 25%</c:v>
                </c:pt>
                <c:pt idx="12">
                  <c:v>Low impact disease, no dieback, mort &lt;= 11%</c:v>
                </c:pt>
                <c:pt idx="13">
                  <c:v>Low impact disease, no dieback, mort &gt; 11% and &lt; 25%</c:v>
                </c:pt>
                <c:pt idx="14">
                  <c:v>Low impact disease, no dieback, mort &gt;= 25%</c:v>
                </c:pt>
                <c:pt idx="15">
                  <c:v>Low impact disease, some dieback, mort &lt;= 11%</c:v>
                </c:pt>
                <c:pt idx="16">
                  <c:v>Low impact disease, some dieback, mort &gt; 11% and &lt; 25%</c:v>
                </c:pt>
                <c:pt idx="17">
                  <c:v>Low impact disease, some dieback, mort &gt;= 25%</c:v>
                </c:pt>
              </c:strCache>
            </c:strRef>
          </c:cat>
          <c:val>
            <c:numRef>
              <c:f>Disease!$Z$61:$AQ$61</c:f>
              <c:numCache>
                <c:formatCode>0%</c:formatCode>
                <c:ptCount val="18"/>
                <c:pt idx="0">
                  <c:v>1</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0-8EA4-47A5-8609-1F1C794E8F84}"/>
            </c:ext>
          </c:extLst>
        </c:ser>
        <c:dLbls>
          <c:showLegendKey val="0"/>
          <c:showVal val="0"/>
          <c:showCatName val="0"/>
          <c:showSerName val="0"/>
          <c:showPercent val="0"/>
          <c:showBubbleSize val="0"/>
        </c:dLbls>
        <c:gapWidth val="50"/>
        <c:axId val="79479552"/>
        <c:axId val="79481088"/>
      </c:barChart>
      <c:catAx>
        <c:axId val="79479552"/>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79481088"/>
        <c:crosses val="autoZero"/>
        <c:auto val="1"/>
        <c:lblAlgn val="ctr"/>
        <c:lblOffset val="100"/>
        <c:noMultiLvlLbl val="0"/>
      </c:catAx>
      <c:valAx>
        <c:axId val="79481088"/>
        <c:scaling>
          <c:orientation val="minMax"/>
          <c:max val="1"/>
        </c:scaling>
        <c:delete val="0"/>
        <c:axPos val="r"/>
        <c:majorGridlines/>
        <c:numFmt formatCode="0%" sourceLinked="1"/>
        <c:majorTickMark val="out"/>
        <c:minorTickMark val="none"/>
        <c:tickLblPos val="nextTo"/>
        <c:crossAx val="79479552"/>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DiseaseGraphs!$BY$51</c:f>
          <c:strCache>
            <c:ptCount val="1"/>
            <c:pt idx="0">
              <c:v>Scotland
Broadleaf habitat NOT classified as priority
Habitat Type Proportion of area</c:v>
            </c:pt>
          </c:strCache>
        </c:strRef>
      </c:tx>
      <c:overlay val="1"/>
    </c:title>
    <c:autoTitleDeleted val="0"/>
    <c:plotArea>
      <c:layout/>
      <c:barChart>
        <c:barDir val="col"/>
        <c:grouping val="clustered"/>
        <c:varyColors val="0"/>
        <c:ser>
          <c:idx val="0"/>
          <c:order val="0"/>
          <c:tx>
            <c:strRef>
              <c:f>Disease!$Y$62</c:f>
              <c:strCache>
                <c:ptCount val="1"/>
                <c:pt idx="0">
                  <c:v>Broadleaf habitat NOT classified as priority</c:v>
                </c:pt>
              </c:strCache>
            </c:strRef>
          </c:tx>
          <c:spPr>
            <a:solidFill>
              <a:srgbClr val="1B4E83"/>
            </a:solidFill>
            <a:ln>
              <a:solidFill>
                <a:schemeClr val="bg1"/>
              </a:solidFill>
            </a:ln>
          </c:spPr>
          <c:invertIfNegative val="0"/>
          <c:cat>
            <c:strRef>
              <c:f>DiseaseGraphs!$D$6:$D$23</c:f>
              <c:strCache>
                <c:ptCount val="18"/>
                <c:pt idx="0">
                  <c:v>No diseases, no dieback, mort &lt;= 11%</c:v>
                </c:pt>
                <c:pt idx="1">
                  <c:v>No diseases, no dieback, mort &gt; 11% and &lt; 25%</c:v>
                </c:pt>
                <c:pt idx="2">
                  <c:v>No diseases, no dieback, mort &gt;= 25%</c:v>
                </c:pt>
                <c:pt idx="3">
                  <c:v>No diseases, some dieback, mort &lt;= 11%</c:v>
                </c:pt>
                <c:pt idx="4">
                  <c:v>No diseases, some dieback, mort &gt; 11% and &lt; 25%</c:v>
                </c:pt>
                <c:pt idx="5">
                  <c:v>No diseases, some dieback, mort &gt;= 25%</c:v>
                </c:pt>
                <c:pt idx="6">
                  <c:v>High impact disease, no dieback, mort &lt;= 11%</c:v>
                </c:pt>
                <c:pt idx="7">
                  <c:v>High impact disease, no dieback, mort &gt; 11% and &lt; 25%</c:v>
                </c:pt>
                <c:pt idx="8">
                  <c:v>High impact disease, no dieback, mort &gt;= 25%</c:v>
                </c:pt>
                <c:pt idx="9">
                  <c:v>High impact disease, some dieback, mort &lt;= 11%</c:v>
                </c:pt>
                <c:pt idx="10">
                  <c:v>High impact disease, some dieback, mort &gt; 11% and &lt; 25%</c:v>
                </c:pt>
                <c:pt idx="11">
                  <c:v>High impact disease, some dieback, mort &gt;= 25%</c:v>
                </c:pt>
                <c:pt idx="12">
                  <c:v>Low impact disease, no dieback, mort &lt;= 11%</c:v>
                </c:pt>
                <c:pt idx="13">
                  <c:v>Low impact disease, no dieback, mort &gt; 11% and &lt; 25%</c:v>
                </c:pt>
                <c:pt idx="14">
                  <c:v>Low impact disease, no dieback, mort &gt;= 25%</c:v>
                </c:pt>
                <c:pt idx="15">
                  <c:v>Low impact disease, some dieback, mort &lt;= 11%</c:v>
                </c:pt>
                <c:pt idx="16">
                  <c:v>Low impact disease, some dieback, mort &gt; 11% and &lt; 25%</c:v>
                </c:pt>
                <c:pt idx="17">
                  <c:v>Low impact disease, some dieback, mort &gt;= 25%</c:v>
                </c:pt>
              </c:strCache>
            </c:strRef>
          </c:cat>
          <c:val>
            <c:numRef>
              <c:f>Disease!$Z$62:$AQ$62</c:f>
              <c:numCache>
                <c:formatCode>0%</c:formatCode>
                <c:ptCount val="18"/>
                <c:pt idx="0">
                  <c:v>0.90119517726418608</c:v>
                </c:pt>
                <c:pt idx="1">
                  <c:v>2.6499340770250745E-2</c:v>
                </c:pt>
                <c:pt idx="2">
                  <c:v>7.8583209024791264E-3</c:v>
                </c:pt>
                <c:pt idx="3">
                  <c:v>3.8894259341048586E-2</c:v>
                </c:pt>
                <c:pt idx="4">
                  <c:v>1.445109777495999E-2</c:v>
                </c:pt>
                <c:pt idx="5">
                  <c:v>0</c:v>
                </c:pt>
                <c:pt idx="6">
                  <c:v>1.1101803947075882E-2</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0-C701-4E81-804F-E38B29ED1C78}"/>
            </c:ext>
          </c:extLst>
        </c:ser>
        <c:dLbls>
          <c:showLegendKey val="0"/>
          <c:showVal val="0"/>
          <c:showCatName val="0"/>
          <c:showSerName val="0"/>
          <c:showPercent val="0"/>
          <c:showBubbleSize val="0"/>
        </c:dLbls>
        <c:gapWidth val="50"/>
        <c:axId val="79488896"/>
        <c:axId val="79490432"/>
      </c:barChart>
      <c:catAx>
        <c:axId val="79488896"/>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79490432"/>
        <c:crosses val="autoZero"/>
        <c:auto val="1"/>
        <c:lblAlgn val="ctr"/>
        <c:lblOffset val="100"/>
        <c:noMultiLvlLbl val="0"/>
      </c:catAx>
      <c:valAx>
        <c:axId val="79490432"/>
        <c:scaling>
          <c:orientation val="minMax"/>
        </c:scaling>
        <c:delete val="0"/>
        <c:axPos val="r"/>
        <c:majorGridlines/>
        <c:numFmt formatCode="0%" sourceLinked="1"/>
        <c:majorTickMark val="out"/>
        <c:minorTickMark val="none"/>
        <c:tickLblPos val="nextTo"/>
        <c:crossAx val="79488896"/>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DiseaseGraphs!$CG$51</c:f>
          <c:strCache>
            <c:ptCount val="1"/>
            <c:pt idx="0">
              <c:v>Scotland
Non-native coniferous woodland
Habitat Type Proportion of area</c:v>
            </c:pt>
          </c:strCache>
        </c:strRef>
      </c:tx>
      <c:overlay val="1"/>
    </c:title>
    <c:autoTitleDeleted val="0"/>
    <c:plotArea>
      <c:layout/>
      <c:barChart>
        <c:barDir val="col"/>
        <c:grouping val="clustered"/>
        <c:varyColors val="0"/>
        <c:ser>
          <c:idx val="0"/>
          <c:order val="0"/>
          <c:tx>
            <c:strRef>
              <c:f>Disease!$Y$63</c:f>
              <c:strCache>
                <c:ptCount val="1"/>
                <c:pt idx="0">
                  <c:v>Non-native coniferous woodland</c:v>
                </c:pt>
              </c:strCache>
            </c:strRef>
          </c:tx>
          <c:spPr>
            <a:solidFill>
              <a:srgbClr val="1B4E83"/>
            </a:solidFill>
            <a:ln>
              <a:solidFill>
                <a:schemeClr val="bg1"/>
              </a:solidFill>
            </a:ln>
          </c:spPr>
          <c:invertIfNegative val="0"/>
          <c:cat>
            <c:strRef>
              <c:f>DiseaseGraphs!$D$6:$D$23</c:f>
              <c:strCache>
                <c:ptCount val="18"/>
                <c:pt idx="0">
                  <c:v>No diseases, no dieback, mort &lt;= 11%</c:v>
                </c:pt>
                <c:pt idx="1">
                  <c:v>No diseases, no dieback, mort &gt; 11% and &lt; 25%</c:v>
                </c:pt>
                <c:pt idx="2">
                  <c:v>No diseases, no dieback, mort &gt;= 25%</c:v>
                </c:pt>
                <c:pt idx="3">
                  <c:v>No diseases, some dieback, mort &lt;= 11%</c:v>
                </c:pt>
                <c:pt idx="4">
                  <c:v>No diseases, some dieback, mort &gt; 11% and &lt; 25%</c:v>
                </c:pt>
                <c:pt idx="5">
                  <c:v>No diseases, some dieback, mort &gt;= 25%</c:v>
                </c:pt>
                <c:pt idx="6">
                  <c:v>High impact disease, no dieback, mort &lt;= 11%</c:v>
                </c:pt>
                <c:pt idx="7">
                  <c:v>High impact disease, no dieback, mort &gt; 11% and &lt; 25%</c:v>
                </c:pt>
                <c:pt idx="8">
                  <c:v>High impact disease, no dieback, mort &gt;= 25%</c:v>
                </c:pt>
                <c:pt idx="9">
                  <c:v>High impact disease, some dieback, mort &lt;= 11%</c:v>
                </c:pt>
                <c:pt idx="10">
                  <c:v>High impact disease, some dieback, mort &gt; 11% and &lt; 25%</c:v>
                </c:pt>
                <c:pt idx="11">
                  <c:v>High impact disease, some dieback, mort &gt;= 25%</c:v>
                </c:pt>
                <c:pt idx="12">
                  <c:v>Low impact disease, no dieback, mort &lt;= 11%</c:v>
                </c:pt>
                <c:pt idx="13">
                  <c:v>Low impact disease, no dieback, mort &gt; 11% and &lt; 25%</c:v>
                </c:pt>
                <c:pt idx="14">
                  <c:v>Low impact disease, no dieback, mort &gt;= 25%</c:v>
                </c:pt>
                <c:pt idx="15">
                  <c:v>Low impact disease, some dieback, mort &lt;= 11%</c:v>
                </c:pt>
                <c:pt idx="16">
                  <c:v>Low impact disease, some dieback, mort &gt; 11% and &lt; 25%</c:v>
                </c:pt>
                <c:pt idx="17">
                  <c:v>Low impact disease, some dieback, mort &gt;= 25%</c:v>
                </c:pt>
              </c:strCache>
            </c:strRef>
          </c:cat>
          <c:val>
            <c:numRef>
              <c:f>Disease!$Z$63:$AQ$63</c:f>
              <c:numCache>
                <c:formatCode>0%</c:formatCode>
                <c:ptCount val="18"/>
                <c:pt idx="0">
                  <c:v>0.8471448281406746</c:v>
                </c:pt>
                <c:pt idx="1">
                  <c:v>2.8777346988464493E-2</c:v>
                </c:pt>
                <c:pt idx="2">
                  <c:v>8.5853486565814017E-3</c:v>
                </c:pt>
                <c:pt idx="3">
                  <c:v>7.043966605460103E-2</c:v>
                </c:pt>
                <c:pt idx="4">
                  <c:v>1.0239177069430422E-2</c:v>
                </c:pt>
                <c:pt idx="5">
                  <c:v>4.6720696650914828E-3</c:v>
                </c:pt>
                <c:pt idx="6">
                  <c:v>2.5050000557404341E-2</c:v>
                </c:pt>
                <c:pt idx="7">
                  <c:v>5.0989255441275915E-4</c:v>
                </c:pt>
                <c:pt idx="8">
                  <c:v>5.1978474169812145E-4</c:v>
                </c:pt>
                <c:pt idx="9">
                  <c:v>2.2825875950481709E-3</c:v>
                </c:pt>
                <c:pt idx="10">
                  <c:v>1.7010776422735405E-4</c:v>
                </c:pt>
                <c:pt idx="11">
                  <c:v>6.1676864110058057E-4</c:v>
                </c:pt>
                <c:pt idx="12">
                  <c:v>6.4712294536000206E-4</c:v>
                </c:pt>
                <c:pt idx="13">
                  <c:v>2.2999190054485703E-4</c:v>
                </c:pt>
                <c:pt idx="14">
                  <c:v>0</c:v>
                </c:pt>
                <c:pt idx="15">
                  <c:v>1.1530672536018801E-4</c:v>
                </c:pt>
                <c:pt idx="16">
                  <c:v>0</c:v>
                </c:pt>
                <c:pt idx="17">
                  <c:v>0</c:v>
                </c:pt>
              </c:numCache>
            </c:numRef>
          </c:val>
          <c:extLst>
            <c:ext xmlns:c16="http://schemas.microsoft.com/office/drawing/2014/chart" uri="{C3380CC4-5D6E-409C-BE32-E72D297353CC}">
              <c16:uniqueId val="{00000000-11FB-41B0-8562-4371A4C4C194}"/>
            </c:ext>
          </c:extLst>
        </c:ser>
        <c:dLbls>
          <c:showLegendKey val="0"/>
          <c:showVal val="0"/>
          <c:showCatName val="0"/>
          <c:showSerName val="0"/>
          <c:showPercent val="0"/>
          <c:showBubbleSize val="0"/>
        </c:dLbls>
        <c:gapWidth val="50"/>
        <c:axId val="79580160"/>
        <c:axId val="79590144"/>
      </c:barChart>
      <c:catAx>
        <c:axId val="79580160"/>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79590144"/>
        <c:crosses val="autoZero"/>
        <c:auto val="1"/>
        <c:lblAlgn val="ctr"/>
        <c:lblOffset val="100"/>
        <c:noMultiLvlLbl val="0"/>
      </c:catAx>
      <c:valAx>
        <c:axId val="79590144"/>
        <c:scaling>
          <c:orientation val="minMax"/>
          <c:max val="1"/>
        </c:scaling>
        <c:delete val="0"/>
        <c:axPos val="r"/>
        <c:majorGridlines/>
        <c:numFmt formatCode="0%" sourceLinked="1"/>
        <c:majorTickMark val="out"/>
        <c:minorTickMark val="none"/>
        <c:tickLblPos val="nextTo"/>
        <c:crossAx val="79580160"/>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DiseaseGraphs!$CO$51</c:f>
          <c:strCache>
            <c:ptCount val="1"/>
            <c:pt idx="0">
              <c:v>Scotland
Transition or felled
Habitat Type Proportion of area</c:v>
            </c:pt>
          </c:strCache>
        </c:strRef>
      </c:tx>
      <c:overlay val="1"/>
    </c:title>
    <c:autoTitleDeleted val="0"/>
    <c:plotArea>
      <c:layout/>
      <c:barChart>
        <c:barDir val="col"/>
        <c:grouping val="clustered"/>
        <c:varyColors val="0"/>
        <c:ser>
          <c:idx val="0"/>
          <c:order val="0"/>
          <c:tx>
            <c:strRef>
              <c:f>Disease!$Y$64</c:f>
              <c:strCache>
                <c:ptCount val="1"/>
                <c:pt idx="0">
                  <c:v>Transition or felled</c:v>
                </c:pt>
              </c:strCache>
            </c:strRef>
          </c:tx>
          <c:spPr>
            <a:solidFill>
              <a:srgbClr val="1B4E83"/>
            </a:solidFill>
            <a:ln>
              <a:solidFill>
                <a:schemeClr val="bg1"/>
              </a:solidFill>
            </a:ln>
          </c:spPr>
          <c:invertIfNegative val="0"/>
          <c:cat>
            <c:strRef>
              <c:f>DiseaseGraphs!$D$6:$D$23</c:f>
              <c:strCache>
                <c:ptCount val="18"/>
                <c:pt idx="0">
                  <c:v>No diseases, no dieback, mort &lt;= 11%</c:v>
                </c:pt>
                <c:pt idx="1">
                  <c:v>No diseases, no dieback, mort &gt; 11% and &lt; 25%</c:v>
                </c:pt>
                <c:pt idx="2">
                  <c:v>No diseases, no dieback, mort &gt;= 25%</c:v>
                </c:pt>
                <c:pt idx="3">
                  <c:v>No diseases, some dieback, mort &lt;= 11%</c:v>
                </c:pt>
                <c:pt idx="4">
                  <c:v>No diseases, some dieback, mort &gt; 11% and &lt; 25%</c:v>
                </c:pt>
                <c:pt idx="5">
                  <c:v>No diseases, some dieback, mort &gt;= 25%</c:v>
                </c:pt>
                <c:pt idx="6">
                  <c:v>High impact disease, no dieback, mort &lt;= 11%</c:v>
                </c:pt>
                <c:pt idx="7">
                  <c:v>High impact disease, no dieback, mort &gt; 11% and &lt; 25%</c:v>
                </c:pt>
                <c:pt idx="8">
                  <c:v>High impact disease, no dieback, mort &gt;= 25%</c:v>
                </c:pt>
                <c:pt idx="9">
                  <c:v>High impact disease, some dieback, mort &lt;= 11%</c:v>
                </c:pt>
                <c:pt idx="10">
                  <c:v>High impact disease, some dieback, mort &gt; 11% and &lt; 25%</c:v>
                </c:pt>
                <c:pt idx="11">
                  <c:v>High impact disease, some dieback, mort &gt;= 25%</c:v>
                </c:pt>
                <c:pt idx="12">
                  <c:v>Low impact disease, no dieback, mort &lt;= 11%</c:v>
                </c:pt>
                <c:pt idx="13">
                  <c:v>Low impact disease, no dieback, mort &gt; 11% and &lt; 25%</c:v>
                </c:pt>
                <c:pt idx="14">
                  <c:v>Low impact disease, no dieback, mort &gt;= 25%</c:v>
                </c:pt>
                <c:pt idx="15">
                  <c:v>Low impact disease, some dieback, mort &lt;= 11%</c:v>
                </c:pt>
                <c:pt idx="16">
                  <c:v>Low impact disease, some dieback, mort &gt; 11% and &lt; 25%</c:v>
                </c:pt>
                <c:pt idx="17">
                  <c:v>Low impact disease, some dieback, mort &gt;= 25%</c:v>
                </c:pt>
              </c:strCache>
            </c:strRef>
          </c:cat>
          <c:val>
            <c:numRef>
              <c:f>Disease!$Z$64:$AQ$64</c:f>
              <c:numCache>
                <c:formatCode>0%</c:formatCode>
                <c:ptCount val="18"/>
                <c:pt idx="0">
                  <c:v>0.88746400681684856</c:v>
                </c:pt>
                <c:pt idx="1">
                  <c:v>1.5507175921907174E-2</c:v>
                </c:pt>
                <c:pt idx="2">
                  <c:v>1.3063360334545682E-2</c:v>
                </c:pt>
                <c:pt idx="3">
                  <c:v>4.3374422764428808E-2</c:v>
                </c:pt>
                <c:pt idx="4">
                  <c:v>0</c:v>
                </c:pt>
                <c:pt idx="5">
                  <c:v>0</c:v>
                </c:pt>
                <c:pt idx="6">
                  <c:v>3.6110460063938241E-2</c:v>
                </c:pt>
                <c:pt idx="7">
                  <c:v>0</c:v>
                </c:pt>
                <c:pt idx="8">
                  <c:v>8.4198922123387249E-4</c:v>
                </c:pt>
                <c:pt idx="9">
                  <c:v>1.2747119131829581E-3</c:v>
                </c:pt>
                <c:pt idx="10">
                  <c:v>0</c:v>
                </c:pt>
                <c:pt idx="11">
                  <c:v>0</c:v>
                </c:pt>
                <c:pt idx="12">
                  <c:v>0</c:v>
                </c:pt>
                <c:pt idx="13">
                  <c:v>0</c:v>
                </c:pt>
                <c:pt idx="14">
                  <c:v>0</c:v>
                </c:pt>
                <c:pt idx="15">
                  <c:v>2.3638729639147782E-3</c:v>
                </c:pt>
                <c:pt idx="16">
                  <c:v>0</c:v>
                </c:pt>
                <c:pt idx="17">
                  <c:v>0</c:v>
                </c:pt>
              </c:numCache>
            </c:numRef>
          </c:val>
          <c:extLst>
            <c:ext xmlns:c16="http://schemas.microsoft.com/office/drawing/2014/chart" uri="{C3380CC4-5D6E-409C-BE32-E72D297353CC}">
              <c16:uniqueId val="{00000000-903D-43C1-A2AD-26D593CD9823}"/>
            </c:ext>
          </c:extLst>
        </c:ser>
        <c:dLbls>
          <c:showLegendKey val="0"/>
          <c:showVal val="0"/>
          <c:showCatName val="0"/>
          <c:showSerName val="0"/>
          <c:showPercent val="0"/>
          <c:showBubbleSize val="0"/>
        </c:dLbls>
        <c:gapWidth val="50"/>
        <c:axId val="79610240"/>
        <c:axId val="79611776"/>
      </c:barChart>
      <c:catAx>
        <c:axId val="79610240"/>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79611776"/>
        <c:crosses val="autoZero"/>
        <c:auto val="1"/>
        <c:lblAlgn val="ctr"/>
        <c:lblOffset val="100"/>
        <c:noMultiLvlLbl val="0"/>
      </c:catAx>
      <c:valAx>
        <c:axId val="79611776"/>
        <c:scaling>
          <c:orientation val="minMax"/>
        </c:scaling>
        <c:delete val="0"/>
        <c:axPos val="r"/>
        <c:majorGridlines/>
        <c:numFmt formatCode="0%" sourceLinked="1"/>
        <c:majorTickMark val="out"/>
        <c:minorTickMark val="none"/>
        <c:tickLblPos val="nextTo"/>
        <c:crossAx val="79610240"/>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DiseaseGraphs!$G$78</c:f>
          <c:strCache>
            <c:ptCount val="1"/>
            <c:pt idx="0">
              <c:v>Wales
Lowland beech/yew woodland
Habitat Type Proportion of area</c:v>
            </c:pt>
          </c:strCache>
        </c:strRef>
      </c:tx>
      <c:overlay val="1"/>
    </c:title>
    <c:autoTitleDeleted val="0"/>
    <c:plotArea>
      <c:layout/>
      <c:barChart>
        <c:barDir val="col"/>
        <c:grouping val="clustered"/>
        <c:varyColors val="0"/>
        <c:ser>
          <c:idx val="0"/>
          <c:order val="0"/>
          <c:tx>
            <c:strRef>
              <c:f>Disease!$Y$76</c:f>
              <c:strCache>
                <c:ptCount val="1"/>
                <c:pt idx="0">
                  <c:v>Lowland beech/yew woodland</c:v>
                </c:pt>
              </c:strCache>
            </c:strRef>
          </c:tx>
          <c:spPr>
            <a:solidFill>
              <a:srgbClr val="E32E30"/>
            </a:solidFill>
            <a:ln>
              <a:solidFill>
                <a:schemeClr val="bg1"/>
              </a:solidFill>
            </a:ln>
          </c:spPr>
          <c:invertIfNegative val="0"/>
          <c:cat>
            <c:strRef>
              <c:f>DiseaseGraphs!$D$6:$D$23</c:f>
              <c:strCache>
                <c:ptCount val="18"/>
                <c:pt idx="0">
                  <c:v>No diseases, no dieback, mort &lt;= 11%</c:v>
                </c:pt>
                <c:pt idx="1">
                  <c:v>No diseases, no dieback, mort &gt; 11% and &lt; 25%</c:v>
                </c:pt>
                <c:pt idx="2">
                  <c:v>No diseases, no dieback, mort &gt;= 25%</c:v>
                </c:pt>
                <c:pt idx="3">
                  <c:v>No diseases, some dieback, mort &lt;= 11%</c:v>
                </c:pt>
                <c:pt idx="4">
                  <c:v>No diseases, some dieback, mort &gt; 11% and &lt; 25%</c:v>
                </c:pt>
                <c:pt idx="5">
                  <c:v>No diseases, some dieback, mort &gt;= 25%</c:v>
                </c:pt>
                <c:pt idx="6">
                  <c:v>High impact disease, no dieback, mort &lt;= 11%</c:v>
                </c:pt>
                <c:pt idx="7">
                  <c:v>High impact disease, no dieback, mort &gt; 11% and &lt; 25%</c:v>
                </c:pt>
                <c:pt idx="8">
                  <c:v>High impact disease, no dieback, mort &gt;= 25%</c:v>
                </c:pt>
                <c:pt idx="9">
                  <c:v>High impact disease, some dieback, mort &lt;= 11%</c:v>
                </c:pt>
                <c:pt idx="10">
                  <c:v>High impact disease, some dieback, mort &gt; 11% and &lt; 25%</c:v>
                </c:pt>
                <c:pt idx="11">
                  <c:v>High impact disease, some dieback, mort &gt;= 25%</c:v>
                </c:pt>
                <c:pt idx="12">
                  <c:v>Low impact disease, no dieback, mort &lt;= 11%</c:v>
                </c:pt>
                <c:pt idx="13">
                  <c:v>Low impact disease, no dieback, mort &gt; 11% and &lt; 25%</c:v>
                </c:pt>
                <c:pt idx="14">
                  <c:v>Low impact disease, no dieback, mort &gt;= 25%</c:v>
                </c:pt>
                <c:pt idx="15">
                  <c:v>Low impact disease, some dieback, mort &lt;= 11%</c:v>
                </c:pt>
                <c:pt idx="16">
                  <c:v>Low impact disease, some dieback, mort &gt; 11% and &lt; 25%</c:v>
                </c:pt>
                <c:pt idx="17">
                  <c:v>Low impact disease, some dieback, mort &gt;= 25%</c:v>
                </c:pt>
              </c:strCache>
            </c:strRef>
          </c:cat>
          <c:val>
            <c:numRef>
              <c:f>Disease!$Z$76:$AQ$76</c:f>
              <c:numCache>
                <c:formatCode>0%</c:formatCode>
                <c:ptCount val="18"/>
                <c:pt idx="0">
                  <c:v>0.82913130383227296</c:v>
                </c:pt>
                <c:pt idx="1">
                  <c:v>7.1144012176634533E-2</c:v>
                </c:pt>
                <c:pt idx="2">
                  <c:v>1.7993434151676119E-2</c:v>
                </c:pt>
                <c:pt idx="3">
                  <c:v>4.1253587114033534E-2</c:v>
                </c:pt>
                <c:pt idx="4">
                  <c:v>1.166561740403926E-2</c:v>
                </c:pt>
                <c:pt idx="5">
                  <c:v>0</c:v>
                </c:pt>
                <c:pt idx="6">
                  <c:v>2.8812045321343693E-2</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0-3B31-4D40-AC3B-BD3D0355E66C}"/>
            </c:ext>
          </c:extLst>
        </c:ser>
        <c:dLbls>
          <c:showLegendKey val="0"/>
          <c:showVal val="0"/>
          <c:showCatName val="0"/>
          <c:showSerName val="0"/>
          <c:showPercent val="0"/>
          <c:showBubbleSize val="0"/>
        </c:dLbls>
        <c:gapWidth val="50"/>
        <c:axId val="79619968"/>
        <c:axId val="79621504"/>
      </c:barChart>
      <c:catAx>
        <c:axId val="79619968"/>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79621504"/>
        <c:crosses val="autoZero"/>
        <c:auto val="1"/>
        <c:lblAlgn val="ctr"/>
        <c:lblOffset val="100"/>
        <c:noMultiLvlLbl val="0"/>
      </c:catAx>
      <c:valAx>
        <c:axId val="79621504"/>
        <c:scaling>
          <c:orientation val="minMax"/>
          <c:max val="1"/>
        </c:scaling>
        <c:delete val="0"/>
        <c:axPos val="r"/>
        <c:majorGridlines/>
        <c:numFmt formatCode="0%" sourceLinked="1"/>
        <c:majorTickMark val="out"/>
        <c:minorTickMark val="none"/>
        <c:tickLblPos val="nextTo"/>
        <c:crossAx val="79619968"/>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DiseaseGraphs!$O$78</c:f>
          <c:strCache>
            <c:ptCount val="1"/>
            <c:pt idx="0">
              <c:v>Wales
Lowland Mixed Deciduous Woodland
Habitat Type Proportion of area</c:v>
            </c:pt>
          </c:strCache>
        </c:strRef>
      </c:tx>
      <c:overlay val="1"/>
    </c:title>
    <c:autoTitleDeleted val="0"/>
    <c:plotArea>
      <c:layout/>
      <c:barChart>
        <c:barDir val="col"/>
        <c:grouping val="clustered"/>
        <c:varyColors val="0"/>
        <c:ser>
          <c:idx val="0"/>
          <c:order val="0"/>
          <c:tx>
            <c:strRef>
              <c:f>Disease!$Y$77</c:f>
              <c:strCache>
                <c:ptCount val="1"/>
                <c:pt idx="0">
                  <c:v>Lowland Mixed Deciduous Woodland</c:v>
                </c:pt>
              </c:strCache>
            </c:strRef>
          </c:tx>
          <c:spPr>
            <a:solidFill>
              <a:srgbClr val="E32E30"/>
            </a:solidFill>
            <a:ln>
              <a:solidFill>
                <a:schemeClr val="bg1"/>
              </a:solidFill>
            </a:ln>
          </c:spPr>
          <c:invertIfNegative val="0"/>
          <c:dPt>
            <c:idx val="0"/>
            <c:invertIfNegative val="0"/>
            <c:bubble3D val="0"/>
            <c:extLst>
              <c:ext xmlns:c16="http://schemas.microsoft.com/office/drawing/2014/chart" uri="{C3380CC4-5D6E-409C-BE32-E72D297353CC}">
                <c16:uniqueId val="{00000001-8222-437B-8C1D-68A1E34878E3}"/>
              </c:ext>
            </c:extLst>
          </c:dPt>
          <c:cat>
            <c:strRef>
              <c:f>DiseaseGraphs!$D$6:$D$23</c:f>
              <c:strCache>
                <c:ptCount val="18"/>
                <c:pt idx="0">
                  <c:v>No diseases, no dieback, mort &lt;= 11%</c:v>
                </c:pt>
                <c:pt idx="1">
                  <c:v>No diseases, no dieback, mort &gt; 11% and &lt; 25%</c:v>
                </c:pt>
                <c:pt idx="2">
                  <c:v>No diseases, no dieback, mort &gt;= 25%</c:v>
                </c:pt>
                <c:pt idx="3">
                  <c:v>No diseases, some dieback, mort &lt;= 11%</c:v>
                </c:pt>
                <c:pt idx="4">
                  <c:v>No diseases, some dieback, mort &gt; 11% and &lt; 25%</c:v>
                </c:pt>
                <c:pt idx="5">
                  <c:v>No diseases, some dieback, mort &gt;= 25%</c:v>
                </c:pt>
                <c:pt idx="6">
                  <c:v>High impact disease, no dieback, mort &lt;= 11%</c:v>
                </c:pt>
                <c:pt idx="7">
                  <c:v>High impact disease, no dieback, mort &gt; 11% and &lt; 25%</c:v>
                </c:pt>
                <c:pt idx="8">
                  <c:v>High impact disease, no dieback, mort &gt;= 25%</c:v>
                </c:pt>
                <c:pt idx="9">
                  <c:v>High impact disease, some dieback, mort &lt;= 11%</c:v>
                </c:pt>
                <c:pt idx="10">
                  <c:v>High impact disease, some dieback, mort &gt; 11% and &lt; 25%</c:v>
                </c:pt>
                <c:pt idx="11">
                  <c:v>High impact disease, some dieback, mort &gt;= 25%</c:v>
                </c:pt>
                <c:pt idx="12">
                  <c:v>Low impact disease, no dieback, mort &lt;= 11%</c:v>
                </c:pt>
                <c:pt idx="13">
                  <c:v>Low impact disease, no dieback, mort &gt; 11% and &lt; 25%</c:v>
                </c:pt>
                <c:pt idx="14">
                  <c:v>Low impact disease, no dieback, mort &gt;= 25%</c:v>
                </c:pt>
                <c:pt idx="15">
                  <c:v>Low impact disease, some dieback, mort &lt;= 11%</c:v>
                </c:pt>
                <c:pt idx="16">
                  <c:v>Low impact disease, some dieback, mort &gt; 11% and &lt; 25%</c:v>
                </c:pt>
                <c:pt idx="17">
                  <c:v>Low impact disease, some dieback, mort &gt;= 25%</c:v>
                </c:pt>
              </c:strCache>
            </c:strRef>
          </c:cat>
          <c:val>
            <c:numRef>
              <c:f>Disease!$Z$77:$AQ$77</c:f>
              <c:numCache>
                <c:formatCode>0%</c:formatCode>
                <c:ptCount val="18"/>
                <c:pt idx="0">
                  <c:v>0.87539421401563111</c:v>
                </c:pt>
                <c:pt idx="1">
                  <c:v>2.5097312035247833E-2</c:v>
                </c:pt>
                <c:pt idx="2">
                  <c:v>1.7455880631154348E-2</c:v>
                </c:pt>
                <c:pt idx="3">
                  <c:v>4.7313969823787272E-2</c:v>
                </c:pt>
                <c:pt idx="4">
                  <c:v>4.3840522752013064E-3</c:v>
                </c:pt>
                <c:pt idx="5">
                  <c:v>3.2551891737552167E-3</c:v>
                </c:pt>
                <c:pt idx="6">
                  <c:v>7.1365541955184183E-4</c:v>
                </c:pt>
                <c:pt idx="7">
                  <c:v>1.3049990234307105E-3</c:v>
                </c:pt>
                <c:pt idx="8">
                  <c:v>0</c:v>
                </c:pt>
                <c:pt idx="9">
                  <c:v>2.1624357050793346E-3</c:v>
                </c:pt>
                <c:pt idx="10">
                  <c:v>0</c:v>
                </c:pt>
                <c:pt idx="11">
                  <c:v>0</c:v>
                </c:pt>
                <c:pt idx="12">
                  <c:v>1.4765960417561582E-2</c:v>
                </c:pt>
                <c:pt idx="13">
                  <c:v>0</c:v>
                </c:pt>
                <c:pt idx="14">
                  <c:v>9.2215958060132047E-4</c:v>
                </c:pt>
                <c:pt idx="15">
                  <c:v>6.5461151934058485E-3</c:v>
                </c:pt>
                <c:pt idx="16">
                  <c:v>0</c:v>
                </c:pt>
                <c:pt idx="17">
                  <c:v>6.8405670559201195E-4</c:v>
                </c:pt>
              </c:numCache>
            </c:numRef>
          </c:val>
          <c:extLst>
            <c:ext xmlns:c16="http://schemas.microsoft.com/office/drawing/2014/chart" uri="{C3380CC4-5D6E-409C-BE32-E72D297353CC}">
              <c16:uniqueId val="{00000000-8222-437B-8C1D-68A1E34878E3}"/>
            </c:ext>
          </c:extLst>
        </c:ser>
        <c:dLbls>
          <c:showLegendKey val="0"/>
          <c:showVal val="0"/>
          <c:showCatName val="0"/>
          <c:showSerName val="0"/>
          <c:showPercent val="0"/>
          <c:showBubbleSize val="0"/>
        </c:dLbls>
        <c:gapWidth val="50"/>
        <c:axId val="79965184"/>
        <c:axId val="79975168"/>
      </c:barChart>
      <c:catAx>
        <c:axId val="79965184"/>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79975168"/>
        <c:crosses val="autoZero"/>
        <c:auto val="1"/>
        <c:lblAlgn val="ctr"/>
        <c:lblOffset val="100"/>
        <c:noMultiLvlLbl val="0"/>
      </c:catAx>
      <c:valAx>
        <c:axId val="79975168"/>
        <c:scaling>
          <c:orientation val="minMax"/>
        </c:scaling>
        <c:delete val="0"/>
        <c:axPos val="r"/>
        <c:majorGridlines/>
        <c:numFmt formatCode="0%" sourceLinked="1"/>
        <c:majorTickMark val="out"/>
        <c:minorTickMark val="none"/>
        <c:tickLblPos val="nextTo"/>
        <c:crossAx val="79965184"/>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DiseaseGraphs!$V$78</c:f>
          <c:strCache>
            <c:ptCount val="1"/>
            <c:pt idx="0">
              <c:v>Wales
Native pine woodlands
Habitat Type Proportion of area</c:v>
            </c:pt>
          </c:strCache>
        </c:strRef>
      </c:tx>
      <c:layout>
        <c:manualLayout>
          <c:xMode val="edge"/>
          <c:yMode val="edge"/>
          <c:x val="0.12767329356107396"/>
          <c:y val="2.2535211267605635E-2"/>
        </c:manualLayout>
      </c:layout>
      <c:overlay val="1"/>
    </c:title>
    <c:autoTitleDeleted val="0"/>
    <c:plotArea>
      <c:layout/>
      <c:barChart>
        <c:barDir val="col"/>
        <c:grouping val="clustered"/>
        <c:varyColors val="0"/>
        <c:ser>
          <c:idx val="0"/>
          <c:order val="0"/>
          <c:tx>
            <c:strRef>
              <c:f>Disease!$Y$78</c:f>
              <c:strCache>
                <c:ptCount val="1"/>
                <c:pt idx="0">
                  <c:v>Native pine woodlands</c:v>
                </c:pt>
              </c:strCache>
            </c:strRef>
          </c:tx>
          <c:spPr>
            <a:solidFill>
              <a:schemeClr val="accent3">
                <a:lumMod val="75000"/>
              </a:schemeClr>
            </a:solidFill>
            <a:ln>
              <a:solidFill>
                <a:schemeClr val="bg1"/>
              </a:solidFill>
            </a:ln>
          </c:spPr>
          <c:invertIfNegative val="0"/>
          <c:cat>
            <c:strRef>
              <c:f>DiseaseGraphs!$D$6:$D$23</c:f>
              <c:strCache>
                <c:ptCount val="18"/>
                <c:pt idx="0">
                  <c:v>No diseases, no dieback, mort &lt;= 11%</c:v>
                </c:pt>
                <c:pt idx="1">
                  <c:v>No diseases, no dieback, mort &gt; 11% and &lt; 25%</c:v>
                </c:pt>
                <c:pt idx="2">
                  <c:v>No diseases, no dieback, mort &gt;= 25%</c:v>
                </c:pt>
                <c:pt idx="3">
                  <c:v>No diseases, some dieback, mort &lt;= 11%</c:v>
                </c:pt>
                <c:pt idx="4">
                  <c:v>No diseases, some dieback, mort &gt; 11% and &lt; 25%</c:v>
                </c:pt>
                <c:pt idx="5">
                  <c:v>No diseases, some dieback, mort &gt;= 25%</c:v>
                </c:pt>
                <c:pt idx="6">
                  <c:v>High impact disease, no dieback, mort &lt;= 11%</c:v>
                </c:pt>
                <c:pt idx="7">
                  <c:v>High impact disease, no dieback, mort &gt; 11% and &lt; 25%</c:v>
                </c:pt>
                <c:pt idx="8">
                  <c:v>High impact disease, no dieback, mort &gt;= 25%</c:v>
                </c:pt>
                <c:pt idx="9">
                  <c:v>High impact disease, some dieback, mort &lt;= 11%</c:v>
                </c:pt>
                <c:pt idx="10">
                  <c:v>High impact disease, some dieback, mort &gt; 11% and &lt; 25%</c:v>
                </c:pt>
                <c:pt idx="11">
                  <c:v>High impact disease, some dieback, mort &gt;= 25%</c:v>
                </c:pt>
                <c:pt idx="12">
                  <c:v>Low impact disease, no dieback, mort &lt;= 11%</c:v>
                </c:pt>
                <c:pt idx="13">
                  <c:v>Low impact disease, no dieback, mort &gt; 11% and &lt; 25%</c:v>
                </c:pt>
                <c:pt idx="14">
                  <c:v>Low impact disease, no dieback, mort &gt;= 25%</c:v>
                </c:pt>
                <c:pt idx="15">
                  <c:v>Low impact disease, some dieback, mort &lt;= 11%</c:v>
                </c:pt>
                <c:pt idx="16">
                  <c:v>Low impact disease, some dieback, mort &gt; 11% and &lt; 25%</c:v>
                </c:pt>
                <c:pt idx="17">
                  <c:v>Low impact disease, some dieback, mort &gt;= 25%</c:v>
                </c:pt>
              </c:strCache>
            </c:strRef>
          </c:cat>
          <c:val>
            <c:numRef>
              <c:f>Disease!$Z$78:$AQ$78</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0-9D2A-481B-92ED-00AE85063B3C}"/>
            </c:ext>
          </c:extLst>
        </c:ser>
        <c:dLbls>
          <c:showLegendKey val="0"/>
          <c:showVal val="0"/>
          <c:showCatName val="0"/>
          <c:showSerName val="0"/>
          <c:showPercent val="0"/>
          <c:showBubbleSize val="0"/>
        </c:dLbls>
        <c:gapWidth val="50"/>
        <c:axId val="80003456"/>
        <c:axId val="80004992"/>
      </c:barChart>
      <c:catAx>
        <c:axId val="80003456"/>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80004992"/>
        <c:crosses val="autoZero"/>
        <c:auto val="1"/>
        <c:lblAlgn val="ctr"/>
        <c:lblOffset val="100"/>
        <c:noMultiLvlLbl val="0"/>
      </c:catAx>
      <c:valAx>
        <c:axId val="80004992"/>
        <c:scaling>
          <c:orientation val="minMax"/>
        </c:scaling>
        <c:delete val="0"/>
        <c:axPos val="r"/>
        <c:majorGridlines/>
        <c:numFmt formatCode="0%" sourceLinked="1"/>
        <c:majorTickMark val="out"/>
        <c:minorTickMark val="none"/>
        <c:tickLblPos val="nextTo"/>
        <c:crossAx val="80003456"/>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DiseaseGraphs!$AE$3</c:f>
          <c:strCache>
            <c:ptCount val="1"/>
            <c:pt idx="0">
              <c:v>GB
Non-HAP native pinewood
Habitat Type Proportion of area</c:v>
            </c:pt>
          </c:strCache>
        </c:strRef>
      </c:tx>
      <c:overlay val="1"/>
    </c:title>
    <c:autoTitleDeleted val="0"/>
    <c:plotArea>
      <c:layout/>
      <c:barChart>
        <c:barDir val="col"/>
        <c:grouping val="clustered"/>
        <c:varyColors val="0"/>
        <c:ser>
          <c:idx val="0"/>
          <c:order val="0"/>
          <c:tx>
            <c:strRef>
              <c:f>Disease!$Y$10</c:f>
              <c:strCache>
                <c:ptCount val="1"/>
                <c:pt idx="0">
                  <c:v>Non-HAP native pinewood</c:v>
                </c:pt>
              </c:strCache>
            </c:strRef>
          </c:tx>
          <c:spPr>
            <a:solidFill>
              <a:srgbClr val="074F28"/>
            </a:solidFill>
            <a:ln>
              <a:solidFill>
                <a:schemeClr val="bg1"/>
              </a:solidFill>
            </a:ln>
          </c:spPr>
          <c:invertIfNegative val="0"/>
          <c:cat>
            <c:strRef>
              <c:f>DiseaseGraphs!$D$6:$D$23</c:f>
              <c:strCache>
                <c:ptCount val="18"/>
                <c:pt idx="0">
                  <c:v>No diseases, no dieback, mort &lt;= 11%</c:v>
                </c:pt>
                <c:pt idx="1">
                  <c:v>No diseases, no dieback, mort &gt; 11% and &lt; 25%</c:v>
                </c:pt>
                <c:pt idx="2">
                  <c:v>No diseases, no dieback, mort &gt;= 25%</c:v>
                </c:pt>
                <c:pt idx="3">
                  <c:v>No diseases, some dieback, mort &lt;= 11%</c:v>
                </c:pt>
                <c:pt idx="4">
                  <c:v>No diseases, some dieback, mort &gt; 11% and &lt; 25%</c:v>
                </c:pt>
                <c:pt idx="5">
                  <c:v>No diseases, some dieback, mort &gt;= 25%</c:v>
                </c:pt>
                <c:pt idx="6">
                  <c:v>High impact disease, no dieback, mort &lt;= 11%</c:v>
                </c:pt>
                <c:pt idx="7">
                  <c:v>High impact disease, no dieback, mort &gt; 11% and &lt; 25%</c:v>
                </c:pt>
                <c:pt idx="8">
                  <c:v>High impact disease, no dieback, mort &gt;= 25%</c:v>
                </c:pt>
                <c:pt idx="9">
                  <c:v>High impact disease, some dieback, mort &lt;= 11%</c:v>
                </c:pt>
                <c:pt idx="10">
                  <c:v>High impact disease, some dieback, mort &gt; 11% and &lt; 25%</c:v>
                </c:pt>
                <c:pt idx="11">
                  <c:v>High impact disease, some dieback, mort &gt;= 25%</c:v>
                </c:pt>
                <c:pt idx="12">
                  <c:v>Low impact disease, no dieback, mort &lt;= 11%</c:v>
                </c:pt>
                <c:pt idx="13">
                  <c:v>Low impact disease, no dieback, mort &gt; 11% and &lt; 25%</c:v>
                </c:pt>
                <c:pt idx="14">
                  <c:v>Low impact disease, no dieback, mort &gt;= 25%</c:v>
                </c:pt>
                <c:pt idx="15">
                  <c:v>Low impact disease, some dieback, mort &lt;= 11%</c:v>
                </c:pt>
                <c:pt idx="16">
                  <c:v>Low impact disease, some dieback, mort &gt; 11% and &lt; 25%</c:v>
                </c:pt>
                <c:pt idx="17">
                  <c:v>Low impact disease, some dieback, mort &gt;= 25%</c:v>
                </c:pt>
              </c:strCache>
            </c:strRef>
          </c:cat>
          <c:val>
            <c:numRef>
              <c:f>Disease!$Z$10:$AQ$10</c:f>
              <c:numCache>
                <c:formatCode>0%</c:formatCode>
                <c:ptCount val="18"/>
                <c:pt idx="0">
                  <c:v>0.93830886909554678</c:v>
                </c:pt>
                <c:pt idx="1">
                  <c:v>3.3470632059227623E-2</c:v>
                </c:pt>
                <c:pt idx="2">
                  <c:v>1.4094329996887957E-2</c:v>
                </c:pt>
                <c:pt idx="3">
                  <c:v>1.312625560084265E-2</c:v>
                </c:pt>
                <c:pt idx="4">
                  <c:v>0</c:v>
                </c:pt>
                <c:pt idx="5">
                  <c:v>9.9991324749513946E-4</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0-6E29-4201-BEE9-43B629B548B5}"/>
            </c:ext>
          </c:extLst>
        </c:ser>
        <c:dLbls>
          <c:showLegendKey val="0"/>
          <c:showVal val="0"/>
          <c:showCatName val="0"/>
          <c:showSerName val="0"/>
          <c:showPercent val="0"/>
          <c:showBubbleSize val="0"/>
        </c:dLbls>
        <c:gapWidth val="50"/>
        <c:axId val="218468352"/>
        <c:axId val="218469888"/>
      </c:barChart>
      <c:catAx>
        <c:axId val="218468352"/>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218469888"/>
        <c:crosses val="autoZero"/>
        <c:auto val="1"/>
        <c:lblAlgn val="ctr"/>
        <c:lblOffset val="100"/>
        <c:noMultiLvlLbl val="0"/>
      </c:catAx>
      <c:valAx>
        <c:axId val="218469888"/>
        <c:scaling>
          <c:orientation val="minMax"/>
        </c:scaling>
        <c:delete val="0"/>
        <c:axPos val="r"/>
        <c:majorGridlines/>
        <c:numFmt formatCode="0%" sourceLinked="1"/>
        <c:majorTickMark val="out"/>
        <c:minorTickMark val="none"/>
        <c:tickLblPos val="nextTo"/>
        <c:crossAx val="218468352"/>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DiseaseGraphs!$AE$78</c:f>
          <c:strCache>
            <c:ptCount val="1"/>
            <c:pt idx="0">
              <c:v>Wales
Non-HAP native pinewood
Habitat Type Proportion of area</c:v>
            </c:pt>
          </c:strCache>
        </c:strRef>
      </c:tx>
      <c:overlay val="1"/>
    </c:title>
    <c:autoTitleDeleted val="0"/>
    <c:plotArea>
      <c:layout/>
      <c:barChart>
        <c:barDir val="col"/>
        <c:grouping val="clustered"/>
        <c:varyColors val="0"/>
        <c:ser>
          <c:idx val="0"/>
          <c:order val="0"/>
          <c:tx>
            <c:strRef>
              <c:f>Disease!$Y$79</c:f>
              <c:strCache>
                <c:ptCount val="1"/>
                <c:pt idx="0">
                  <c:v>Non-HAP native pinewood</c:v>
                </c:pt>
              </c:strCache>
            </c:strRef>
          </c:tx>
          <c:spPr>
            <a:solidFill>
              <a:schemeClr val="accent3">
                <a:lumMod val="75000"/>
              </a:schemeClr>
            </a:solidFill>
            <a:ln>
              <a:solidFill>
                <a:schemeClr val="bg1"/>
              </a:solidFill>
            </a:ln>
          </c:spPr>
          <c:invertIfNegative val="0"/>
          <c:cat>
            <c:strRef>
              <c:f>DiseaseGraphs!$D$6:$D$23</c:f>
              <c:strCache>
                <c:ptCount val="18"/>
                <c:pt idx="0">
                  <c:v>No diseases, no dieback, mort &lt;= 11%</c:v>
                </c:pt>
                <c:pt idx="1">
                  <c:v>No diseases, no dieback, mort &gt; 11% and &lt; 25%</c:v>
                </c:pt>
                <c:pt idx="2">
                  <c:v>No diseases, no dieback, mort &gt;= 25%</c:v>
                </c:pt>
                <c:pt idx="3">
                  <c:v>No diseases, some dieback, mort &lt;= 11%</c:v>
                </c:pt>
                <c:pt idx="4">
                  <c:v>No diseases, some dieback, mort &gt; 11% and &lt; 25%</c:v>
                </c:pt>
                <c:pt idx="5">
                  <c:v>No diseases, some dieback, mort &gt;= 25%</c:v>
                </c:pt>
                <c:pt idx="6">
                  <c:v>High impact disease, no dieback, mort &lt;= 11%</c:v>
                </c:pt>
                <c:pt idx="7">
                  <c:v>High impact disease, no dieback, mort &gt; 11% and &lt; 25%</c:v>
                </c:pt>
                <c:pt idx="8">
                  <c:v>High impact disease, no dieback, mort &gt;= 25%</c:v>
                </c:pt>
                <c:pt idx="9">
                  <c:v>High impact disease, some dieback, mort &lt;= 11%</c:v>
                </c:pt>
                <c:pt idx="10">
                  <c:v>High impact disease, some dieback, mort &gt; 11% and &lt; 25%</c:v>
                </c:pt>
                <c:pt idx="11">
                  <c:v>High impact disease, some dieback, mort &gt;= 25%</c:v>
                </c:pt>
                <c:pt idx="12">
                  <c:v>Low impact disease, no dieback, mort &lt;= 11%</c:v>
                </c:pt>
                <c:pt idx="13">
                  <c:v>Low impact disease, no dieback, mort &gt; 11% and &lt; 25%</c:v>
                </c:pt>
                <c:pt idx="14">
                  <c:v>Low impact disease, no dieback, mort &gt;= 25%</c:v>
                </c:pt>
                <c:pt idx="15">
                  <c:v>Low impact disease, some dieback, mort &lt;= 11%</c:v>
                </c:pt>
                <c:pt idx="16">
                  <c:v>Low impact disease, some dieback, mort &gt; 11% and &lt; 25%</c:v>
                </c:pt>
                <c:pt idx="17">
                  <c:v>Low impact disease, some dieback, mort &gt;= 25%</c:v>
                </c:pt>
              </c:strCache>
            </c:strRef>
          </c:cat>
          <c:val>
            <c:numRef>
              <c:f>Disease!$Z$79:$AQ$79</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0-DF79-464D-9EFF-F62413FFC8C0}"/>
            </c:ext>
          </c:extLst>
        </c:ser>
        <c:dLbls>
          <c:showLegendKey val="0"/>
          <c:showVal val="0"/>
          <c:showCatName val="0"/>
          <c:showSerName val="0"/>
          <c:showPercent val="0"/>
          <c:showBubbleSize val="0"/>
        </c:dLbls>
        <c:gapWidth val="50"/>
        <c:axId val="80483840"/>
        <c:axId val="80485376"/>
      </c:barChart>
      <c:catAx>
        <c:axId val="80483840"/>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80485376"/>
        <c:crosses val="autoZero"/>
        <c:auto val="1"/>
        <c:lblAlgn val="ctr"/>
        <c:lblOffset val="100"/>
        <c:noMultiLvlLbl val="0"/>
      </c:catAx>
      <c:valAx>
        <c:axId val="80485376"/>
        <c:scaling>
          <c:orientation val="minMax"/>
        </c:scaling>
        <c:delete val="0"/>
        <c:axPos val="r"/>
        <c:majorGridlines/>
        <c:numFmt formatCode="0%" sourceLinked="1"/>
        <c:majorTickMark val="out"/>
        <c:minorTickMark val="none"/>
        <c:tickLblPos val="nextTo"/>
        <c:crossAx val="80483840"/>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DiseaseGraphs!$AL$78</c:f>
          <c:strCache>
            <c:ptCount val="1"/>
            <c:pt idx="0">
              <c:v>Wales
Upland birchwoods (Scot); birch dominated upland oakwoods (Eng, Wal)
Habitat Type Proportion of area</c:v>
            </c:pt>
          </c:strCache>
        </c:strRef>
      </c:tx>
      <c:overlay val="1"/>
    </c:title>
    <c:autoTitleDeleted val="0"/>
    <c:plotArea>
      <c:layout/>
      <c:barChart>
        <c:barDir val="col"/>
        <c:grouping val="clustered"/>
        <c:varyColors val="0"/>
        <c:ser>
          <c:idx val="0"/>
          <c:order val="0"/>
          <c:tx>
            <c:strRef>
              <c:f>Disease!$Y$80</c:f>
              <c:strCache>
                <c:ptCount val="1"/>
                <c:pt idx="0">
                  <c:v>Upland birchwoods (Scot); birch dominated upland oakwoods (Eng, Wal)</c:v>
                </c:pt>
              </c:strCache>
            </c:strRef>
          </c:tx>
          <c:spPr>
            <a:solidFill>
              <a:srgbClr val="E32E30"/>
            </a:solidFill>
            <a:ln>
              <a:solidFill>
                <a:schemeClr val="bg1"/>
              </a:solidFill>
            </a:ln>
          </c:spPr>
          <c:invertIfNegative val="0"/>
          <c:cat>
            <c:strRef>
              <c:f>DiseaseGraphs!$D$6:$D$23</c:f>
              <c:strCache>
                <c:ptCount val="18"/>
                <c:pt idx="0">
                  <c:v>No diseases, no dieback, mort &lt;= 11%</c:v>
                </c:pt>
                <c:pt idx="1">
                  <c:v>No diseases, no dieback, mort &gt; 11% and &lt; 25%</c:v>
                </c:pt>
                <c:pt idx="2">
                  <c:v>No diseases, no dieback, mort &gt;= 25%</c:v>
                </c:pt>
                <c:pt idx="3">
                  <c:v>No diseases, some dieback, mort &lt;= 11%</c:v>
                </c:pt>
                <c:pt idx="4">
                  <c:v>No diseases, some dieback, mort &gt; 11% and &lt; 25%</c:v>
                </c:pt>
                <c:pt idx="5">
                  <c:v>No diseases, some dieback, mort &gt;= 25%</c:v>
                </c:pt>
                <c:pt idx="6">
                  <c:v>High impact disease, no dieback, mort &lt;= 11%</c:v>
                </c:pt>
                <c:pt idx="7">
                  <c:v>High impact disease, no dieback, mort &gt; 11% and &lt; 25%</c:v>
                </c:pt>
                <c:pt idx="8">
                  <c:v>High impact disease, no dieback, mort &gt;= 25%</c:v>
                </c:pt>
                <c:pt idx="9">
                  <c:v>High impact disease, some dieback, mort &lt;= 11%</c:v>
                </c:pt>
                <c:pt idx="10">
                  <c:v>High impact disease, some dieback, mort &gt; 11% and &lt; 25%</c:v>
                </c:pt>
                <c:pt idx="11">
                  <c:v>High impact disease, some dieback, mort &gt;= 25%</c:v>
                </c:pt>
                <c:pt idx="12">
                  <c:v>Low impact disease, no dieback, mort &lt;= 11%</c:v>
                </c:pt>
                <c:pt idx="13">
                  <c:v>Low impact disease, no dieback, mort &gt; 11% and &lt; 25%</c:v>
                </c:pt>
                <c:pt idx="14">
                  <c:v>Low impact disease, no dieback, mort &gt;= 25%</c:v>
                </c:pt>
                <c:pt idx="15">
                  <c:v>Low impact disease, some dieback, mort &lt;= 11%</c:v>
                </c:pt>
                <c:pt idx="16">
                  <c:v>Low impact disease, some dieback, mort &gt; 11% and &lt; 25%</c:v>
                </c:pt>
                <c:pt idx="17">
                  <c:v>Low impact disease, some dieback, mort &gt;= 25%</c:v>
                </c:pt>
              </c:strCache>
            </c:strRef>
          </c:cat>
          <c:val>
            <c:numRef>
              <c:f>Disease!$Z$80:$AQ$80</c:f>
              <c:numCache>
                <c:formatCode>0%</c:formatCode>
                <c:ptCount val="18"/>
                <c:pt idx="0">
                  <c:v>0.97927903669868166</c:v>
                </c:pt>
                <c:pt idx="1">
                  <c:v>7.1898286862684445E-3</c:v>
                </c:pt>
                <c:pt idx="2">
                  <c:v>0</c:v>
                </c:pt>
                <c:pt idx="3">
                  <c:v>0</c:v>
                </c:pt>
                <c:pt idx="4">
                  <c:v>0</c:v>
                </c:pt>
                <c:pt idx="5">
                  <c:v>0</c:v>
                </c:pt>
                <c:pt idx="6">
                  <c:v>1.3531134615049964E-2</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0-400C-4B5B-ABA9-404F564F91F8}"/>
            </c:ext>
          </c:extLst>
        </c:ser>
        <c:dLbls>
          <c:showLegendKey val="0"/>
          <c:showVal val="0"/>
          <c:showCatName val="0"/>
          <c:showSerName val="0"/>
          <c:showPercent val="0"/>
          <c:showBubbleSize val="0"/>
        </c:dLbls>
        <c:gapWidth val="50"/>
        <c:axId val="80497280"/>
        <c:axId val="80511360"/>
      </c:barChart>
      <c:catAx>
        <c:axId val="80497280"/>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80511360"/>
        <c:crosses val="autoZero"/>
        <c:auto val="1"/>
        <c:lblAlgn val="ctr"/>
        <c:lblOffset val="100"/>
        <c:noMultiLvlLbl val="0"/>
      </c:catAx>
      <c:valAx>
        <c:axId val="80511360"/>
        <c:scaling>
          <c:orientation val="minMax"/>
          <c:max val="1"/>
        </c:scaling>
        <c:delete val="0"/>
        <c:axPos val="r"/>
        <c:majorGridlines/>
        <c:numFmt formatCode="0%" sourceLinked="1"/>
        <c:majorTickMark val="out"/>
        <c:minorTickMark val="none"/>
        <c:tickLblPos val="nextTo"/>
        <c:crossAx val="80497280"/>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DiseaseGraphs!$AS$78</c:f>
          <c:strCache>
            <c:ptCount val="1"/>
            <c:pt idx="0">
              <c:v>Wales
Upland mixed ashwoods
Habitat Type Proportion of area</c:v>
            </c:pt>
          </c:strCache>
        </c:strRef>
      </c:tx>
      <c:overlay val="1"/>
    </c:title>
    <c:autoTitleDeleted val="0"/>
    <c:plotArea>
      <c:layout/>
      <c:barChart>
        <c:barDir val="col"/>
        <c:grouping val="clustered"/>
        <c:varyColors val="0"/>
        <c:ser>
          <c:idx val="0"/>
          <c:order val="0"/>
          <c:tx>
            <c:strRef>
              <c:f>Disease!$Y$81</c:f>
              <c:strCache>
                <c:ptCount val="1"/>
                <c:pt idx="0">
                  <c:v>Upland mixed ashwoods</c:v>
                </c:pt>
              </c:strCache>
            </c:strRef>
          </c:tx>
          <c:spPr>
            <a:solidFill>
              <a:srgbClr val="E32E30"/>
            </a:solidFill>
            <a:ln>
              <a:solidFill>
                <a:schemeClr val="bg1"/>
              </a:solidFill>
            </a:ln>
          </c:spPr>
          <c:invertIfNegative val="0"/>
          <c:cat>
            <c:strRef>
              <c:f>DiseaseGraphs!$D$6:$D$23</c:f>
              <c:strCache>
                <c:ptCount val="18"/>
                <c:pt idx="0">
                  <c:v>No diseases, no dieback, mort &lt;= 11%</c:v>
                </c:pt>
                <c:pt idx="1">
                  <c:v>No diseases, no dieback, mort &gt; 11% and &lt; 25%</c:v>
                </c:pt>
                <c:pt idx="2">
                  <c:v>No diseases, no dieback, mort &gt;= 25%</c:v>
                </c:pt>
                <c:pt idx="3">
                  <c:v>No diseases, some dieback, mort &lt;= 11%</c:v>
                </c:pt>
                <c:pt idx="4">
                  <c:v>No diseases, some dieback, mort &gt; 11% and &lt; 25%</c:v>
                </c:pt>
                <c:pt idx="5">
                  <c:v>No diseases, some dieback, mort &gt;= 25%</c:v>
                </c:pt>
                <c:pt idx="6">
                  <c:v>High impact disease, no dieback, mort &lt;= 11%</c:v>
                </c:pt>
                <c:pt idx="7">
                  <c:v>High impact disease, no dieback, mort &gt; 11% and &lt; 25%</c:v>
                </c:pt>
                <c:pt idx="8">
                  <c:v>High impact disease, no dieback, mort &gt;= 25%</c:v>
                </c:pt>
                <c:pt idx="9">
                  <c:v>High impact disease, some dieback, mort &lt;= 11%</c:v>
                </c:pt>
                <c:pt idx="10">
                  <c:v>High impact disease, some dieback, mort &gt; 11% and &lt; 25%</c:v>
                </c:pt>
                <c:pt idx="11">
                  <c:v>High impact disease, some dieback, mort &gt;= 25%</c:v>
                </c:pt>
                <c:pt idx="12">
                  <c:v>Low impact disease, no dieback, mort &lt;= 11%</c:v>
                </c:pt>
                <c:pt idx="13">
                  <c:v>Low impact disease, no dieback, mort &gt; 11% and &lt; 25%</c:v>
                </c:pt>
                <c:pt idx="14">
                  <c:v>Low impact disease, no dieback, mort &gt;= 25%</c:v>
                </c:pt>
                <c:pt idx="15">
                  <c:v>Low impact disease, some dieback, mort &lt;= 11%</c:v>
                </c:pt>
                <c:pt idx="16">
                  <c:v>Low impact disease, some dieback, mort &gt; 11% and &lt; 25%</c:v>
                </c:pt>
                <c:pt idx="17">
                  <c:v>Low impact disease, some dieback, mort &gt;= 25%</c:v>
                </c:pt>
              </c:strCache>
            </c:strRef>
          </c:cat>
          <c:val>
            <c:numRef>
              <c:f>Disease!$Z$81:$AQ$81</c:f>
              <c:numCache>
                <c:formatCode>0%</c:formatCode>
                <c:ptCount val="18"/>
                <c:pt idx="0">
                  <c:v>0.90573774501793891</c:v>
                </c:pt>
                <c:pt idx="1">
                  <c:v>7.5233120087818808E-2</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1.9029134894242301E-2</c:v>
                </c:pt>
                <c:pt idx="17">
                  <c:v>0</c:v>
                </c:pt>
              </c:numCache>
            </c:numRef>
          </c:val>
          <c:extLst>
            <c:ext xmlns:c16="http://schemas.microsoft.com/office/drawing/2014/chart" uri="{C3380CC4-5D6E-409C-BE32-E72D297353CC}">
              <c16:uniqueId val="{00000000-2154-4773-ACB5-50CFA7855C93}"/>
            </c:ext>
          </c:extLst>
        </c:ser>
        <c:dLbls>
          <c:showLegendKey val="0"/>
          <c:showVal val="0"/>
          <c:showCatName val="0"/>
          <c:showSerName val="0"/>
          <c:showPercent val="0"/>
          <c:showBubbleSize val="0"/>
        </c:dLbls>
        <c:gapWidth val="50"/>
        <c:axId val="80523264"/>
        <c:axId val="80524800"/>
      </c:barChart>
      <c:catAx>
        <c:axId val="80523264"/>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80524800"/>
        <c:crosses val="autoZero"/>
        <c:auto val="1"/>
        <c:lblAlgn val="ctr"/>
        <c:lblOffset val="100"/>
        <c:noMultiLvlLbl val="0"/>
      </c:catAx>
      <c:valAx>
        <c:axId val="80524800"/>
        <c:scaling>
          <c:orientation val="minMax"/>
        </c:scaling>
        <c:delete val="0"/>
        <c:axPos val="r"/>
        <c:majorGridlines/>
        <c:numFmt formatCode="0%" sourceLinked="1"/>
        <c:majorTickMark val="out"/>
        <c:minorTickMark val="none"/>
        <c:tickLblPos val="nextTo"/>
        <c:crossAx val="80523264"/>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DiseaseGraphs!$BA$78</c:f>
          <c:strCache>
            <c:ptCount val="1"/>
            <c:pt idx="0">
              <c:v>Wales
Upland oakwood
Habitat Type Proportion of area</c:v>
            </c:pt>
          </c:strCache>
        </c:strRef>
      </c:tx>
      <c:overlay val="1"/>
    </c:title>
    <c:autoTitleDeleted val="0"/>
    <c:plotArea>
      <c:layout/>
      <c:barChart>
        <c:barDir val="col"/>
        <c:grouping val="clustered"/>
        <c:varyColors val="0"/>
        <c:ser>
          <c:idx val="0"/>
          <c:order val="0"/>
          <c:tx>
            <c:strRef>
              <c:f>Disease!$Y$82</c:f>
              <c:strCache>
                <c:ptCount val="1"/>
                <c:pt idx="0">
                  <c:v>Upland oakwood</c:v>
                </c:pt>
              </c:strCache>
            </c:strRef>
          </c:tx>
          <c:spPr>
            <a:solidFill>
              <a:srgbClr val="E32E30"/>
            </a:solidFill>
            <a:ln>
              <a:solidFill>
                <a:schemeClr val="bg1"/>
              </a:solidFill>
            </a:ln>
          </c:spPr>
          <c:invertIfNegative val="0"/>
          <c:cat>
            <c:strRef>
              <c:f>DiseaseGraphs!$D$6:$D$23</c:f>
              <c:strCache>
                <c:ptCount val="18"/>
                <c:pt idx="0">
                  <c:v>No diseases, no dieback, mort &lt;= 11%</c:v>
                </c:pt>
                <c:pt idx="1">
                  <c:v>No diseases, no dieback, mort &gt; 11% and &lt; 25%</c:v>
                </c:pt>
                <c:pt idx="2">
                  <c:v>No diseases, no dieback, mort &gt;= 25%</c:v>
                </c:pt>
                <c:pt idx="3">
                  <c:v>No diseases, some dieback, mort &lt;= 11%</c:v>
                </c:pt>
                <c:pt idx="4">
                  <c:v>No diseases, some dieback, mort &gt; 11% and &lt; 25%</c:v>
                </c:pt>
                <c:pt idx="5">
                  <c:v>No diseases, some dieback, mort &gt;= 25%</c:v>
                </c:pt>
                <c:pt idx="6">
                  <c:v>High impact disease, no dieback, mort &lt;= 11%</c:v>
                </c:pt>
                <c:pt idx="7">
                  <c:v>High impact disease, no dieback, mort &gt; 11% and &lt; 25%</c:v>
                </c:pt>
                <c:pt idx="8">
                  <c:v>High impact disease, no dieback, mort &gt;= 25%</c:v>
                </c:pt>
                <c:pt idx="9">
                  <c:v>High impact disease, some dieback, mort &lt;= 11%</c:v>
                </c:pt>
                <c:pt idx="10">
                  <c:v>High impact disease, some dieback, mort &gt; 11% and &lt; 25%</c:v>
                </c:pt>
                <c:pt idx="11">
                  <c:v>High impact disease, some dieback, mort &gt;= 25%</c:v>
                </c:pt>
                <c:pt idx="12">
                  <c:v>Low impact disease, no dieback, mort &lt;= 11%</c:v>
                </c:pt>
                <c:pt idx="13">
                  <c:v>Low impact disease, no dieback, mort &gt; 11% and &lt; 25%</c:v>
                </c:pt>
                <c:pt idx="14">
                  <c:v>Low impact disease, no dieback, mort &gt;= 25%</c:v>
                </c:pt>
                <c:pt idx="15">
                  <c:v>Low impact disease, some dieback, mort &lt;= 11%</c:v>
                </c:pt>
                <c:pt idx="16">
                  <c:v>Low impact disease, some dieback, mort &gt; 11% and &lt; 25%</c:v>
                </c:pt>
                <c:pt idx="17">
                  <c:v>Low impact disease, some dieback, mort &gt;= 25%</c:v>
                </c:pt>
              </c:strCache>
            </c:strRef>
          </c:cat>
          <c:val>
            <c:numRef>
              <c:f>Disease!$Z$82:$AQ$82</c:f>
              <c:numCache>
                <c:formatCode>0%</c:formatCode>
                <c:ptCount val="18"/>
                <c:pt idx="0">
                  <c:v>0.89034411055117024</c:v>
                </c:pt>
                <c:pt idx="1">
                  <c:v>3.7394877679416606E-2</c:v>
                </c:pt>
                <c:pt idx="2">
                  <c:v>1.3661391635360672E-2</c:v>
                </c:pt>
                <c:pt idx="3">
                  <c:v>2.958147047853444E-2</c:v>
                </c:pt>
                <c:pt idx="4">
                  <c:v>5.9608383654869033E-3</c:v>
                </c:pt>
                <c:pt idx="5">
                  <c:v>5.4493943616675845E-4</c:v>
                </c:pt>
                <c:pt idx="6">
                  <c:v>8.5542921873023609E-3</c:v>
                </c:pt>
                <c:pt idx="7">
                  <c:v>7.0568188886224476E-3</c:v>
                </c:pt>
                <c:pt idx="8">
                  <c:v>0</c:v>
                </c:pt>
                <c:pt idx="9">
                  <c:v>6.9012607779393893E-3</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0-E1DD-4867-9465-26AEC9390ADF}"/>
            </c:ext>
          </c:extLst>
        </c:ser>
        <c:dLbls>
          <c:showLegendKey val="0"/>
          <c:showVal val="0"/>
          <c:showCatName val="0"/>
          <c:showSerName val="0"/>
          <c:showPercent val="0"/>
          <c:showBubbleSize val="0"/>
        </c:dLbls>
        <c:gapWidth val="50"/>
        <c:axId val="80880768"/>
        <c:axId val="80882304"/>
      </c:barChart>
      <c:catAx>
        <c:axId val="80880768"/>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80882304"/>
        <c:crosses val="autoZero"/>
        <c:auto val="1"/>
        <c:lblAlgn val="ctr"/>
        <c:lblOffset val="100"/>
        <c:noMultiLvlLbl val="0"/>
      </c:catAx>
      <c:valAx>
        <c:axId val="80882304"/>
        <c:scaling>
          <c:orientation val="minMax"/>
        </c:scaling>
        <c:delete val="0"/>
        <c:axPos val="r"/>
        <c:majorGridlines/>
        <c:numFmt formatCode="0%" sourceLinked="1"/>
        <c:majorTickMark val="out"/>
        <c:minorTickMark val="none"/>
        <c:tickLblPos val="nextTo"/>
        <c:crossAx val="80880768"/>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DiseaseGraphs!$BJ$78</c:f>
          <c:strCache>
            <c:ptCount val="1"/>
            <c:pt idx="0">
              <c:v>Wales
Wet woodland
Habitat Type Proportion of area</c:v>
            </c:pt>
          </c:strCache>
        </c:strRef>
      </c:tx>
      <c:overlay val="1"/>
    </c:title>
    <c:autoTitleDeleted val="0"/>
    <c:plotArea>
      <c:layout/>
      <c:barChart>
        <c:barDir val="col"/>
        <c:grouping val="clustered"/>
        <c:varyColors val="0"/>
        <c:ser>
          <c:idx val="0"/>
          <c:order val="0"/>
          <c:tx>
            <c:strRef>
              <c:f>Disease!$Y$83</c:f>
              <c:strCache>
                <c:ptCount val="1"/>
                <c:pt idx="0">
                  <c:v>Wet woodland</c:v>
                </c:pt>
              </c:strCache>
            </c:strRef>
          </c:tx>
          <c:spPr>
            <a:solidFill>
              <a:srgbClr val="E32E30"/>
            </a:solidFill>
            <a:ln>
              <a:solidFill>
                <a:schemeClr val="bg1"/>
              </a:solidFill>
            </a:ln>
          </c:spPr>
          <c:invertIfNegative val="0"/>
          <c:cat>
            <c:strRef>
              <c:f>DiseaseGraphs!$D$6:$D$23</c:f>
              <c:strCache>
                <c:ptCount val="18"/>
                <c:pt idx="0">
                  <c:v>No diseases, no dieback, mort &lt;= 11%</c:v>
                </c:pt>
                <c:pt idx="1">
                  <c:v>No diseases, no dieback, mort &gt; 11% and &lt; 25%</c:v>
                </c:pt>
                <c:pt idx="2">
                  <c:v>No diseases, no dieback, mort &gt;= 25%</c:v>
                </c:pt>
                <c:pt idx="3">
                  <c:v>No diseases, some dieback, mort &lt;= 11%</c:v>
                </c:pt>
                <c:pt idx="4">
                  <c:v>No diseases, some dieback, mort &gt; 11% and &lt; 25%</c:v>
                </c:pt>
                <c:pt idx="5">
                  <c:v>No diseases, some dieback, mort &gt;= 25%</c:v>
                </c:pt>
                <c:pt idx="6">
                  <c:v>High impact disease, no dieback, mort &lt;= 11%</c:v>
                </c:pt>
                <c:pt idx="7">
                  <c:v>High impact disease, no dieback, mort &gt; 11% and &lt; 25%</c:v>
                </c:pt>
                <c:pt idx="8">
                  <c:v>High impact disease, no dieback, mort &gt;= 25%</c:v>
                </c:pt>
                <c:pt idx="9">
                  <c:v>High impact disease, some dieback, mort &lt;= 11%</c:v>
                </c:pt>
                <c:pt idx="10">
                  <c:v>High impact disease, some dieback, mort &gt; 11% and &lt; 25%</c:v>
                </c:pt>
                <c:pt idx="11">
                  <c:v>High impact disease, some dieback, mort &gt;= 25%</c:v>
                </c:pt>
                <c:pt idx="12">
                  <c:v>Low impact disease, no dieback, mort &lt;= 11%</c:v>
                </c:pt>
                <c:pt idx="13">
                  <c:v>Low impact disease, no dieback, mort &gt; 11% and &lt; 25%</c:v>
                </c:pt>
                <c:pt idx="14">
                  <c:v>Low impact disease, no dieback, mort &gt;= 25%</c:v>
                </c:pt>
                <c:pt idx="15">
                  <c:v>Low impact disease, some dieback, mort &lt;= 11%</c:v>
                </c:pt>
                <c:pt idx="16">
                  <c:v>Low impact disease, some dieback, mort &gt; 11% and &lt; 25%</c:v>
                </c:pt>
                <c:pt idx="17">
                  <c:v>Low impact disease, some dieback, mort &gt;= 25%</c:v>
                </c:pt>
              </c:strCache>
            </c:strRef>
          </c:cat>
          <c:val>
            <c:numRef>
              <c:f>Disease!$Z$83:$AQ$83</c:f>
              <c:numCache>
                <c:formatCode>0%</c:formatCode>
                <c:ptCount val="18"/>
                <c:pt idx="0">
                  <c:v>0.87354805909300071</c:v>
                </c:pt>
                <c:pt idx="1">
                  <c:v>1.4602172440540314E-2</c:v>
                </c:pt>
                <c:pt idx="2">
                  <c:v>2.8755774832437131E-2</c:v>
                </c:pt>
                <c:pt idx="3">
                  <c:v>3.1563347520314158E-2</c:v>
                </c:pt>
                <c:pt idx="4">
                  <c:v>1.3905928367723322E-2</c:v>
                </c:pt>
                <c:pt idx="5">
                  <c:v>1.9849319848751063E-2</c:v>
                </c:pt>
                <c:pt idx="6">
                  <c:v>2.8217923916265398E-3</c:v>
                </c:pt>
                <c:pt idx="7">
                  <c:v>0</c:v>
                </c:pt>
                <c:pt idx="8">
                  <c:v>9.7818383629301002E-3</c:v>
                </c:pt>
                <c:pt idx="9">
                  <c:v>0</c:v>
                </c:pt>
                <c:pt idx="10">
                  <c:v>0</c:v>
                </c:pt>
                <c:pt idx="11">
                  <c:v>0</c:v>
                </c:pt>
                <c:pt idx="12">
                  <c:v>0</c:v>
                </c:pt>
                <c:pt idx="13">
                  <c:v>0</c:v>
                </c:pt>
                <c:pt idx="14">
                  <c:v>0</c:v>
                </c:pt>
                <c:pt idx="15">
                  <c:v>5.1717671426767652E-3</c:v>
                </c:pt>
                <c:pt idx="16">
                  <c:v>0</c:v>
                </c:pt>
                <c:pt idx="17">
                  <c:v>0</c:v>
                </c:pt>
              </c:numCache>
            </c:numRef>
          </c:val>
          <c:extLst>
            <c:ext xmlns:c16="http://schemas.microsoft.com/office/drawing/2014/chart" uri="{C3380CC4-5D6E-409C-BE32-E72D297353CC}">
              <c16:uniqueId val="{00000000-B3E2-465E-955B-A1D633121A46}"/>
            </c:ext>
          </c:extLst>
        </c:ser>
        <c:dLbls>
          <c:showLegendKey val="0"/>
          <c:showVal val="0"/>
          <c:showCatName val="0"/>
          <c:showSerName val="0"/>
          <c:showPercent val="0"/>
          <c:showBubbleSize val="0"/>
        </c:dLbls>
        <c:gapWidth val="50"/>
        <c:axId val="80910592"/>
        <c:axId val="80916480"/>
      </c:barChart>
      <c:catAx>
        <c:axId val="80910592"/>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80916480"/>
        <c:crosses val="autoZero"/>
        <c:auto val="1"/>
        <c:lblAlgn val="ctr"/>
        <c:lblOffset val="100"/>
        <c:noMultiLvlLbl val="0"/>
      </c:catAx>
      <c:valAx>
        <c:axId val="80916480"/>
        <c:scaling>
          <c:orientation val="minMax"/>
        </c:scaling>
        <c:delete val="0"/>
        <c:axPos val="r"/>
        <c:majorGridlines/>
        <c:numFmt formatCode="0%" sourceLinked="1"/>
        <c:majorTickMark val="out"/>
        <c:minorTickMark val="none"/>
        <c:tickLblPos val="nextTo"/>
        <c:crossAx val="80910592"/>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DiseaseGraphs!$BQ$78</c:f>
          <c:strCache>
            <c:ptCount val="1"/>
            <c:pt idx="0">
              <c:v>Wales
Wood Pasture &amp; Parkland
Habitat Type Proportion of area</c:v>
            </c:pt>
          </c:strCache>
        </c:strRef>
      </c:tx>
      <c:overlay val="1"/>
    </c:title>
    <c:autoTitleDeleted val="0"/>
    <c:plotArea>
      <c:layout/>
      <c:barChart>
        <c:barDir val="col"/>
        <c:grouping val="clustered"/>
        <c:varyColors val="0"/>
        <c:ser>
          <c:idx val="0"/>
          <c:order val="0"/>
          <c:tx>
            <c:strRef>
              <c:f>Disease!$Y$84</c:f>
              <c:strCache>
                <c:ptCount val="1"/>
                <c:pt idx="0">
                  <c:v>Wood Pasture &amp; Parkland</c:v>
                </c:pt>
              </c:strCache>
            </c:strRef>
          </c:tx>
          <c:spPr>
            <a:solidFill>
              <a:srgbClr val="E32E30"/>
            </a:solidFill>
            <a:ln>
              <a:solidFill>
                <a:schemeClr val="bg1"/>
              </a:solidFill>
            </a:ln>
          </c:spPr>
          <c:invertIfNegative val="0"/>
          <c:cat>
            <c:strRef>
              <c:f>DiseaseGraphs!$D$6:$D$23</c:f>
              <c:strCache>
                <c:ptCount val="18"/>
                <c:pt idx="0">
                  <c:v>No diseases, no dieback, mort &lt;= 11%</c:v>
                </c:pt>
                <c:pt idx="1">
                  <c:v>No diseases, no dieback, mort &gt; 11% and &lt; 25%</c:v>
                </c:pt>
                <c:pt idx="2">
                  <c:v>No diseases, no dieback, mort &gt;= 25%</c:v>
                </c:pt>
                <c:pt idx="3">
                  <c:v>No diseases, some dieback, mort &lt;= 11%</c:v>
                </c:pt>
                <c:pt idx="4">
                  <c:v>No diseases, some dieback, mort &gt; 11% and &lt; 25%</c:v>
                </c:pt>
                <c:pt idx="5">
                  <c:v>No diseases, some dieback, mort &gt;= 25%</c:v>
                </c:pt>
                <c:pt idx="6">
                  <c:v>High impact disease, no dieback, mort &lt;= 11%</c:v>
                </c:pt>
                <c:pt idx="7">
                  <c:v>High impact disease, no dieback, mort &gt; 11% and &lt; 25%</c:v>
                </c:pt>
                <c:pt idx="8">
                  <c:v>High impact disease, no dieback, mort &gt;= 25%</c:v>
                </c:pt>
                <c:pt idx="9">
                  <c:v>High impact disease, some dieback, mort &lt;= 11%</c:v>
                </c:pt>
                <c:pt idx="10">
                  <c:v>High impact disease, some dieback, mort &gt; 11% and &lt; 25%</c:v>
                </c:pt>
                <c:pt idx="11">
                  <c:v>High impact disease, some dieback, mort &gt;= 25%</c:v>
                </c:pt>
                <c:pt idx="12">
                  <c:v>Low impact disease, no dieback, mort &lt;= 11%</c:v>
                </c:pt>
                <c:pt idx="13">
                  <c:v>Low impact disease, no dieback, mort &gt; 11% and &lt; 25%</c:v>
                </c:pt>
                <c:pt idx="14">
                  <c:v>Low impact disease, no dieback, mort &gt;= 25%</c:v>
                </c:pt>
                <c:pt idx="15">
                  <c:v>Low impact disease, some dieback, mort &lt;= 11%</c:v>
                </c:pt>
                <c:pt idx="16">
                  <c:v>Low impact disease, some dieback, mort &gt; 11% and &lt; 25%</c:v>
                </c:pt>
                <c:pt idx="17">
                  <c:v>Low impact disease, some dieback, mort &gt;= 25%</c:v>
                </c:pt>
              </c:strCache>
            </c:strRef>
          </c:cat>
          <c:val>
            <c:numRef>
              <c:f>Disease!$Z$84:$AQ$84</c:f>
              <c:numCache>
                <c:formatCode>0%</c:formatCode>
                <c:ptCount val="18"/>
                <c:pt idx="0">
                  <c:v>0.38466559601263728</c:v>
                </c:pt>
                <c:pt idx="1">
                  <c:v>0</c:v>
                </c:pt>
                <c:pt idx="2">
                  <c:v>0.27828458196234501</c:v>
                </c:pt>
                <c:pt idx="3">
                  <c:v>0.33704982202501776</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0-1C03-4C46-BD65-AC9E772DE41E}"/>
            </c:ext>
          </c:extLst>
        </c:ser>
        <c:dLbls>
          <c:showLegendKey val="0"/>
          <c:showVal val="0"/>
          <c:showCatName val="0"/>
          <c:showSerName val="0"/>
          <c:showPercent val="0"/>
          <c:showBubbleSize val="0"/>
        </c:dLbls>
        <c:gapWidth val="50"/>
        <c:axId val="80932224"/>
        <c:axId val="80934016"/>
      </c:barChart>
      <c:catAx>
        <c:axId val="80932224"/>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80934016"/>
        <c:crosses val="autoZero"/>
        <c:auto val="1"/>
        <c:lblAlgn val="ctr"/>
        <c:lblOffset val="100"/>
        <c:noMultiLvlLbl val="0"/>
      </c:catAx>
      <c:valAx>
        <c:axId val="80934016"/>
        <c:scaling>
          <c:orientation val="minMax"/>
          <c:max val="1"/>
        </c:scaling>
        <c:delete val="0"/>
        <c:axPos val="r"/>
        <c:majorGridlines/>
        <c:numFmt formatCode="0%" sourceLinked="1"/>
        <c:majorTickMark val="out"/>
        <c:minorTickMark val="none"/>
        <c:tickLblPos val="nextTo"/>
        <c:crossAx val="80932224"/>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DiseaseGraphs!$BY$78</c:f>
          <c:strCache>
            <c:ptCount val="1"/>
            <c:pt idx="0">
              <c:v>Wales
Broadleaf habitat NOT classified as priority
Habitat Type Proportion of area</c:v>
            </c:pt>
          </c:strCache>
        </c:strRef>
      </c:tx>
      <c:overlay val="1"/>
    </c:title>
    <c:autoTitleDeleted val="0"/>
    <c:plotArea>
      <c:layout/>
      <c:barChart>
        <c:barDir val="col"/>
        <c:grouping val="clustered"/>
        <c:varyColors val="0"/>
        <c:ser>
          <c:idx val="0"/>
          <c:order val="0"/>
          <c:tx>
            <c:strRef>
              <c:f>Disease!$Y$85</c:f>
              <c:strCache>
                <c:ptCount val="1"/>
                <c:pt idx="0">
                  <c:v>Broadleaf habitat NOT classified as priority</c:v>
                </c:pt>
              </c:strCache>
            </c:strRef>
          </c:tx>
          <c:spPr>
            <a:solidFill>
              <a:srgbClr val="E32E30"/>
            </a:solidFill>
            <a:ln>
              <a:solidFill>
                <a:schemeClr val="bg1"/>
              </a:solidFill>
            </a:ln>
          </c:spPr>
          <c:invertIfNegative val="0"/>
          <c:cat>
            <c:strRef>
              <c:f>DiseaseGraphs!$D$6:$D$23</c:f>
              <c:strCache>
                <c:ptCount val="18"/>
                <c:pt idx="0">
                  <c:v>No diseases, no dieback, mort &lt;= 11%</c:v>
                </c:pt>
                <c:pt idx="1">
                  <c:v>No diseases, no dieback, mort &gt; 11% and &lt; 25%</c:v>
                </c:pt>
                <c:pt idx="2">
                  <c:v>No diseases, no dieback, mort &gt;= 25%</c:v>
                </c:pt>
                <c:pt idx="3">
                  <c:v>No diseases, some dieback, mort &lt;= 11%</c:v>
                </c:pt>
                <c:pt idx="4">
                  <c:v>No diseases, some dieback, mort &gt; 11% and &lt; 25%</c:v>
                </c:pt>
                <c:pt idx="5">
                  <c:v>No diseases, some dieback, mort &gt;= 25%</c:v>
                </c:pt>
                <c:pt idx="6">
                  <c:v>High impact disease, no dieback, mort &lt;= 11%</c:v>
                </c:pt>
                <c:pt idx="7">
                  <c:v>High impact disease, no dieback, mort &gt; 11% and &lt; 25%</c:v>
                </c:pt>
                <c:pt idx="8">
                  <c:v>High impact disease, no dieback, mort &gt;= 25%</c:v>
                </c:pt>
                <c:pt idx="9">
                  <c:v>High impact disease, some dieback, mort &lt;= 11%</c:v>
                </c:pt>
                <c:pt idx="10">
                  <c:v>High impact disease, some dieback, mort &gt; 11% and &lt; 25%</c:v>
                </c:pt>
                <c:pt idx="11">
                  <c:v>High impact disease, some dieback, mort &gt;= 25%</c:v>
                </c:pt>
                <c:pt idx="12">
                  <c:v>Low impact disease, no dieback, mort &lt;= 11%</c:v>
                </c:pt>
                <c:pt idx="13">
                  <c:v>Low impact disease, no dieback, mort &gt; 11% and &lt; 25%</c:v>
                </c:pt>
                <c:pt idx="14">
                  <c:v>Low impact disease, no dieback, mort &gt;= 25%</c:v>
                </c:pt>
                <c:pt idx="15">
                  <c:v>Low impact disease, some dieback, mort &lt;= 11%</c:v>
                </c:pt>
                <c:pt idx="16">
                  <c:v>Low impact disease, some dieback, mort &gt; 11% and &lt; 25%</c:v>
                </c:pt>
                <c:pt idx="17">
                  <c:v>Low impact disease, some dieback, mort &gt;= 25%</c:v>
                </c:pt>
              </c:strCache>
            </c:strRef>
          </c:cat>
          <c:val>
            <c:numRef>
              <c:f>Disease!$Z$85:$AQ$85</c:f>
              <c:numCache>
                <c:formatCode>0%</c:formatCode>
                <c:ptCount val="18"/>
                <c:pt idx="0">
                  <c:v>0.92110247588068239</c:v>
                </c:pt>
                <c:pt idx="1">
                  <c:v>2.2155328015442021E-2</c:v>
                </c:pt>
                <c:pt idx="2">
                  <c:v>4.1706646501287721E-3</c:v>
                </c:pt>
                <c:pt idx="3">
                  <c:v>4.5109961441844287E-2</c:v>
                </c:pt>
                <c:pt idx="4">
                  <c:v>0</c:v>
                </c:pt>
                <c:pt idx="5">
                  <c:v>0</c:v>
                </c:pt>
                <c:pt idx="6">
                  <c:v>6.5518042287261739E-3</c:v>
                </c:pt>
                <c:pt idx="7">
                  <c:v>0</c:v>
                </c:pt>
                <c:pt idx="8">
                  <c:v>0</c:v>
                </c:pt>
                <c:pt idx="9">
                  <c:v>0</c:v>
                </c:pt>
                <c:pt idx="10">
                  <c:v>0</c:v>
                </c:pt>
                <c:pt idx="11">
                  <c:v>0</c:v>
                </c:pt>
                <c:pt idx="12">
                  <c:v>9.0976578317641054E-4</c:v>
                </c:pt>
                <c:pt idx="13">
                  <c:v>0</c:v>
                </c:pt>
                <c:pt idx="14">
                  <c:v>0</c:v>
                </c:pt>
                <c:pt idx="15">
                  <c:v>0</c:v>
                </c:pt>
                <c:pt idx="16">
                  <c:v>0</c:v>
                </c:pt>
                <c:pt idx="17">
                  <c:v>0</c:v>
                </c:pt>
              </c:numCache>
            </c:numRef>
          </c:val>
          <c:extLst>
            <c:ext xmlns:c16="http://schemas.microsoft.com/office/drawing/2014/chart" uri="{C3380CC4-5D6E-409C-BE32-E72D297353CC}">
              <c16:uniqueId val="{00000000-1B3B-4519-87D0-FB5300059E90}"/>
            </c:ext>
          </c:extLst>
        </c:ser>
        <c:dLbls>
          <c:showLegendKey val="0"/>
          <c:showVal val="0"/>
          <c:showCatName val="0"/>
          <c:showSerName val="0"/>
          <c:showPercent val="0"/>
          <c:showBubbleSize val="0"/>
        </c:dLbls>
        <c:gapWidth val="50"/>
        <c:axId val="81310464"/>
        <c:axId val="81312000"/>
      </c:barChart>
      <c:catAx>
        <c:axId val="81310464"/>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81312000"/>
        <c:crosses val="autoZero"/>
        <c:auto val="1"/>
        <c:lblAlgn val="ctr"/>
        <c:lblOffset val="100"/>
        <c:noMultiLvlLbl val="0"/>
      </c:catAx>
      <c:valAx>
        <c:axId val="81312000"/>
        <c:scaling>
          <c:orientation val="minMax"/>
        </c:scaling>
        <c:delete val="0"/>
        <c:axPos val="r"/>
        <c:majorGridlines/>
        <c:numFmt formatCode="0%" sourceLinked="1"/>
        <c:majorTickMark val="out"/>
        <c:minorTickMark val="none"/>
        <c:tickLblPos val="nextTo"/>
        <c:crossAx val="81310464"/>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DiseaseGraphs!$CG$78</c:f>
          <c:strCache>
            <c:ptCount val="1"/>
            <c:pt idx="0">
              <c:v>Wales
Non-native coniferous woodland
Habitat Type Proportion of area</c:v>
            </c:pt>
          </c:strCache>
        </c:strRef>
      </c:tx>
      <c:overlay val="1"/>
    </c:title>
    <c:autoTitleDeleted val="0"/>
    <c:plotArea>
      <c:layout/>
      <c:barChart>
        <c:barDir val="col"/>
        <c:grouping val="clustered"/>
        <c:varyColors val="0"/>
        <c:ser>
          <c:idx val="0"/>
          <c:order val="0"/>
          <c:tx>
            <c:strRef>
              <c:f>Disease!$Y$86</c:f>
              <c:strCache>
                <c:ptCount val="1"/>
                <c:pt idx="0">
                  <c:v>Non-native coniferous woodland</c:v>
                </c:pt>
              </c:strCache>
            </c:strRef>
          </c:tx>
          <c:spPr>
            <a:solidFill>
              <a:srgbClr val="E32E30"/>
            </a:solidFill>
            <a:ln>
              <a:solidFill>
                <a:schemeClr val="bg1"/>
              </a:solidFill>
            </a:ln>
          </c:spPr>
          <c:invertIfNegative val="0"/>
          <c:cat>
            <c:strRef>
              <c:f>DiseaseGraphs!$D$6:$D$23</c:f>
              <c:strCache>
                <c:ptCount val="18"/>
                <c:pt idx="0">
                  <c:v>No diseases, no dieback, mort &lt;= 11%</c:v>
                </c:pt>
                <c:pt idx="1">
                  <c:v>No diseases, no dieback, mort &gt; 11% and &lt; 25%</c:v>
                </c:pt>
                <c:pt idx="2">
                  <c:v>No diseases, no dieback, mort &gt;= 25%</c:v>
                </c:pt>
                <c:pt idx="3">
                  <c:v>No diseases, some dieback, mort &lt;= 11%</c:v>
                </c:pt>
                <c:pt idx="4">
                  <c:v>No diseases, some dieback, mort &gt; 11% and &lt; 25%</c:v>
                </c:pt>
                <c:pt idx="5">
                  <c:v>No diseases, some dieback, mort &gt;= 25%</c:v>
                </c:pt>
                <c:pt idx="6">
                  <c:v>High impact disease, no dieback, mort &lt;= 11%</c:v>
                </c:pt>
                <c:pt idx="7">
                  <c:v>High impact disease, no dieback, mort &gt; 11% and &lt; 25%</c:v>
                </c:pt>
                <c:pt idx="8">
                  <c:v>High impact disease, no dieback, mort &gt;= 25%</c:v>
                </c:pt>
                <c:pt idx="9">
                  <c:v>High impact disease, some dieback, mort &lt;= 11%</c:v>
                </c:pt>
                <c:pt idx="10">
                  <c:v>High impact disease, some dieback, mort &gt; 11% and &lt; 25%</c:v>
                </c:pt>
                <c:pt idx="11">
                  <c:v>High impact disease, some dieback, mort &gt;= 25%</c:v>
                </c:pt>
                <c:pt idx="12">
                  <c:v>Low impact disease, no dieback, mort &lt;= 11%</c:v>
                </c:pt>
                <c:pt idx="13">
                  <c:v>Low impact disease, no dieback, mort &gt; 11% and &lt; 25%</c:v>
                </c:pt>
                <c:pt idx="14">
                  <c:v>Low impact disease, no dieback, mort &gt;= 25%</c:v>
                </c:pt>
                <c:pt idx="15">
                  <c:v>Low impact disease, some dieback, mort &lt;= 11%</c:v>
                </c:pt>
                <c:pt idx="16">
                  <c:v>Low impact disease, some dieback, mort &gt; 11% and &lt; 25%</c:v>
                </c:pt>
                <c:pt idx="17">
                  <c:v>Low impact disease, some dieback, mort &gt;= 25%</c:v>
                </c:pt>
              </c:strCache>
            </c:strRef>
          </c:cat>
          <c:val>
            <c:numRef>
              <c:f>Disease!$Z$86:$AQ$86</c:f>
              <c:numCache>
                <c:formatCode>0%</c:formatCode>
                <c:ptCount val="18"/>
                <c:pt idx="0">
                  <c:v>0.83184004251415977</c:v>
                </c:pt>
                <c:pt idx="1">
                  <c:v>4.4117467104195007E-2</c:v>
                </c:pt>
                <c:pt idx="2">
                  <c:v>7.2994167895439124E-3</c:v>
                </c:pt>
                <c:pt idx="3">
                  <c:v>5.2365528464091135E-2</c:v>
                </c:pt>
                <c:pt idx="4">
                  <c:v>1.4195782328164657E-2</c:v>
                </c:pt>
                <c:pt idx="5">
                  <c:v>5.2119496474139181E-3</c:v>
                </c:pt>
                <c:pt idx="6">
                  <c:v>3.0954993125638684E-2</c:v>
                </c:pt>
                <c:pt idx="7">
                  <c:v>2.4162588910293138E-3</c:v>
                </c:pt>
                <c:pt idx="8">
                  <c:v>1.6736135063798046E-3</c:v>
                </c:pt>
                <c:pt idx="9">
                  <c:v>5.3658029522826289E-3</c:v>
                </c:pt>
                <c:pt idx="10">
                  <c:v>2.639170553677783E-3</c:v>
                </c:pt>
                <c:pt idx="11">
                  <c:v>1.9199741234233994E-3</c:v>
                </c:pt>
                <c:pt idx="12">
                  <c:v>0</c:v>
                </c:pt>
                <c:pt idx="13">
                  <c:v>0</c:v>
                </c:pt>
                <c:pt idx="14">
                  <c:v>0</c:v>
                </c:pt>
                <c:pt idx="15">
                  <c:v>0</c:v>
                </c:pt>
                <c:pt idx="16">
                  <c:v>0</c:v>
                </c:pt>
                <c:pt idx="17">
                  <c:v>0</c:v>
                </c:pt>
              </c:numCache>
            </c:numRef>
          </c:val>
          <c:extLst>
            <c:ext xmlns:c16="http://schemas.microsoft.com/office/drawing/2014/chart" uri="{C3380CC4-5D6E-409C-BE32-E72D297353CC}">
              <c16:uniqueId val="{00000000-E31E-417A-A131-FA0345931C6C}"/>
            </c:ext>
          </c:extLst>
        </c:ser>
        <c:dLbls>
          <c:showLegendKey val="0"/>
          <c:showVal val="0"/>
          <c:showCatName val="0"/>
          <c:showSerName val="0"/>
          <c:showPercent val="0"/>
          <c:showBubbleSize val="0"/>
        </c:dLbls>
        <c:gapWidth val="50"/>
        <c:axId val="81372672"/>
        <c:axId val="81374208"/>
      </c:barChart>
      <c:catAx>
        <c:axId val="81372672"/>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81374208"/>
        <c:crosses val="autoZero"/>
        <c:auto val="1"/>
        <c:lblAlgn val="ctr"/>
        <c:lblOffset val="100"/>
        <c:noMultiLvlLbl val="0"/>
      </c:catAx>
      <c:valAx>
        <c:axId val="81374208"/>
        <c:scaling>
          <c:orientation val="minMax"/>
          <c:max val="1"/>
        </c:scaling>
        <c:delete val="0"/>
        <c:axPos val="r"/>
        <c:majorGridlines/>
        <c:numFmt formatCode="0%" sourceLinked="1"/>
        <c:majorTickMark val="out"/>
        <c:minorTickMark val="none"/>
        <c:tickLblPos val="nextTo"/>
        <c:crossAx val="81372672"/>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DiseaseGraphs!$CO$78</c:f>
          <c:strCache>
            <c:ptCount val="1"/>
            <c:pt idx="0">
              <c:v>Wales
Transition or felled
Habitat Type Proportion of area</c:v>
            </c:pt>
          </c:strCache>
        </c:strRef>
      </c:tx>
      <c:overlay val="1"/>
    </c:title>
    <c:autoTitleDeleted val="0"/>
    <c:plotArea>
      <c:layout/>
      <c:barChart>
        <c:barDir val="col"/>
        <c:grouping val="clustered"/>
        <c:varyColors val="0"/>
        <c:ser>
          <c:idx val="0"/>
          <c:order val="0"/>
          <c:tx>
            <c:strRef>
              <c:f>Disease!$Y$87</c:f>
              <c:strCache>
                <c:ptCount val="1"/>
                <c:pt idx="0">
                  <c:v>Transition or felled</c:v>
                </c:pt>
              </c:strCache>
            </c:strRef>
          </c:tx>
          <c:spPr>
            <a:solidFill>
              <a:srgbClr val="E32E30"/>
            </a:solidFill>
            <a:ln>
              <a:solidFill>
                <a:schemeClr val="bg1"/>
              </a:solidFill>
            </a:ln>
          </c:spPr>
          <c:invertIfNegative val="0"/>
          <c:cat>
            <c:strRef>
              <c:f>DiseaseGraphs!$D$6:$D$23</c:f>
              <c:strCache>
                <c:ptCount val="18"/>
                <c:pt idx="0">
                  <c:v>No diseases, no dieback, mort &lt;= 11%</c:v>
                </c:pt>
                <c:pt idx="1">
                  <c:v>No diseases, no dieback, mort &gt; 11% and &lt; 25%</c:v>
                </c:pt>
                <c:pt idx="2">
                  <c:v>No diseases, no dieback, mort &gt;= 25%</c:v>
                </c:pt>
                <c:pt idx="3">
                  <c:v>No diseases, some dieback, mort &lt;= 11%</c:v>
                </c:pt>
                <c:pt idx="4">
                  <c:v>No diseases, some dieback, mort &gt; 11% and &lt; 25%</c:v>
                </c:pt>
                <c:pt idx="5">
                  <c:v>No diseases, some dieback, mort &gt;= 25%</c:v>
                </c:pt>
                <c:pt idx="6">
                  <c:v>High impact disease, no dieback, mort &lt;= 11%</c:v>
                </c:pt>
                <c:pt idx="7">
                  <c:v>High impact disease, no dieback, mort &gt; 11% and &lt; 25%</c:v>
                </c:pt>
                <c:pt idx="8">
                  <c:v>High impact disease, no dieback, mort &gt;= 25%</c:v>
                </c:pt>
                <c:pt idx="9">
                  <c:v>High impact disease, some dieback, mort &lt;= 11%</c:v>
                </c:pt>
                <c:pt idx="10">
                  <c:v>High impact disease, some dieback, mort &gt; 11% and &lt; 25%</c:v>
                </c:pt>
                <c:pt idx="11">
                  <c:v>High impact disease, some dieback, mort &gt;= 25%</c:v>
                </c:pt>
                <c:pt idx="12">
                  <c:v>Low impact disease, no dieback, mort &lt;= 11%</c:v>
                </c:pt>
                <c:pt idx="13">
                  <c:v>Low impact disease, no dieback, mort &gt; 11% and &lt; 25%</c:v>
                </c:pt>
                <c:pt idx="14">
                  <c:v>Low impact disease, no dieback, mort &gt;= 25%</c:v>
                </c:pt>
                <c:pt idx="15">
                  <c:v>Low impact disease, some dieback, mort &lt;= 11%</c:v>
                </c:pt>
                <c:pt idx="16">
                  <c:v>Low impact disease, some dieback, mort &gt; 11% and &lt; 25%</c:v>
                </c:pt>
                <c:pt idx="17">
                  <c:v>Low impact disease, some dieback, mort &gt;= 25%</c:v>
                </c:pt>
              </c:strCache>
            </c:strRef>
          </c:cat>
          <c:val>
            <c:numRef>
              <c:f>Disease!$Z$87:$AQ$87</c:f>
              <c:numCache>
                <c:formatCode>0%</c:formatCode>
                <c:ptCount val="18"/>
                <c:pt idx="0">
                  <c:v>0.9175924450439914</c:v>
                </c:pt>
                <c:pt idx="1">
                  <c:v>3.5434904703091344E-3</c:v>
                </c:pt>
                <c:pt idx="2">
                  <c:v>2.9915352057267277E-2</c:v>
                </c:pt>
                <c:pt idx="3">
                  <c:v>3.5636435602789146E-2</c:v>
                </c:pt>
                <c:pt idx="4">
                  <c:v>0</c:v>
                </c:pt>
                <c:pt idx="5">
                  <c:v>0</c:v>
                </c:pt>
                <c:pt idx="6">
                  <c:v>1.3312276825643139E-2</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0-6A93-4FF1-8980-83F5BC56D53D}"/>
            </c:ext>
          </c:extLst>
        </c:ser>
        <c:dLbls>
          <c:showLegendKey val="0"/>
          <c:showVal val="0"/>
          <c:showCatName val="0"/>
          <c:showSerName val="0"/>
          <c:showPercent val="0"/>
          <c:showBubbleSize val="0"/>
        </c:dLbls>
        <c:gapWidth val="50"/>
        <c:axId val="81390208"/>
        <c:axId val="81396096"/>
      </c:barChart>
      <c:catAx>
        <c:axId val="81390208"/>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81396096"/>
        <c:crosses val="autoZero"/>
        <c:auto val="1"/>
        <c:lblAlgn val="ctr"/>
        <c:lblOffset val="100"/>
        <c:noMultiLvlLbl val="0"/>
      </c:catAx>
      <c:valAx>
        <c:axId val="81396096"/>
        <c:scaling>
          <c:orientation val="minMax"/>
        </c:scaling>
        <c:delete val="0"/>
        <c:axPos val="r"/>
        <c:majorGridlines/>
        <c:numFmt formatCode="0%" sourceLinked="1"/>
        <c:majorTickMark val="out"/>
        <c:minorTickMark val="none"/>
        <c:tickLblPos val="nextTo"/>
        <c:crossAx val="81390208"/>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DiseaseGraphs!$AL$3</c:f>
          <c:strCache>
            <c:ptCount val="1"/>
            <c:pt idx="0">
              <c:v>GB
Upland birchwoods (Scot); birch dominated upland oakwoods (Eng, Wal)
Habitat Type Proportion of area</c:v>
            </c:pt>
          </c:strCache>
        </c:strRef>
      </c:tx>
      <c:overlay val="1"/>
    </c:title>
    <c:autoTitleDeleted val="0"/>
    <c:plotArea>
      <c:layout/>
      <c:barChart>
        <c:barDir val="col"/>
        <c:grouping val="clustered"/>
        <c:varyColors val="0"/>
        <c:ser>
          <c:idx val="0"/>
          <c:order val="0"/>
          <c:tx>
            <c:strRef>
              <c:f>Disease!$Y$11</c:f>
              <c:strCache>
                <c:ptCount val="1"/>
                <c:pt idx="0">
                  <c:v>Upland birchwoods (Scot); birch dominated upland oakwoods (Eng, Wal)</c:v>
                </c:pt>
              </c:strCache>
            </c:strRef>
          </c:tx>
          <c:spPr>
            <a:solidFill>
              <a:srgbClr val="074F28"/>
            </a:solidFill>
            <a:ln>
              <a:solidFill>
                <a:schemeClr val="bg1"/>
              </a:solidFill>
            </a:ln>
          </c:spPr>
          <c:invertIfNegative val="0"/>
          <c:cat>
            <c:strRef>
              <c:f>DiseaseGraphs!$D$6:$D$23</c:f>
              <c:strCache>
                <c:ptCount val="18"/>
                <c:pt idx="0">
                  <c:v>No diseases, no dieback, mort &lt;= 11%</c:v>
                </c:pt>
                <c:pt idx="1">
                  <c:v>No diseases, no dieback, mort &gt; 11% and &lt; 25%</c:v>
                </c:pt>
                <c:pt idx="2">
                  <c:v>No diseases, no dieback, mort &gt;= 25%</c:v>
                </c:pt>
                <c:pt idx="3">
                  <c:v>No diseases, some dieback, mort &lt;= 11%</c:v>
                </c:pt>
                <c:pt idx="4">
                  <c:v>No diseases, some dieback, mort &gt; 11% and &lt; 25%</c:v>
                </c:pt>
                <c:pt idx="5">
                  <c:v>No diseases, some dieback, mort &gt;= 25%</c:v>
                </c:pt>
                <c:pt idx="6">
                  <c:v>High impact disease, no dieback, mort &lt;= 11%</c:v>
                </c:pt>
                <c:pt idx="7">
                  <c:v>High impact disease, no dieback, mort &gt; 11% and &lt; 25%</c:v>
                </c:pt>
                <c:pt idx="8">
                  <c:v>High impact disease, no dieback, mort &gt;= 25%</c:v>
                </c:pt>
                <c:pt idx="9">
                  <c:v>High impact disease, some dieback, mort &lt;= 11%</c:v>
                </c:pt>
                <c:pt idx="10">
                  <c:v>High impact disease, some dieback, mort &gt; 11% and &lt; 25%</c:v>
                </c:pt>
                <c:pt idx="11">
                  <c:v>High impact disease, some dieback, mort &gt;= 25%</c:v>
                </c:pt>
                <c:pt idx="12">
                  <c:v>Low impact disease, no dieback, mort &lt;= 11%</c:v>
                </c:pt>
                <c:pt idx="13">
                  <c:v>Low impact disease, no dieback, mort &gt; 11% and &lt; 25%</c:v>
                </c:pt>
                <c:pt idx="14">
                  <c:v>Low impact disease, no dieback, mort &gt;= 25%</c:v>
                </c:pt>
                <c:pt idx="15">
                  <c:v>Low impact disease, some dieback, mort &lt;= 11%</c:v>
                </c:pt>
                <c:pt idx="16">
                  <c:v>Low impact disease, some dieback, mort &gt; 11% and &lt; 25%</c:v>
                </c:pt>
                <c:pt idx="17">
                  <c:v>Low impact disease, some dieback, mort &gt;= 25%</c:v>
                </c:pt>
              </c:strCache>
            </c:strRef>
          </c:cat>
          <c:val>
            <c:numRef>
              <c:f>Disease!$Z$11:$AQ$11</c:f>
              <c:numCache>
                <c:formatCode>0%</c:formatCode>
                <c:ptCount val="18"/>
                <c:pt idx="0">
                  <c:v>0.89201938597150909</c:v>
                </c:pt>
                <c:pt idx="1">
                  <c:v>2.6770833406911748E-2</c:v>
                </c:pt>
                <c:pt idx="2">
                  <c:v>2.0547702163227682E-2</c:v>
                </c:pt>
                <c:pt idx="3">
                  <c:v>4.8612769317694329E-2</c:v>
                </c:pt>
                <c:pt idx="4">
                  <c:v>5.2850286514731721E-3</c:v>
                </c:pt>
                <c:pt idx="5">
                  <c:v>0</c:v>
                </c:pt>
                <c:pt idx="6">
                  <c:v>2.9628377374510176E-3</c:v>
                </c:pt>
                <c:pt idx="7">
                  <c:v>0</c:v>
                </c:pt>
                <c:pt idx="8">
                  <c:v>1.0099474512073143E-3</c:v>
                </c:pt>
                <c:pt idx="9">
                  <c:v>5.0460021643661224E-4</c:v>
                </c:pt>
                <c:pt idx="10">
                  <c:v>0</c:v>
                </c:pt>
                <c:pt idx="11">
                  <c:v>0</c:v>
                </c:pt>
                <c:pt idx="12">
                  <c:v>2.2868950840887309E-3</c:v>
                </c:pt>
                <c:pt idx="13">
                  <c:v>0</c:v>
                </c:pt>
                <c:pt idx="14">
                  <c:v>0</c:v>
                </c:pt>
                <c:pt idx="15">
                  <c:v>0</c:v>
                </c:pt>
                <c:pt idx="16">
                  <c:v>0</c:v>
                </c:pt>
                <c:pt idx="17">
                  <c:v>0</c:v>
                </c:pt>
              </c:numCache>
            </c:numRef>
          </c:val>
          <c:extLst>
            <c:ext xmlns:c16="http://schemas.microsoft.com/office/drawing/2014/chart" uri="{C3380CC4-5D6E-409C-BE32-E72D297353CC}">
              <c16:uniqueId val="{00000000-4429-435C-A3C0-B1A440C437BC}"/>
            </c:ext>
          </c:extLst>
        </c:ser>
        <c:dLbls>
          <c:showLegendKey val="0"/>
          <c:showVal val="0"/>
          <c:showCatName val="0"/>
          <c:showSerName val="0"/>
          <c:showPercent val="0"/>
          <c:showBubbleSize val="0"/>
        </c:dLbls>
        <c:gapWidth val="50"/>
        <c:axId val="261806720"/>
        <c:axId val="45585152"/>
      </c:barChart>
      <c:catAx>
        <c:axId val="261806720"/>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45585152"/>
        <c:crosses val="autoZero"/>
        <c:auto val="1"/>
        <c:lblAlgn val="ctr"/>
        <c:lblOffset val="100"/>
        <c:noMultiLvlLbl val="0"/>
      </c:catAx>
      <c:valAx>
        <c:axId val="45585152"/>
        <c:scaling>
          <c:orientation val="minMax"/>
        </c:scaling>
        <c:delete val="0"/>
        <c:axPos val="r"/>
        <c:majorGridlines/>
        <c:numFmt formatCode="0%" sourceLinked="1"/>
        <c:majorTickMark val="out"/>
        <c:minorTickMark val="none"/>
        <c:tickLblPos val="nextTo"/>
        <c:crossAx val="261806720"/>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DiseaseGraphs!$AS$3</c:f>
          <c:strCache>
            <c:ptCount val="1"/>
            <c:pt idx="0">
              <c:v>GB
Upland mixed ashwoods
Habitat Type Proportion of area</c:v>
            </c:pt>
          </c:strCache>
        </c:strRef>
      </c:tx>
      <c:overlay val="1"/>
    </c:title>
    <c:autoTitleDeleted val="0"/>
    <c:plotArea>
      <c:layout/>
      <c:barChart>
        <c:barDir val="col"/>
        <c:grouping val="clustered"/>
        <c:varyColors val="0"/>
        <c:ser>
          <c:idx val="0"/>
          <c:order val="0"/>
          <c:tx>
            <c:strRef>
              <c:f>Disease!$Y$12</c:f>
              <c:strCache>
                <c:ptCount val="1"/>
                <c:pt idx="0">
                  <c:v>Upland mixed ashwoods</c:v>
                </c:pt>
              </c:strCache>
            </c:strRef>
          </c:tx>
          <c:spPr>
            <a:solidFill>
              <a:srgbClr val="074F28"/>
            </a:solidFill>
            <a:ln>
              <a:solidFill>
                <a:schemeClr val="bg1"/>
              </a:solidFill>
            </a:ln>
          </c:spPr>
          <c:invertIfNegative val="0"/>
          <c:cat>
            <c:strRef>
              <c:f>DiseaseGraphs!$D$6:$D$23</c:f>
              <c:strCache>
                <c:ptCount val="18"/>
                <c:pt idx="0">
                  <c:v>No diseases, no dieback, mort &lt;= 11%</c:v>
                </c:pt>
                <c:pt idx="1">
                  <c:v>No diseases, no dieback, mort &gt; 11% and &lt; 25%</c:v>
                </c:pt>
                <c:pt idx="2">
                  <c:v>No diseases, no dieback, mort &gt;= 25%</c:v>
                </c:pt>
                <c:pt idx="3">
                  <c:v>No diseases, some dieback, mort &lt;= 11%</c:v>
                </c:pt>
                <c:pt idx="4">
                  <c:v>No diseases, some dieback, mort &gt; 11% and &lt; 25%</c:v>
                </c:pt>
                <c:pt idx="5">
                  <c:v>No diseases, some dieback, mort &gt;= 25%</c:v>
                </c:pt>
                <c:pt idx="6">
                  <c:v>High impact disease, no dieback, mort &lt;= 11%</c:v>
                </c:pt>
                <c:pt idx="7">
                  <c:v>High impact disease, no dieback, mort &gt; 11% and &lt; 25%</c:v>
                </c:pt>
                <c:pt idx="8">
                  <c:v>High impact disease, no dieback, mort &gt;= 25%</c:v>
                </c:pt>
                <c:pt idx="9">
                  <c:v>High impact disease, some dieback, mort &lt;= 11%</c:v>
                </c:pt>
                <c:pt idx="10">
                  <c:v>High impact disease, some dieback, mort &gt; 11% and &lt; 25%</c:v>
                </c:pt>
                <c:pt idx="11">
                  <c:v>High impact disease, some dieback, mort &gt;= 25%</c:v>
                </c:pt>
                <c:pt idx="12">
                  <c:v>Low impact disease, no dieback, mort &lt;= 11%</c:v>
                </c:pt>
                <c:pt idx="13">
                  <c:v>Low impact disease, no dieback, mort &gt; 11% and &lt; 25%</c:v>
                </c:pt>
                <c:pt idx="14">
                  <c:v>Low impact disease, no dieback, mort &gt;= 25%</c:v>
                </c:pt>
                <c:pt idx="15">
                  <c:v>Low impact disease, some dieback, mort &lt;= 11%</c:v>
                </c:pt>
                <c:pt idx="16">
                  <c:v>Low impact disease, some dieback, mort &gt; 11% and &lt; 25%</c:v>
                </c:pt>
                <c:pt idx="17">
                  <c:v>Low impact disease, some dieback, mort &gt;= 25%</c:v>
                </c:pt>
              </c:strCache>
            </c:strRef>
          </c:cat>
          <c:val>
            <c:numRef>
              <c:f>Disease!$Z$12:$AQ$12</c:f>
              <c:numCache>
                <c:formatCode>0%</c:formatCode>
                <c:ptCount val="18"/>
                <c:pt idx="0">
                  <c:v>0.8155105548143281</c:v>
                </c:pt>
                <c:pt idx="1">
                  <c:v>5.0367181670339281E-2</c:v>
                </c:pt>
                <c:pt idx="2">
                  <c:v>1.7613249842482744E-2</c:v>
                </c:pt>
                <c:pt idx="3">
                  <c:v>4.4818426564600458E-2</c:v>
                </c:pt>
                <c:pt idx="4">
                  <c:v>1.1423575176439178E-2</c:v>
                </c:pt>
                <c:pt idx="5">
                  <c:v>0</c:v>
                </c:pt>
                <c:pt idx="6">
                  <c:v>4.515969615886138E-3</c:v>
                </c:pt>
                <c:pt idx="7">
                  <c:v>0</c:v>
                </c:pt>
                <c:pt idx="8">
                  <c:v>0</c:v>
                </c:pt>
                <c:pt idx="9">
                  <c:v>1.5276850108036862E-2</c:v>
                </c:pt>
                <c:pt idx="10">
                  <c:v>4.3374283357238046E-3</c:v>
                </c:pt>
                <c:pt idx="11">
                  <c:v>0</c:v>
                </c:pt>
                <c:pt idx="12">
                  <c:v>3.3604413785343693E-2</c:v>
                </c:pt>
                <c:pt idx="13">
                  <c:v>0</c:v>
                </c:pt>
                <c:pt idx="14">
                  <c:v>0</c:v>
                </c:pt>
                <c:pt idx="15">
                  <c:v>0</c:v>
                </c:pt>
                <c:pt idx="16">
                  <c:v>2.5323500868195056E-3</c:v>
                </c:pt>
                <c:pt idx="17">
                  <c:v>0</c:v>
                </c:pt>
              </c:numCache>
            </c:numRef>
          </c:val>
          <c:extLst>
            <c:ext xmlns:c16="http://schemas.microsoft.com/office/drawing/2014/chart" uri="{C3380CC4-5D6E-409C-BE32-E72D297353CC}">
              <c16:uniqueId val="{00000000-A1FD-45EC-8E70-2EF6681BCB86}"/>
            </c:ext>
          </c:extLst>
        </c:ser>
        <c:dLbls>
          <c:showLegendKey val="0"/>
          <c:showVal val="0"/>
          <c:showCatName val="0"/>
          <c:showSerName val="0"/>
          <c:showPercent val="0"/>
          <c:showBubbleSize val="0"/>
        </c:dLbls>
        <c:gapWidth val="50"/>
        <c:axId val="45592960"/>
        <c:axId val="45594496"/>
      </c:barChart>
      <c:catAx>
        <c:axId val="45592960"/>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45594496"/>
        <c:crosses val="autoZero"/>
        <c:auto val="1"/>
        <c:lblAlgn val="ctr"/>
        <c:lblOffset val="100"/>
        <c:noMultiLvlLbl val="0"/>
      </c:catAx>
      <c:valAx>
        <c:axId val="45594496"/>
        <c:scaling>
          <c:orientation val="minMax"/>
          <c:max val="1"/>
        </c:scaling>
        <c:delete val="0"/>
        <c:axPos val="r"/>
        <c:majorGridlines/>
        <c:numFmt formatCode="0%" sourceLinked="1"/>
        <c:majorTickMark val="out"/>
        <c:minorTickMark val="none"/>
        <c:tickLblPos val="nextTo"/>
        <c:crossAx val="45592960"/>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DiseaseGraphs!$BA$3</c:f>
          <c:strCache>
            <c:ptCount val="1"/>
            <c:pt idx="0">
              <c:v>GB
Upland oakwood
Habitat Type Proportion of area</c:v>
            </c:pt>
          </c:strCache>
        </c:strRef>
      </c:tx>
      <c:overlay val="1"/>
    </c:title>
    <c:autoTitleDeleted val="0"/>
    <c:plotArea>
      <c:layout/>
      <c:barChart>
        <c:barDir val="col"/>
        <c:grouping val="clustered"/>
        <c:varyColors val="0"/>
        <c:ser>
          <c:idx val="0"/>
          <c:order val="0"/>
          <c:tx>
            <c:strRef>
              <c:f>Disease!$Y$13</c:f>
              <c:strCache>
                <c:ptCount val="1"/>
                <c:pt idx="0">
                  <c:v>Upland oakwood</c:v>
                </c:pt>
              </c:strCache>
            </c:strRef>
          </c:tx>
          <c:spPr>
            <a:solidFill>
              <a:srgbClr val="074F28"/>
            </a:solidFill>
            <a:ln>
              <a:solidFill>
                <a:schemeClr val="bg1"/>
              </a:solidFill>
            </a:ln>
          </c:spPr>
          <c:invertIfNegative val="0"/>
          <c:cat>
            <c:strRef>
              <c:f>DiseaseGraphs!$D$6:$D$23</c:f>
              <c:strCache>
                <c:ptCount val="18"/>
                <c:pt idx="0">
                  <c:v>No diseases, no dieback, mort &lt;= 11%</c:v>
                </c:pt>
                <c:pt idx="1">
                  <c:v>No diseases, no dieback, mort &gt; 11% and &lt; 25%</c:v>
                </c:pt>
                <c:pt idx="2">
                  <c:v>No diseases, no dieback, mort &gt;= 25%</c:v>
                </c:pt>
                <c:pt idx="3">
                  <c:v>No diseases, some dieback, mort &lt;= 11%</c:v>
                </c:pt>
                <c:pt idx="4">
                  <c:v>No diseases, some dieback, mort &gt; 11% and &lt; 25%</c:v>
                </c:pt>
                <c:pt idx="5">
                  <c:v>No diseases, some dieback, mort &gt;= 25%</c:v>
                </c:pt>
                <c:pt idx="6">
                  <c:v>High impact disease, no dieback, mort &lt;= 11%</c:v>
                </c:pt>
                <c:pt idx="7">
                  <c:v>High impact disease, no dieback, mort &gt; 11% and &lt; 25%</c:v>
                </c:pt>
                <c:pt idx="8">
                  <c:v>High impact disease, no dieback, mort &gt;= 25%</c:v>
                </c:pt>
                <c:pt idx="9">
                  <c:v>High impact disease, some dieback, mort &lt;= 11%</c:v>
                </c:pt>
                <c:pt idx="10">
                  <c:v>High impact disease, some dieback, mort &gt; 11% and &lt; 25%</c:v>
                </c:pt>
                <c:pt idx="11">
                  <c:v>High impact disease, some dieback, mort &gt;= 25%</c:v>
                </c:pt>
                <c:pt idx="12">
                  <c:v>Low impact disease, no dieback, mort &lt;= 11%</c:v>
                </c:pt>
                <c:pt idx="13">
                  <c:v>Low impact disease, no dieback, mort &gt; 11% and &lt; 25%</c:v>
                </c:pt>
                <c:pt idx="14">
                  <c:v>Low impact disease, no dieback, mort &gt;= 25%</c:v>
                </c:pt>
                <c:pt idx="15">
                  <c:v>Low impact disease, some dieback, mort &lt;= 11%</c:v>
                </c:pt>
                <c:pt idx="16">
                  <c:v>Low impact disease, some dieback, mort &gt; 11% and &lt; 25%</c:v>
                </c:pt>
                <c:pt idx="17">
                  <c:v>Low impact disease, some dieback, mort &gt;= 25%</c:v>
                </c:pt>
              </c:strCache>
            </c:strRef>
          </c:cat>
          <c:val>
            <c:numRef>
              <c:f>Disease!$Z$13:$AQ$13</c:f>
              <c:numCache>
                <c:formatCode>0%</c:formatCode>
                <c:ptCount val="18"/>
                <c:pt idx="0">
                  <c:v>0.84568499469872027</c:v>
                </c:pt>
                <c:pt idx="1">
                  <c:v>3.7942683864528072E-2</c:v>
                </c:pt>
                <c:pt idx="2">
                  <c:v>1.0513782204484595E-2</c:v>
                </c:pt>
                <c:pt idx="3">
                  <c:v>7.8789745596331409E-2</c:v>
                </c:pt>
                <c:pt idx="4">
                  <c:v>5.938206271900749E-3</c:v>
                </c:pt>
                <c:pt idx="5">
                  <c:v>5.4178846499035741E-3</c:v>
                </c:pt>
                <c:pt idx="6">
                  <c:v>9.0389019936040031E-3</c:v>
                </c:pt>
                <c:pt idx="7">
                  <c:v>1.7884292914885842E-3</c:v>
                </c:pt>
                <c:pt idx="8">
                  <c:v>0</c:v>
                </c:pt>
                <c:pt idx="9">
                  <c:v>4.8853714290388144E-3</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0-7409-42B2-9285-25BD5EE7AD4B}"/>
            </c:ext>
          </c:extLst>
        </c:ser>
        <c:dLbls>
          <c:showLegendKey val="0"/>
          <c:showVal val="0"/>
          <c:showCatName val="0"/>
          <c:showSerName val="0"/>
          <c:showPercent val="0"/>
          <c:showBubbleSize val="0"/>
        </c:dLbls>
        <c:gapWidth val="50"/>
        <c:axId val="45610496"/>
        <c:axId val="45612032"/>
      </c:barChart>
      <c:catAx>
        <c:axId val="45610496"/>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45612032"/>
        <c:crosses val="autoZero"/>
        <c:auto val="1"/>
        <c:lblAlgn val="ctr"/>
        <c:lblOffset val="100"/>
        <c:noMultiLvlLbl val="0"/>
      </c:catAx>
      <c:valAx>
        <c:axId val="45612032"/>
        <c:scaling>
          <c:orientation val="minMax"/>
          <c:max val="1"/>
        </c:scaling>
        <c:delete val="0"/>
        <c:axPos val="r"/>
        <c:majorGridlines/>
        <c:numFmt formatCode="0%" sourceLinked="1"/>
        <c:majorTickMark val="out"/>
        <c:minorTickMark val="none"/>
        <c:tickLblPos val="nextTo"/>
        <c:crossAx val="45610496"/>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DiseaseGraphs!$BJ$3</c:f>
          <c:strCache>
            <c:ptCount val="1"/>
            <c:pt idx="0">
              <c:v>GB
Wet woodland
Habitat Type Proportion of area</c:v>
            </c:pt>
          </c:strCache>
        </c:strRef>
      </c:tx>
      <c:overlay val="1"/>
    </c:title>
    <c:autoTitleDeleted val="0"/>
    <c:plotArea>
      <c:layout/>
      <c:barChart>
        <c:barDir val="col"/>
        <c:grouping val="clustered"/>
        <c:varyColors val="0"/>
        <c:ser>
          <c:idx val="0"/>
          <c:order val="0"/>
          <c:tx>
            <c:strRef>
              <c:f>Disease!$Y$14</c:f>
              <c:strCache>
                <c:ptCount val="1"/>
                <c:pt idx="0">
                  <c:v>Wet woodland</c:v>
                </c:pt>
              </c:strCache>
            </c:strRef>
          </c:tx>
          <c:spPr>
            <a:solidFill>
              <a:srgbClr val="074F28"/>
            </a:solidFill>
            <a:ln>
              <a:solidFill>
                <a:schemeClr val="bg1"/>
              </a:solidFill>
            </a:ln>
          </c:spPr>
          <c:invertIfNegative val="0"/>
          <c:cat>
            <c:strRef>
              <c:f>DiseaseGraphs!$D$6:$D$23</c:f>
              <c:strCache>
                <c:ptCount val="18"/>
                <c:pt idx="0">
                  <c:v>No diseases, no dieback, mort &lt;= 11%</c:v>
                </c:pt>
                <c:pt idx="1">
                  <c:v>No diseases, no dieback, mort &gt; 11% and &lt; 25%</c:v>
                </c:pt>
                <c:pt idx="2">
                  <c:v>No diseases, no dieback, mort &gt;= 25%</c:v>
                </c:pt>
                <c:pt idx="3">
                  <c:v>No diseases, some dieback, mort &lt;= 11%</c:v>
                </c:pt>
                <c:pt idx="4">
                  <c:v>No diseases, some dieback, mort &gt; 11% and &lt; 25%</c:v>
                </c:pt>
                <c:pt idx="5">
                  <c:v>No diseases, some dieback, mort &gt;= 25%</c:v>
                </c:pt>
                <c:pt idx="6">
                  <c:v>High impact disease, no dieback, mort &lt;= 11%</c:v>
                </c:pt>
                <c:pt idx="7">
                  <c:v>High impact disease, no dieback, mort &gt; 11% and &lt; 25%</c:v>
                </c:pt>
                <c:pt idx="8">
                  <c:v>High impact disease, no dieback, mort &gt;= 25%</c:v>
                </c:pt>
                <c:pt idx="9">
                  <c:v>High impact disease, some dieback, mort &lt;= 11%</c:v>
                </c:pt>
                <c:pt idx="10">
                  <c:v>High impact disease, some dieback, mort &gt; 11% and &lt; 25%</c:v>
                </c:pt>
                <c:pt idx="11">
                  <c:v>High impact disease, some dieback, mort &gt;= 25%</c:v>
                </c:pt>
                <c:pt idx="12">
                  <c:v>Low impact disease, no dieback, mort &lt;= 11%</c:v>
                </c:pt>
                <c:pt idx="13">
                  <c:v>Low impact disease, no dieback, mort &gt; 11% and &lt; 25%</c:v>
                </c:pt>
                <c:pt idx="14">
                  <c:v>Low impact disease, no dieback, mort &gt;= 25%</c:v>
                </c:pt>
                <c:pt idx="15">
                  <c:v>Low impact disease, some dieback, mort &lt;= 11%</c:v>
                </c:pt>
                <c:pt idx="16">
                  <c:v>Low impact disease, some dieback, mort &gt; 11% and &lt; 25%</c:v>
                </c:pt>
                <c:pt idx="17">
                  <c:v>Low impact disease, some dieback, mort &gt;= 25%</c:v>
                </c:pt>
              </c:strCache>
            </c:strRef>
          </c:cat>
          <c:val>
            <c:numRef>
              <c:f>Disease!$Z$14:$AQ$14</c:f>
              <c:numCache>
                <c:formatCode>0%</c:formatCode>
                <c:ptCount val="18"/>
                <c:pt idx="0">
                  <c:v>0.88250491104701467</c:v>
                </c:pt>
                <c:pt idx="1">
                  <c:v>3.8727209768655055E-2</c:v>
                </c:pt>
                <c:pt idx="2">
                  <c:v>2.3729773284051372E-2</c:v>
                </c:pt>
                <c:pt idx="3">
                  <c:v>3.0975341221385986E-2</c:v>
                </c:pt>
                <c:pt idx="4">
                  <c:v>3.2551701586040031E-3</c:v>
                </c:pt>
                <c:pt idx="5">
                  <c:v>7.3706620957082374E-3</c:v>
                </c:pt>
                <c:pt idx="6">
                  <c:v>3.2299064198042103E-3</c:v>
                </c:pt>
                <c:pt idx="7">
                  <c:v>1.5155585897484183E-4</c:v>
                </c:pt>
                <c:pt idx="8">
                  <c:v>1.6269088940817462E-3</c:v>
                </c:pt>
                <c:pt idx="9">
                  <c:v>0</c:v>
                </c:pt>
                <c:pt idx="10">
                  <c:v>0</c:v>
                </c:pt>
                <c:pt idx="11">
                  <c:v>1.1780022750563263E-3</c:v>
                </c:pt>
                <c:pt idx="12">
                  <c:v>6.3903940822574029E-3</c:v>
                </c:pt>
                <c:pt idx="13">
                  <c:v>0</c:v>
                </c:pt>
                <c:pt idx="14">
                  <c:v>0</c:v>
                </c:pt>
                <c:pt idx="15">
                  <c:v>8.6016489440541113E-4</c:v>
                </c:pt>
                <c:pt idx="16">
                  <c:v>0</c:v>
                </c:pt>
                <c:pt idx="17">
                  <c:v>0</c:v>
                </c:pt>
              </c:numCache>
            </c:numRef>
          </c:val>
          <c:extLst>
            <c:ext xmlns:c16="http://schemas.microsoft.com/office/drawing/2014/chart" uri="{C3380CC4-5D6E-409C-BE32-E72D297353CC}">
              <c16:uniqueId val="{00000000-0FA5-4DFB-93BA-156AD8689E08}"/>
            </c:ext>
          </c:extLst>
        </c:ser>
        <c:dLbls>
          <c:showLegendKey val="0"/>
          <c:showVal val="0"/>
          <c:showCatName val="0"/>
          <c:showSerName val="0"/>
          <c:showPercent val="0"/>
          <c:showBubbleSize val="0"/>
        </c:dLbls>
        <c:gapWidth val="50"/>
        <c:axId val="45619840"/>
        <c:axId val="45625728"/>
      </c:barChart>
      <c:catAx>
        <c:axId val="45619840"/>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45625728"/>
        <c:crosses val="autoZero"/>
        <c:auto val="1"/>
        <c:lblAlgn val="ctr"/>
        <c:lblOffset val="100"/>
        <c:noMultiLvlLbl val="0"/>
      </c:catAx>
      <c:valAx>
        <c:axId val="45625728"/>
        <c:scaling>
          <c:orientation val="minMax"/>
        </c:scaling>
        <c:delete val="0"/>
        <c:axPos val="r"/>
        <c:majorGridlines/>
        <c:numFmt formatCode="0%" sourceLinked="1"/>
        <c:majorTickMark val="out"/>
        <c:minorTickMark val="none"/>
        <c:tickLblPos val="nextTo"/>
        <c:crossAx val="45619840"/>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DiseaseGraphs!$BQ$3</c:f>
          <c:strCache>
            <c:ptCount val="1"/>
            <c:pt idx="0">
              <c:v>GB
Wood Pasture &amp; Parkland
Habitat Type Proportion of area</c:v>
            </c:pt>
          </c:strCache>
        </c:strRef>
      </c:tx>
      <c:overlay val="1"/>
    </c:title>
    <c:autoTitleDeleted val="0"/>
    <c:plotArea>
      <c:layout/>
      <c:barChart>
        <c:barDir val="col"/>
        <c:grouping val="clustered"/>
        <c:varyColors val="0"/>
        <c:ser>
          <c:idx val="0"/>
          <c:order val="0"/>
          <c:tx>
            <c:strRef>
              <c:f>Disease!$Y$15</c:f>
              <c:strCache>
                <c:ptCount val="1"/>
                <c:pt idx="0">
                  <c:v>Wood Pasture &amp; Parkland</c:v>
                </c:pt>
              </c:strCache>
            </c:strRef>
          </c:tx>
          <c:spPr>
            <a:solidFill>
              <a:srgbClr val="074F28"/>
            </a:solidFill>
            <a:ln>
              <a:solidFill>
                <a:schemeClr val="bg1"/>
              </a:solidFill>
            </a:ln>
          </c:spPr>
          <c:invertIfNegative val="0"/>
          <c:cat>
            <c:strRef>
              <c:f>DiseaseGraphs!$D$6:$D$23</c:f>
              <c:strCache>
                <c:ptCount val="18"/>
                <c:pt idx="0">
                  <c:v>No diseases, no dieback, mort &lt;= 11%</c:v>
                </c:pt>
                <c:pt idx="1">
                  <c:v>No diseases, no dieback, mort &gt; 11% and &lt; 25%</c:v>
                </c:pt>
                <c:pt idx="2">
                  <c:v>No diseases, no dieback, mort &gt;= 25%</c:v>
                </c:pt>
                <c:pt idx="3">
                  <c:v>No diseases, some dieback, mort &lt;= 11%</c:v>
                </c:pt>
                <c:pt idx="4">
                  <c:v>No diseases, some dieback, mort &gt; 11% and &lt; 25%</c:v>
                </c:pt>
                <c:pt idx="5">
                  <c:v>No diseases, some dieback, mort &gt;= 25%</c:v>
                </c:pt>
                <c:pt idx="6">
                  <c:v>High impact disease, no dieback, mort &lt;= 11%</c:v>
                </c:pt>
                <c:pt idx="7">
                  <c:v>High impact disease, no dieback, mort &gt; 11% and &lt; 25%</c:v>
                </c:pt>
                <c:pt idx="8">
                  <c:v>High impact disease, no dieback, mort &gt;= 25%</c:v>
                </c:pt>
                <c:pt idx="9">
                  <c:v>High impact disease, some dieback, mort &lt;= 11%</c:v>
                </c:pt>
                <c:pt idx="10">
                  <c:v>High impact disease, some dieback, mort &gt; 11% and &lt; 25%</c:v>
                </c:pt>
                <c:pt idx="11">
                  <c:v>High impact disease, some dieback, mort &gt;= 25%</c:v>
                </c:pt>
                <c:pt idx="12">
                  <c:v>Low impact disease, no dieback, mort &lt;= 11%</c:v>
                </c:pt>
                <c:pt idx="13">
                  <c:v>Low impact disease, no dieback, mort &gt; 11% and &lt; 25%</c:v>
                </c:pt>
                <c:pt idx="14">
                  <c:v>Low impact disease, no dieback, mort &gt;= 25%</c:v>
                </c:pt>
                <c:pt idx="15">
                  <c:v>Low impact disease, some dieback, mort &lt;= 11%</c:v>
                </c:pt>
                <c:pt idx="16">
                  <c:v>Low impact disease, some dieback, mort &gt; 11% and &lt; 25%</c:v>
                </c:pt>
                <c:pt idx="17">
                  <c:v>Low impact disease, some dieback, mort &gt;= 25%</c:v>
                </c:pt>
              </c:strCache>
            </c:strRef>
          </c:cat>
          <c:val>
            <c:numRef>
              <c:f>Disease!$Z$15:$AQ$15</c:f>
              <c:numCache>
                <c:formatCode>0%</c:formatCode>
                <c:ptCount val="18"/>
                <c:pt idx="0">
                  <c:v>0.7170503012219609</c:v>
                </c:pt>
                <c:pt idx="1">
                  <c:v>5.5609531653269314E-3</c:v>
                </c:pt>
                <c:pt idx="2">
                  <c:v>1.7404702223719162E-2</c:v>
                </c:pt>
                <c:pt idx="3">
                  <c:v>0.12405113542806759</c:v>
                </c:pt>
                <c:pt idx="4">
                  <c:v>2.3317310501374176E-2</c:v>
                </c:pt>
                <c:pt idx="5">
                  <c:v>0.10751590966634661</c:v>
                </c:pt>
                <c:pt idx="6">
                  <c:v>5.0996877932046256E-3</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0-165F-4D16-8C8A-992BDED7D5AE}"/>
            </c:ext>
          </c:extLst>
        </c:ser>
        <c:dLbls>
          <c:showLegendKey val="0"/>
          <c:showVal val="0"/>
          <c:showCatName val="0"/>
          <c:showSerName val="0"/>
          <c:showPercent val="0"/>
          <c:showBubbleSize val="0"/>
        </c:dLbls>
        <c:gapWidth val="50"/>
        <c:axId val="45645824"/>
        <c:axId val="45647360"/>
      </c:barChart>
      <c:catAx>
        <c:axId val="45645824"/>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45647360"/>
        <c:crosses val="autoZero"/>
        <c:auto val="1"/>
        <c:lblAlgn val="ctr"/>
        <c:lblOffset val="100"/>
        <c:noMultiLvlLbl val="0"/>
      </c:catAx>
      <c:valAx>
        <c:axId val="45647360"/>
        <c:scaling>
          <c:orientation val="minMax"/>
          <c:max val="1"/>
        </c:scaling>
        <c:delete val="0"/>
        <c:axPos val="r"/>
        <c:majorGridlines/>
        <c:numFmt formatCode="0%" sourceLinked="1"/>
        <c:majorTickMark val="out"/>
        <c:minorTickMark val="none"/>
        <c:tickLblPos val="nextTo"/>
        <c:crossAx val="45645824"/>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chart" Target="../charts/chart39.xml"/><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chart" Target="../charts/chart34.xml"/><Relationship Id="rId42" Type="http://schemas.openxmlformats.org/officeDocument/2006/relationships/chart" Target="../charts/chart42.xml"/><Relationship Id="rId47" Type="http://schemas.openxmlformats.org/officeDocument/2006/relationships/chart" Target="../charts/chart47.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chart" Target="../charts/chart41.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45" Type="http://schemas.openxmlformats.org/officeDocument/2006/relationships/chart" Target="../charts/chart45.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4" Type="http://schemas.openxmlformats.org/officeDocument/2006/relationships/chart" Target="../charts/chart44.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s>
</file>

<file path=xl/drawings/drawing1.xml><?xml version="1.0" encoding="utf-8"?>
<xdr:wsDr xmlns:xdr="http://schemas.openxmlformats.org/drawingml/2006/spreadsheetDrawing" xmlns:a="http://schemas.openxmlformats.org/drawingml/2006/main">
  <xdr:twoCellAnchor>
    <xdr:from>
      <xdr:col>5</xdr:col>
      <xdr:colOff>0</xdr:colOff>
      <xdr:row>6</xdr:row>
      <xdr:rowOff>202406</xdr:rowOff>
    </xdr:from>
    <xdr:to>
      <xdr:col>11</xdr:col>
      <xdr:colOff>385764</xdr:colOff>
      <xdr:row>23</xdr:row>
      <xdr:rowOff>154781</xdr:rowOff>
    </xdr:to>
    <xdr:graphicFrame macro="">
      <xdr:nvGraphicFramePr>
        <xdr:cNvPr id="36" name="Chart 1">
          <a:extLst>
            <a:ext uri="{FF2B5EF4-FFF2-40B4-BE49-F238E27FC236}">
              <a16:creationId xmlns:a16="http://schemas.microsoft.com/office/drawing/2014/main" id="{00000000-0008-0000-04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464343</xdr:colOff>
      <xdr:row>6</xdr:row>
      <xdr:rowOff>214313</xdr:rowOff>
    </xdr:from>
    <xdr:to>
      <xdr:col>19</xdr:col>
      <xdr:colOff>314325</xdr:colOff>
      <xdr:row>23</xdr:row>
      <xdr:rowOff>166688</xdr:rowOff>
    </xdr:to>
    <xdr:graphicFrame macro="">
      <xdr:nvGraphicFramePr>
        <xdr:cNvPr id="37" name="Chart 1">
          <a:extLst>
            <a:ext uri="{FF2B5EF4-FFF2-40B4-BE49-F238E27FC236}">
              <a16:creationId xmlns:a16="http://schemas.microsoft.com/office/drawing/2014/main" id="{00000000-0008-0000-04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392906</xdr:colOff>
      <xdr:row>6</xdr:row>
      <xdr:rowOff>178594</xdr:rowOff>
    </xdr:from>
    <xdr:to>
      <xdr:col>27</xdr:col>
      <xdr:colOff>242888</xdr:colOff>
      <xdr:row>23</xdr:row>
      <xdr:rowOff>130969</xdr:rowOff>
    </xdr:to>
    <xdr:graphicFrame macro="">
      <xdr:nvGraphicFramePr>
        <xdr:cNvPr id="38" name="Chart 1">
          <a:extLst>
            <a:ext uri="{FF2B5EF4-FFF2-40B4-BE49-F238E27FC236}">
              <a16:creationId xmlns:a16="http://schemas.microsoft.com/office/drawing/2014/main" id="{00000000-0008-0000-04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xdr:col>
      <xdr:colOff>226218</xdr:colOff>
      <xdr:row>6</xdr:row>
      <xdr:rowOff>273844</xdr:rowOff>
    </xdr:from>
    <xdr:to>
      <xdr:col>35</xdr:col>
      <xdr:colOff>76200</xdr:colOff>
      <xdr:row>24</xdr:row>
      <xdr:rowOff>35719</xdr:rowOff>
    </xdr:to>
    <xdr:graphicFrame macro="">
      <xdr:nvGraphicFramePr>
        <xdr:cNvPr id="39" name="Chart 1">
          <a:extLst>
            <a:ext uri="{FF2B5EF4-FFF2-40B4-BE49-F238E27FC236}">
              <a16:creationId xmlns:a16="http://schemas.microsoft.com/office/drawing/2014/main" id="{00000000-0008-0000-04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35</xdr:col>
      <xdr:colOff>464344</xdr:colOff>
      <xdr:row>6</xdr:row>
      <xdr:rowOff>333375</xdr:rowOff>
    </xdr:from>
    <xdr:to>
      <xdr:col>42</xdr:col>
      <xdr:colOff>314326</xdr:colOff>
      <xdr:row>24</xdr:row>
      <xdr:rowOff>95250</xdr:rowOff>
    </xdr:to>
    <xdr:graphicFrame macro="">
      <xdr:nvGraphicFramePr>
        <xdr:cNvPr id="40" name="Chart 1">
          <a:extLst>
            <a:ext uri="{FF2B5EF4-FFF2-40B4-BE49-F238E27FC236}">
              <a16:creationId xmlns:a16="http://schemas.microsoft.com/office/drawing/2014/main" id="{00000000-0008-0000-04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43</xdr:col>
      <xdr:colOff>0</xdr:colOff>
      <xdr:row>7</xdr:row>
      <xdr:rowOff>0</xdr:rowOff>
    </xdr:from>
    <xdr:to>
      <xdr:col>49</xdr:col>
      <xdr:colOff>457201</xdr:colOff>
      <xdr:row>24</xdr:row>
      <xdr:rowOff>142875</xdr:rowOff>
    </xdr:to>
    <xdr:graphicFrame macro="">
      <xdr:nvGraphicFramePr>
        <xdr:cNvPr id="41" name="Chart 1">
          <a:extLst>
            <a:ext uri="{FF2B5EF4-FFF2-40B4-BE49-F238E27FC236}">
              <a16:creationId xmlns:a16="http://schemas.microsoft.com/office/drawing/2014/main" id="{00000000-0008-0000-0400-00002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51</xdr:col>
      <xdr:colOff>0</xdr:colOff>
      <xdr:row>7</xdr:row>
      <xdr:rowOff>0</xdr:rowOff>
    </xdr:from>
    <xdr:to>
      <xdr:col>57</xdr:col>
      <xdr:colOff>457201</xdr:colOff>
      <xdr:row>24</xdr:row>
      <xdr:rowOff>142875</xdr:rowOff>
    </xdr:to>
    <xdr:graphicFrame macro="">
      <xdr:nvGraphicFramePr>
        <xdr:cNvPr id="42" name="Chart 1">
          <a:extLst>
            <a:ext uri="{FF2B5EF4-FFF2-40B4-BE49-F238E27FC236}">
              <a16:creationId xmlns:a16="http://schemas.microsoft.com/office/drawing/2014/main" id="{00000000-0008-0000-04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59</xdr:col>
      <xdr:colOff>0</xdr:colOff>
      <xdr:row>7</xdr:row>
      <xdr:rowOff>0</xdr:rowOff>
    </xdr:from>
    <xdr:to>
      <xdr:col>65</xdr:col>
      <xdr:colOff>457201</xdr:colOff>
      <xdr:row>24</xdr:row>
      <xdr:rowOff>142875</xdr:rowOff>
    </xdr:to>
    <xdr:graphicFrame macro="">
      <xdr:nvGraphicFramePr>
        <xdr:cNvPr id="43" name="Chart 1">
          <a:extLst>
            <a:ext uri="{FF2B5EF4-FFF2-40B4-BE49-F238E27FC236}">
              <a16:creationId xmlns:a16="http://schemas.microsoft.com/office/drawing/2014/main" id="{00000000-0008-0000-04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67</xdr:col>
      <xdr:colOff>0</xdr:colOff>
      <xdr:row>7</xdr:row>
      <xdr:rowOff>0</xdr:rowOff>
    </xdr:from>
    <xdr:to>
      <xdr:col>73</xdr:col>
      <xdr:colOff>457201</xdr:colOff>
      <xdr:row>24</xdr:row>
      <xdr:rowOff>142875</xdr:rowOff>
    </xdr:to>
    <xdr:graphicFrame macro="">
      <xdr:nvGraphicFramePr>
        <xdr:cNvPr id="44" name="Chart 1">
          <a:extLst>
            <a:ext uri="{FF2B5EF4-FFF2-40B4-BE49-F238E27FC236}">
              <a16:creationId xmlns:a16="http://schemas.microsoft.com/office/drawing/2014/main" id="{00000000-0008-0000-0400-00002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75</xdr:col>
      <xdr:colOff>0</xdr:colOff>
      <xdr:row>7</xdr:row>
      <xdr:rowOff>0</xdr:rowOff>
    </xdr:from>
    <xdr:to>
      <xdr:col>81</xdr:col>
      <xdr:colOff>457201</xdr:colOff>
      <xdr:row>24</xdr:row>
      <xdr:rowOff>142875</xdr:rowOff>
    </xdr:to>
    <xdr:graphicFrame macro="">
      <xdr:nvGraphicFramePr>
        <xdr:cNvPr id="45" name="Chart 1">
          <a:extLst>
            <a:ext uri="{FF2B5EF4-FFF2-40B4-BE49-F238E27FC236}">
              <a16:creationId xmlns:a16="http://schemas.microsoft.com/office/drawing/2014/main" id="{00000000-0008-0000-0400-00002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83</xdr:col>
      <xdr:colOff>0</xdr:colOff>
      <xdr:row>7</xdr:row>
      <xdr:rowOff>0</xdr:rowOff>
    </xdr:from>
    <xdr:to>
      <xdr:col>89</xdr:col>
      <xdr:colOff>457201</xdr:colOff>
      <xdr:row>24</xdr:row>
      <xdr:rowOff>142875</xdr:rowOff>
    </xdr:to>
    <xdr:graphicFrame macro="">
      <xdr:nvGraphicFramePr>
        <xdr:cNvPr id="46" name="Chart 1">
          <a:extLst>
            <a:ext uri="{FF2B5EF4-FFF2-40B4-BE49-F238E27FC236}">
              <a16:creationId xmlns:a16="http://schemas.microsoft.com/office/drawing/2014/main" id="{00000000-0008-0000-0400-00002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91</xdr:col>
      <xdr:colOff>0</xdr:colOff>
      <xdr:row>7</xdr:row>
      <xdr:rowOff>0</xdr:rowOff>
    </xdr:from>
    <xdr:to>
      <xdr:col>97</xdr:col>
      <xdr:colOff>457201</xdr:colOff>
      <xdr:row>24</xdr:row>
      <xdr:rowOff>142875</xdr:rowOff>
    </xdr:to>
    <xdr:graphicFrame macro="">
      <xdr:nvGraphicFramePr>
        <xdr:cNvPr id="47" name="Chart 1">
          <a:extLst>
            <a:ext uri="{FF2B5EF4-FFF2-40B4-BE49-F238E27FC236}">
              <a16:creationId xmlns:a16="http://schemas.microsoft.com/office/drawing/2014/main" id="{00000000-0008-0000-0400-00002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5</xdr:col>
      <xdr:colOff>0</xdr:colOff>
      <xdr:row>29</xdr:row>
      <xdr:rowOff>23812</xdr:rowOff>
    </xdr:from>
    <xdr:to>
      <xdr:col>11</xdr:col>
      <xdr:colOff>457200</xdr:colOff>
      <xdr:row>45</xdr:row>
      <xdr:rowOff>166687</xdr:rowOff>
    </xdr:to>
    <xdr:graphicFrame macro="">
      <xdr:nvGraphicFramePr>
        <xdr:cNvPr id="67" name="Chart 1">
          <a:extLst>
            <a:ext uri="{FF2B5EF4-FFF2-40B4-BE49-F238E27FC236}">
              <a16:creationId xmlns:a16="http://schemas.microsoft.com/office/drawing/2014/main" id="{00000000-0008-0000-0400-00004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12</xdr:col>
      <xdr:colOff>535779</xdr:colOff>
      <xdr:row>29</xdr:row>
      <xdr:rowOff>35719</xdr:rowOff>
    </xdr:from>
    <xdr:to>
      <xdr:col>19</xdr:col>
      <xdr:colOff>385761</xdr:colOff>
      <xdr:row>45</xdr:row>
      <xdr:rowOff>178594</xdr:rowOff>
    </xdr:to>
    <xdr:graphicFrame macro="">
      <xdr:nvGraphicFramePr>
        <xdr:cNvPr id="68" name="Chart 1">
          <a:extLst>
            <a:ext uri="{FF2B5EF4-FFF2-40B4-BE49-F238E27FC236}">
              <a16:creationId xmlns:a16="http://schemas.microsoft.com/office/drawing/2014/main" id="{00000000-0008-0000-0400-00004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20</xdr:col>
      <xdr:colOff>464342</xdr:colOff>
      <xdr:row>29</xdr:row>
      <xdr:rowOff>0</xdr:rowOff>
    </xdr:from>
    <xdr:to>
      <xdr:col>27</xdr:col>
      <xdr:colOff>314324</xdr:colOff>
      <xdr:row>45</xdr:row>
      <xdr:rowOff>142875</xdr:rowOff>
    </xdr:to>
    <xdr:graphicFrame macro="">
      <xdr:nvGraphicFramePr>
        <xdr:cNvPr id="69" name="Chart 1">
          <a:extLst>
            <a:ext uri="{FF2B5EF4-FFF2-40B4-BE49-F238E27FC236}">
              <a16:creationId xmlns:a16="http://schemas.microsoft.com/office/drawing/2014/main" id="{00000000-0008-0000-0400-00004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28</xdr:col>
      <xdr:colOff>297654</xdr:colOff>
      <xdr:row>29</xdr:row>
      <xdr:rowOff>95250</xdr:rowOff>
    </xdr:from>
    <xdr:to>
      <xdr:col>35</xdr:col>
      <xdr:colOff>147636</xdr:colOff>
      <xdr:row>46</xdr:row>
      <xdr:rowOff>47625</xdr:rowOff>
    </xdr:to>
    <xdr:graphicFrame macro="">
      <xdr:nvGraphicFramePr>
        <xdr:cNvPr id="70" name="Chart 1">
          <a:extLst>
            <a:ext uri="{FF2B5EF4-FFF2-40B4-BE49-F238E27FC236}">
              <a16:creationId xmlns:a16="http://schemas.microsoft.com/office/drawing/2014/main" id="{00000000-0008-0000-0400-00004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35</xdr:col>
      <xdr:colOff>535780</xdr:colOff>
      <xdr:row>29</xdr:row>
      <xdr:rowOff>154781</xdr:rowOff>
    </xdr:from>
    <xdr:to>
      <xdr:col>42</xdr:col>
      <xdr:colOff>385762</xdr:colOff>
      <xdr:row>46</xdr:row>
      <xdr:rowOff>107156</xdr:rowOff>
    </xdr:to>
    <xdr:graphicFrame macro="">
      <xdr:nvGraphicFramePr>
        <xdr:cNvPr id="71" name="Chart 1">
          <a:extLst>
            <a:ext uri="{FF2B5EF4-FFF2-40B4-BE49-F238E27FC236}">
              <a16:creationId xmlns:a16="http://schemas.microsoft.com/office/drawing/2014/main" id="{00000000-0008-0000-0400-00004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43</xdr:col>
      <xdr:colOff>71436</xdr:colOff>
      <xdr:row>30</xdr:row>
      <xdr:rowOff>11906</xdr:rowOff>
    </xdr:from>
    <xdr:to>
      <xdr:col>49</xdr:col>
      <xdr:colOff>528637</xdr:colOff>
      <xdr:row>46</xdr:row>
      <xdr:rowOff>154781</xdr:rowOff>
    </xdr:to>
    <xdr:graphicFrame macro="">
      <xdr:nvGraphicFramePr>
        <xdr:cNvPr id="72" name="Chart 1">
          <a:extLst>
            <a:ext uri="{FF2B5EF4-FFF2-40B4-BE49-F238E27FC236}">
              <a16:creationId xmlns:a16="http://schemas.microsoft.com/office/drawing/2014/main" id="{00000000-0008-0000-0400-00004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51</xdr:col>
      <xdr:colOff>71436</xdr:colOff>
      <xdr:row>30</xdr:row>
      <xdr:rowOff>11906</xdr:rowOff>
    </xdr:from>
    <xdr:to>
      <xdr:col>57</xdr:col>
      <xdr:colOff>528637</xdr:colOff>
      <xdr:row>46</xdr:row>
      <xdr:rowOff>154781</xdr:rowOff>
    </xdr:to>
    <xdr:graphicFrame macro="">
      <xdr:nvGraphicFramePr>
        <xdr:cNvPr id="73" name="Chart 1">
          <a:extLst>
            <a:ext uri="{FF2B5EF4-FFF2-40B4-BE49-F238E27FC236}">
              <a16:creationId xmlns:a16="http://schemas.microsoft.com/office/drawing/2014/main" id="{00000000-0008-0000-0400-00004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59</xdr:col>
      <xdr:colOff>71436</xdr:colOff>
      <xdr:row>30</xdr:row>
      <xdr:rowOff>11906</xdr:rowOff>
    </xdr:from>
    <xdr:to>
      <xdr:col>65</xdr:col>
      <xdr:colOff>528637</xdr:colOff>
      <xdr:row>46</xdr:row>
      <xdr:rowOff>154781</xdr:rowOff>
    </xdr:to>
    <xdr:graphicFrame macro="">
      <xdr:nvGraphicFramePr>
        <xdr:cNvPr id="74" name="Chart 1">
          <a:extLst>
            <a:ext uri="{FF2B5EF4-FFF2-40B4-BE49-F238E27FC236}">
              <a16:creationId xmlns:a16="http://schemas.microsoft.com/office/drawing/2014/main" id="{00000000-0008-0000-0400-00004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67</xdr:col>
      <xdr:colOff>71436</xdr:colOff>
      <xdr:row>30</xdr:row>
      <xdr:rowOff>11906</xdr:rowOff>
    </xdr:from>
    <xdr:to>
      <xdr:col>73</xdr:col>
      <xdr:colOff>528637</xdr:colOff>
      <xdr:row>46</xdr:row>
      <xdr:rowOff>154781</xdr:rowOff>
    </xdr:to>
    <xdr:graphicFrame macro="">
      <xdr:nvGraphicFramePr>
        <xdr:cNvPr id="75" name="Chart 1">
          <a:extLst>
            <a:ext uri="{FF2B5EF4-FFF2-40B4-BE49-F238E27FC236}">
              <a16:creationId xmlns:a16="http://schemas.microsoft.com/office/drawing/2014/main" id="{00000000-0008-0000-0400-00004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75</xdr:col>
      <xdr:colOff>71436</xdr:colOff>
      <xdr:row>30</xdr:row>
      <xdr:rowOff>11906</xdr:rowOff>
    </xdr:from>
    <xdr:to>
      <xdr:col>81</xdr:col>
      <xdr:colOff>528637</xdr:colOff>
      <xdr:row>46</xdr:row>
      <xdr:rowOff>154781</xdr:rowOff>
    </xdr:to>
    <xdr:graphicFrame macro="">
      <xdr:nvGraphicFramePr>
        <xdr:cNvPr id="76" name="Chart 1">
          <a:extLst>
            <a:ext uri="{FF2B5EF4-FFF2-40B4-BE49-F238E27FC236}">
              <a16:creationId xmlns:a16="http://schemas.microsoft.com/office/drawing/2014/main" id="{00000000-0008-0000-0400-00004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83</xdr:col>
      <xdr:colOff>71436</xdr:colOff>
      <xdr:row>30</xdr:row>
      <xdr:rowOff>11906</xdr:rowOff>
    </xdr:from>
    <xdr:to>
      <xdr:col>89</xdr:col>
      <xdr:colOff>528637</xdr:colOff>
      <xdr:row>46</xdr:row>
      <xdr:rowOff>154781</xdr:rowOff>
    </xdr:to>
    <xdr:graphicFrame macro="">
      <xdr:nvGraphicFramePr>
        <xdr:cNvPr id="77" name="Chart 1">
          <a:extLst>
            <a:ext uri="{FF2B5EF4-FFF2-40B4-BE49-F238E27FC236}">
              <a16:creationId xmlns:a16="http://schemas.microsoft.com/office/drawing/2014/main" id="{00000000-0008-0000-0400-00004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91</xdr:col>
      <xdr:colOff>71436</xdr:colOff>
      <xdr:row>30</xdr:row>
      <xdr:rowOff>11906</xdr:rowOff>
    </xdr:from>
    <xdr:to>
      <xdr:col>97</xdr:col>
      <xdr:colOff>528637</xdr:colOff>
      <xdr:row>46</xdr:row>
      <xdr:rowOff>154781</xdr:rowOff>
    </xdr:to>
    <xdr:graphicFrame macro="">
      <xdr:nvGraphicFramePr>
        <xdr:cNvPr id="78" name="Chart 1">
          <a:extLst>
            <a:ext uri="{FF2B5EF4-FFF2-40B4-BE49-F238E27FC236}">
              <a16:creationId xmlns:a16="http://schemas.microsoft.com/office/drawing/2014/main" id="{00000000-0008-0000-0400-00004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5</xdr:col>
      <xdr:colOff>0</xdr:colOff>
      <xdr:row>53</xdr:row>
      <xdr:rowOff>23812</xdr:rowOff>
    </xdr:from>
    <xdr:to>
      <xdr:col>11</xdr:col>
      <xdr:colOff>457200</xdr:colOff>
      <xdr:row>69</xdr:row>
      <xdr:rowOff>166687</xdr:rowOff>
    </xdr:to>
    <xdr:graphicFrame macro="">
      <xdr:nvGraphicFramePr>
        <xdr:cNvPr id="86" name="Chart 1">
          <a:extLst>
            <a:ext uri="{FF2B5EF4-FFF2-40B4-BE49-F238E27FC236}">
              <a16:creationId xmlns:a16="http://schemas.microsoft.com/office/drawing/2014/main" id="{00000000-0008-0000-0400-00005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12</xdr:col>
      <xdr:colOff>535779</xdr:colOff>
      <xdr:row>53</xdr:row>
      <xdr:rowOff>35719</xdr:rowOff>
    </xdr:from>
    <xdr:to>
      <xdr:col>19</xdr:col>
      <xdr:colOff>385761</xdr:colOff>
      <xdr:row>69</xdr:row>
      <xdr:rowOff>178594</xdr:rowOff>
    </xdr:to>
    <xdr:graphicFrame macro="">
      <xdr:nvGraphicFramePr>
        <xdr:cNvPr id="87" name="Chart 1">
          <a:extLst>
            <a:ext uri="{FF2B5EF4-FFF2-40B4-BE49-F238E27FC236}">
              <a16:creationId xmlns:a16="http://schemas.microsoft.com/office/drawing/2014/main" id="{00000000-0008-0000-0400-00005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20</xdr:col>
      <xdr:colOff>464342</xdr:colOff>
      <xdr:row>53</xdr:row>
      <xdr:rowOff>0</xdr:rowOff>
    </xdr:from>
    <xdr:to>
      <xdr:col>27</xdr:col>
      <xdr:colOff>314324</xdr:colOff>
      <xdr:row>69</xdr:row>
      <xdr:rowOff>142875</xdr:rowOff>
    </xdr:to>
    <xdr:graphicFrame macro="">
      <xdr:nvGraphicFramePr>
        <xdr:cNvPr id="88" name="Chart 1">
          <a:extLst>
            <a:ext uri="{FF2B5EF4-FFF2-40B4-BE49-F238E27FC236}">
              <a16:creationId xmlns:a16="http://schemas.microsoft.com/office/drawing/2014/main" id="{00000000-0008-0000-0400-00005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28</xdr:col>
      <xdr:colOff>297654</xdr:colOff>
      <xdr:row>53</xdr:row>
      <xdr:rowOff>95250</xdr:rowOff>
    </xdr:from>
    <xdr:to>
      <xdr:col>35</xdr:col>
      <xdr:colOff>147636</xdr:colOff>
      <xdr:row>70</xdr:row>
      <xdr:rowOff>47625</xdr:rowOff>
    </xdr:to>
    <xdr:graphicFrame macro="">
      <xdr:nvGraphicFramePr>
        <xdr:cNvPr id="89" name="Chart 1">
          <a:extLst>
            <a:ext uri="{FF2B5EF4-FFF2-40B4-BE49-F238E27FC236}">
              <a16:creationId xmlns:a16="http://schemas.microsoft.com/office/drawing/2014/main" id="{00000000-0008-0000-0400-00005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35</xdr:col>
      <xdr:colOff>535780</xdr:colOff>
      <xdr:row>53</xdr:row>
      <xdr:rowOff>154781</xdr:rowOff>
    </xdr:from>
    <xdr:to>
      <xdr:col>42</xdr:col>
      <xdr:colOff>385762</xdr:colOff>
      <xdr:row>70</xdr:row>
      <xdr:rowOff>107156</xdr:rowOff>
    </xdr:to>
    <xdr:graphicFrame macro="">
      <xdr:nvGraphicFramePr>
        <xdr:cNvPr id="90" name="Chart 1">
          <a:extLst>
            <a:ext uri="{FF2B5EF4-FFF2-40B4-BE49-F238E27FC236}">
              <a16:creationId xmlns:a16="http://schemas.microsoft.com/office/drawing/2014/main" id="{00000000-0008-0000-0400-00005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43</xdr:col>
      <xdr:colOff>71436</xdr:colOff>
      <xdr:row>54</xdr:row>
      <xdr:rowOff>11906</xdr:rowOff>
    </xdr:from>
    <xdr:to>
      <xdr:col>49</xdr:col>
      <xdr:colOff>528637</xdr:colOff>
      <xdr:row>70</xdr:row>
      <xdr:rowOff>154781</xdr:rowOff>
    </xdr:to>
    <xdr:graphicFrame macro="">
      <xdr:nvGraphicFramePr>
        <xdr:cNvPr id="91" name="Chart 1">
          <a:extLst>
            <a:ext uri="{FF2B5EF4-FFF2-40B4-BE49-F238E27FC236}">
              <a16:creationId xmlns:a16="http://schemas.microsoft.com/office/drawing/2014/main" id="{00000000-0008-0000-0400-00005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51</xdr:col>
      <xdr:colOff>71436</xdr:colOff>
      <xdr:row>54</xdr:row>
      <xdr:rowOff>11906</xdr:rowOff>
    </xdr:from>
    <xdr:to>
      <xdr:col>57</xdr:col>
      <xdr:colOff>528637</xdr:colOff>
      <xdr:row>70</xdr:row>
      <xdr:rowOff>154781</xdr:rowOff>
    </xdr:to>
    <xdr:graphicFrame macro="">
      <xdr:nvGraphicFramePr>
        <xdr:cNvPr id="92" name="Chart 1">
          <a:extLst>
            <a:ext uri="{FF2B5EF4-FFF2-40B4-BE49-F238E27FC236}">
              <a16:creationId xmlns:a16="http://schemas.microsoft.com/office/drawing/2014/main" id="{00000000-0008-0000-0400-00005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59</xdr:col>
      <xdr:colOff>71436</xdr:colOff>
      <xdr:row>54</xdr:row>
      <xdr:rowOff>11906</xdr:rowOff>
    </xdr:from>
    <xdr:to>
      <xdr:col>65</xdr:col>
      <xdr:colOff>528637</xdr:colOff>
      <xdr:row>70</xdr:row>
      <xdr:rowOff>154781</xdr:rowOff>
    </xdr:to>
    <xdr:graphicFrame macro="">
      <xdr:nvGraphicFramePr>
        <xdr:cNvPr id="93" name="Chart 1">
          <a:extLst>
            <a:ext uri="{FF2B5EF4-FFF2-40B4-BE49-F238E27FC236}">
              <a16:creationId xmlns:a16="http://schemas.microsoft.com/office/drawing/2014/main" id="{00000000-0008-0000-0400-00005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67</xdr:col>
      <xdr:colOff>71436</xdr:colOff>
      <xdr:row>54</xdr:row>
      <xdr:rowOff>11906</xdr:rowOff>
    </xdr:from>
    <xdr:to>
      <xdr:col>73</xdr:col>
      <xdr:colOff>528637</xdr:colOff>
      <xdr:row>70</xdr:row>
      <xdr:rowOff>154781</xdr:rowOff>
    </xdr:to>
    <xdr:graphicFrame macro="">
      <xdr:nvGraphicFramePr>
        <xdr:cNvPr id="94" name="Chart 1">
          <a:extLst>
            <a:ext uri="{FF2B5EF4-FFF2-40B4-BE49-F238E27FC236}">
              <a16:creationId xmlns:a16="http://schemas.microsoft.com/office/drawing/2014/main" id="{00000000-0008-0000-0400-00005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75</xdr:col>
      <xdr:colOff>71436</xdr:colOff>
      <xdr:row>54</xdr:row>
      <xdr:rowOff>11906</xdr:rowOff>
    </xdr:from>
    <xdr:to>
      <xdr:col>81</xdr:col>
      <xdr:colOff>528637</xdr:colOff>
      <xdr:row>70</xdr:row>
      <xdr:rowOff>154781</xdr:rowOff>
    </xdr:to>
    <xdr:graphicFrame macro="">
      <xdr:nvGraphicFramePr>
        <xdr:cNvPr id="95" name="Chart 1">
          <a:extLst>
            <a:ext uri="{FF2B5EF4-FFF2-40B4-BE49-F238E27FC236}">
              <a16:creationId xmlns:a16="http://schemas.microsoft.com/office/drawing/2014/main" id="{00000000-0008-0000-0400-00005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83</xdr:col>
      <xdr:colOff>71436</xdr:colOff>
      <xdr:row>54</xdr:row>
      <xdr:rowOff>11906</xdr:rowOff>
    </xdr:from>
    <xdr:to>
      <xdr:col>89</xdr:col>
      <xdr:colOff>528637</xdr:colOff>
      <xdr:row>70</xdr:row>
      <xdr:rowOff>154781</xdr:rowOff>
    </xdr:to>
    <xdr:graphicFrame macro="">
      <xdr:nvGraphicFramePr>
        <xdr:cNvPr id="96" name="Chart 1">
          <a:extLst>
            <a:ext uri="{FF2B5EF4-FFF2-40B4-BE49-F238E27FC236}">
              <a16:creationId xmlns:a16="http://schemas.microsoft.com/office/drawing/2014/main" id="{00000000-0008-0000-0400-00006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91</xdr:col>
      <xdr:colOff>71436</xdr:colOff>
      <xdr:row>54</xdr:row>
      <xdr:rowOff>11906</xdr:rowOff>
    </xdr:from>
    <xdr:to>
      <xdr:col>97</xdr:col>
      <xdr:colOff>528637</xdr:colOff>
      <xdr:row>70</xdr:row>
      <xdr:rowOff>154781</xdr:rowOff>
    </xdr:to>
    <xdr:graphicFrame macro="">
      <xdr:nvGraphicFramePr>
        <xdr:cNvPr id="97" name="Chart 1">
          <a:extLst>
            <a:ext uri="{FF2B5EF4-FFF2-40B4-BE49-F238E27FC236}">
              <a16:creationId xmlns:a16="http://schemas.microsoft.com/office/drawing/2014/main" id="{00000000-0008-0000-0400-00006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5</xdr:col>
      <xdr:colOff>0</xdr:colOff>
      <xdr:row>80</xdr:row>
      <xdr:rowOff>23812</xdr:rowOff>
    </xdr:from>
    <xdr:to>
      <xdr:col>11</xdr:col>
      <xdr:colOff>457200</xdr:colOff>
      <xdr:row>97</xdr:row>
      <xdr:rowOff>166687</xdr:rowOff>
    </xdr:to>
    <xdr:graphicFrame macro="">
      <xdr:nvGraphicFramePr>
        <xdr:cNvPr id="124" name="Chart 1">
          <a:extLst>
            <a:ext uri="{FF2B5EF4-FFF2-40B4-BE49-F238E27FC236}">
              <a16:creationId xmlns:a16="http://schemas.microsoft.com/office/drawing/2014/main" id="{00000000-0008-0000-0400-00007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12</xdr:col>
      <xdr:colOff>535779</xdr:colOff>
      <xdr:row>80</xdr:row>
      <xdr:rowOff>35719</xdr:rowOff>
    </xdr:from>
    <xdr:to>
      <xdr:col>19</xdr:col>
      <xdr:colOff>385761</xdr:colOff>
      <xdr:row>97</xdr:row>
      <xdr:rowOff>178594</xdr:rowOff>
    </xdr:to>
    <xdr:graphicFrame macro="">
      <xdr:nvGraphicFramePr>
        <xdr:cNvPr id="125" name="Chart 1">
          <a:extLst>
            <a:ext uri="{FF2B5EF4-FFF2-40B4-BE49-F238E27FC236}">
              <a16:creationId xmlns:a16="http://schemas.microsoft.com/office/drawing/2014/main" id="{00000000-0008-0000-0400-00007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20</xdr:col>
      <xdr:colOff>464342</xdr:colOff>
      <xdr:row>80</xdr:row>
      <xdr:rowOff>0</xdr:rowOff>
    </xdr:from>
    <xdr:to>
      <xdr:col>27</xdr:col>
      <xdr:colOff>314324</xdr:colOff>
      <xdr:row>97</xdr:row>
      <xdr:rowOff>142875</xdr:rowOff>
    </xdr:to>
    <xdr:graphicFrame macro="">
      <xdr:nvGraphicFramePr>
        <xdr:cNvPr id="126" name="Chart 1">
          <a:extLst>
            <a:ext uri="{FF2B5EF4-FFF2-40B4-BE49-F238E27FC236}">
              <a16:creationId xmlns:a16="http://schemas.microsoft.com/office/drawing/2014/main" id="{00000000-0008-0000-0400-00007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28</xdr:col>
      <xdr:colOff>297654</xdr:colOff>
      <xdr:row>80</xdr:row>
      <xdr:rowOff>95250</xdr:rowOff>
    </xdr:from>
    <xdr:to>
      <xdr:col>35</xdr:col>
      <xdr:colOff>147636</xdr:colOff>
      <xdr:row>98</xdr:row>
      <xdr:rowOff>47625</xdr:rowOff>
    </xdr:to>
    <xdr:graphicFrame macro="">
      <xdr:nvGraphicFramePr>
        <xdr:cNvPr id="127" name="Chart 1">
          <a:extLst>
            <a:ext uri="{FF2B5EF4-FFF2-40B4-BE49-F238E27FC236}">
              <a16:creationId xmlns:a16="http://schemas.microsoft.com/office/drawing/2014/main" id="{00000000-0008-0000-0400-00007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35</xdr:col>
      <xdr:colOff>535780</xdr:colOff>
      <xdr:row>80</xdr:row>
      <xdr:rowOff>154781</xdr:rowOff>
    </xdr:from>
    <xdr:to>
      <xdr:col>42</xdr:col>
      <xdr:colOff>385762</xdr:colOff>
      <xdr:row>98</xdr:row>
      <xdr:rowOff>107156</xdr:rowOff>
    </xdr:to>
    <xdr:graphicFrame macro="">
      <xdr:nvGraphicFramePr>
        <xdr:cNvPr id="128" name="Chart 1">
          <a:extLst>
            <a:ext uri="{FF2B5EF4-FFF2-40B4-BE49-F238E27FC236}">
              <a16:creationId xmlns:a16="http://schemas.microsoft.com/office/drawing/2014/main" id="{00000000-0008-0000-0400-00008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43</xdr:col>
      <xdr:colOff>71436</xdr:colOff>
      <xdr:row>81</xdr:row>
      <xdr:rowOff>11906</xdr:rowOff>
    </xdr:from>
    <xdr:to>
      <xdr:col>49</xdr:col>
      <xdr:colOff>528637</xdr:colOff>
      <xdr:row>98</xdr:row>
      <xdr:rowOff>154781</xdr:rowOff>
    </xdr:to>
    <xdr:graphicFrame macro="">
      <xdr:nvGraphicFramePr>
        <xdr:cNvPr id="129" name="Chart 1">
          <a:extLst>
            <a:ext uri="{FF2B5EF4-FFF2-40B4-BE49-F238E27FC236}">
              <a16:creationId xmlns:a16="http://schemas.microsoft.com/office/drawing/2014/main" id="{00000000-0008-0000-0400-00008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51</xdr:col>
      <xdr:colOff>71436</xdr:colOff>
      <xdr:row>81</xdr:row>
      <xdr:rowOff>11906</xdr:rowOff>
    </xdr:from>
    <xdr:to>
      <xdr:col>57</xdr:col>
      <xdr:colOff>528637</xdr:colOff>
      <xdr:row>98</xdr:row>
      <xdr:rowOff>154781</xdr:rowOff>
    </xdr:to>
    <xdr:graphicFrame macro="">
      <xdr:nvGraphicFramePr>
        <xdr:cNvPr id="130" name="Chart 1">
          <a:extLst>
            <a:ext uri="{FF2B5EF4-FFF2-40B4-BE49-F238E27FC236}">
              <a16:creationId xmlns:a16="http://schemas.microsoft.com/office/drawing/2014/main" id="{00000000-0008-0000-0400-00008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59</xdr:col>
      <xdr:colOff>71436</xdr:colOff>
      <xdr:row>81</xdr:row>
      <xdr:rowOff>11906</xdr:rowOff>
    </xdr:from>
    <xdr:to>
      <xdr:col>65</xdr:col>
      <xdr:colOff>528637</xdr:colOff>
      <xdr:row>98</xdr:row>
      <xdr:rowOff>154781</xdr:rowOff>
    </xdr:to>
    <xdr:graphicFrame macro="">
      <xdr:nvGraphicFramePr>
        <xdr:cNvPr id="131" name="Chart 1">
          <a:extLst>
            <a:ext uri="{FF2B5EF4-FFF2-40B4-BE49-F238E27FC236}">
              <a16:creationId xmlns:a16="http://schemas.microsoft.com/office/drawing/2014/main" id="{00000000-0008-0000-0400-00008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67</xdr:col>
      <xdr:colOff>71436</xdr:colOff>
      <xdr:row>81</xdr:row>
      <xdr:rowOff>11906</xdr:rowOff>
    </xdr:from>
    <xdr:to>
      <xdr:col>73</xdr:col>
      <xdr:colOff>528637</xdr:colOff>
      <xdr:row>98</xdr:row>
      <xdr:rowOff>154781</xdr:rowOff>
    </xdr:to>
    <xdr:graphicFrame macro="">
      <xdr:nvGraphicFramePr>
        <xdr:cNvPr id="132" name="Chart 1">
          <a:extLst>
            <a:ext uri="{FF2B5EF4-FFF2-40B4-BE49-F238E27FC236}">
              <a16:creationId xmlns:a16="http://schemas.microsoft.com/office/drawing/2014/main" id="{00000000-0008-0000-0400-00008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75</xdr:col>
      <xdr:colOff>71436</xdr:colOff>
      <xdr:row>81</xdr:row>
      <xdr:rowOff>11906</xdr:rowOff>
    </xdr:from>
    <xdr:to>
      <xdr:col>81</xdr:col>
      <xdr:colOff>528637</xdr:colOff>
      <xdr:row>98</xdr:row>
      <xdr:rowOff>154781</xdr:rowOff>
    </xdr:to>
    <xdr:graphicFrame macro="">
      <xdr:nvGraphicFramePr>
        <xdr:cNvPr id="133" name="Chart 1">
          <a:extLst>
            <a:ext uri="{FF2B5EF4-FFF2-40B4-BE49-F238E27FC236}">
              <a16:creationId xmlns:a16="http://schemas.microsoft.com/office/drawing/2014/main" id="{00000000-0008-0000-0400-00008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83</xdr:col>
      <xdr:colOff>71436</xdr:colOff>
      <xdr:row>81</xdr:row>
      <xdr:rowOff>11906</xdr:rowOff>
    </xdr:from>
    <xdr:to>
      <xdr:col>89</xdr:col>
      <xdr:colOff>528637</xdr:colOff>
      <xdr:row>98</xdr:row>
      <xdr:rowOff>154781</xdr:rowOff>
    </xdr:to>
    <xdr:graphicFrame macro="">
      <xdr:nvGraphicFramePr>
        <xdr:cNvPr id="134" name="Chart 1">
          <a:extLst>
            <a:ext uri="{FF2B5EF4-FFF2-40B4-BE49-F238E27FC236}">
              <a16:creationId xmlns:a16="http://schemas.microsoft.com/office/drawing/2014/main" id="{00000000-0008-0000-0400-00008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91</xdr:col>
      <xdr:colOff>71436</xdr:colOff>
      <xdr:row>81</xdr:row>
      <xdr:rowOff>11906</xdr:rowOff>
    </xdr:from>
    <xdr:to>
      <xdr:col>97</xdr:col>
      <xdr:colOff>528637</xdr:colOff>
      <xdr:row>98</xdr:row>
      <xdr:rowOff>154781</xdr:rowOff>
    </xdr:to>
    <xdr:graphicFrame macro="">
      <xdr:nvGraphicFramePr>
        <xdr:cNvPr id="135" name="Chart 1">
          <a:extLst>
            <a:ext uri="{FF2B5EF4-FFF2-40B4-BE49-F238E27FC236}">
              <a16:creationId xmlns:a16="http://schemas.microsoft.com/office/drawing/2014/main" id="{00000000-0008-0000-0400-00008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forestry.gov.uk/forecast" TargetMode="External"/><Relationship Id="rId2" Type="http://schemas.openxmlformats.org/officeDocument/2006/relationships/hyperlink" Target="https://www.forestry.gov.uk/inventory" TargetMode="External"/><Relationship Id="rId1" Type="http://schemas.openxmlformats.org/officeDocument/2006/relationships/hyperlink" Target="mailto:NFI@forestry.gsi.gov.uk"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7ADA88-A8CE-4BFB-98E0-C4EA556670EE}">
  <sheetPr>
    <tabColor rgb="FFFFC000"/>
  </sheetPr>
  <dimension ref="A1:Q29"/>
  <sheetViews>
    <sheetView tabSelected="1" zoomScaleNormal="100" workbookViewId="0">
      <selection sqref="A1:Q2"/>
    </sheetView>
  </sheetViews>
  <sheetFormatPr defaultColWidth="9.140625" defaultRowHeight="12.75" x14ac:dyDescent="0.2"/>
  <cols>
    <col min="1" max="16384" width="9.140625" style="76"/>
  </cols>
  <sheetData>
    <row r="1" spans="1:17" x14ac:dyDescent="0.2">
      <c r="A1" s="87" t="s">
        <v>406</v>
      </c>
      <c r="B1" s="87"/>
      <c r="C1" s="87"/>
      <c r="D1" s="87"/>
      <c r="E1" s="87"/>
      <c r="F1" s="87"/>
      <c r="G1" s="87"/>
      <c r="H1" s="87"/>
      <c r="I1" s="87"/>
      <c r="J1" s="87"/>
      <c r="K1" s="87"/>
      <c r="L1" s="87"/>
      <c r="M1" s="87"/>
      <c r="N1" s="87"/>
      <c r="O1" s="87"/>
      <c r="P1" s="87"/>
      <c r="Q1" s="87"/>
    </row>
    <row r="2" spans="1:17" x14ac:dyDescent="0.2">
      <c r="A2" s="87"/>
      <c r="B2" s="87"/>
      <c r="C2" s="87"/>
      <c r="D2" s="87"/>
      <c r="E2" s="87"/>
      <c r="F2" s="87"/>
      <c r="G2" s="87"/>
      <c r="H2" s="87"/>
      <c r="I2" s="87"/>
      <c r="J2" s="87"/>
      <c r="K2" s="87"/>
      <c r="L2" s="87"/>
      <c r="M2" s="87"/>
      <c r="N2" s="87"/>
      <c r="O2" s="87"/>
      <c r="P2" s="87"/>
      <c r="Q2" s="87"/>
    </row>
    <row r="3" spans="1:17" ht="15.75" customHeight="1" x14ac:dyDescent="0.2">
      <c r="B3" s="88" t="s">
        <v>427</v>
      </c>
      <c r="C3" s="88"/>
      <c r="D3" s="88"/>
      <c r="E3" s="88"/>
      <c r="F3" s="88"/>
      <c r="G3" s="88"/>
      <c r="H3" s="88"/>
      <c r="I3" s="88"/>
      <c r="J3" s="88"/>
      <c r="K3" s="88"/>
      <c r="L3" s="88"/>
      <c r="M3" s="88"/>
      <c r="N3" s="88"/>
      <c r="O3" s="88"/>
      <c r="P3" s="88"/>
      <c r="Q3" s="88"/>
    </row>
    <row r="4" spans="1:17" ht="31.5" customHeight="1" x14ac:dyDescent="0.2">
      <c r="B4" s="89" t="s">
        <v>407</v>
      </c>
      <c r="C4" s="89"/>
      <c r="D4" s="89"/>
      <c r="E4" s="89"/>
      <c r="F4" s="89"/>
      <c r="G4" s="89"/>
      <c r="H4" s="89"/>
      <c r="I4" s="89"/>
      <c r="J4" s="89"/>
      <c r="K4" s="89"/>
      <c r="L4" s="89"/>
      <c r="M4" s="89"/>
      <c r="N4" s="89"/>
      <c r="O4" s="89"/>
      <c r="P4" s="89"/>
      <c r="Q4" s="89"/>
    </row>
    <row r="5" spans="1:17" ht="29.25" customHeight="1" x14ac:dyDescent="0.2">
      <c r="B5" s="90" t="s">
        <v>408</v>
      </c>
      <c r="C5" s="90"/>
      <c r="D5" s="90"/>
      <c r="E5" s="90"/>
      <c r="F5" s="90"/>
      <c r="G5" s="90"/>
      <c r="H5" s="90"/>
      <c r="I5" s="90"/>
      <c r="J5" s="90"/>
      <c r="K5" s="90"/>
      <c r="L5" s="90"/>
      <c r="M5" s="90"/>
      <c r="N5" s="90"/>
      <c r="O5" s="90"/>
      <c r="P5" s="90"/>
      <c r="Q5" s="90"/>
    </row>
    <row r="6" spans="1:17" ht="15" customHeight="1" x14ac:dyDescent="0.2">
      <c r="B6" s="91" t="s">
        <v>409</v>
      </c>
      <c r="C6" s="91"/>
      <c r="D6" s="91"/>
      <c r="E6" s="91"/>
      <c r="F6" s="91"/>
      <c r="G6" s="91"/>
      <c r="H6" s="91"/>
      <c r="I6" s="91"/>
      <c r="J6" s="91"/>
      <c r="K6" s="91"/>
      <c r="L6" s="91"/>
      <c r="M6" s="91"/>
      <c r="N6" s="91"/>
      <c r="O6" s="91"/>
      <c r="P6" s="91"/>
      <c r="Q6" s="91"/>
    </row>
    <row r="7" spans="1:17" x14ac:dyDescent="0.2">
      <c r="B7" s="77"/>
      <c r="C7" s="77"/>
      <c r="D7" s="77"/>
      <c r="E7" s="77"/>
      <c r="F7" s="77"/>
      <c r="G7" s="77"/>
      <c r="H7" s="77"/>
      <c r="I7" s="77"/>
      <c r="J7" s="77"/>
      <c r="K7" s="77"/>
      <c r="L7" s="77"/>
      <c r="M7" s="77"/>
      <c r="N7" s="77"/>
      <c r="O7" s="77"/>
      <c r="P7" s="77"/>
      <c r="Q7" s="77"/>
    </row>
    <row r="8" spans="1:17" x14ac:dyDescent="0.2">
      <c r="B8" s="91" t="s">
        <v>410</v>
      </c>
      <c r="C8" s="91"/>
      <c r="D8" s="91"/>
      <c r="E8" s="91"/>
      <c r="F8" s="91"/>
      <c r="G8" s="91"/>
      <c r="H8" s="91"/>
      <c r="I8" s="91"/>
      <c r="J8" s="91"/>
      <c r="K8" s="91"/>
      <c r="L8" s="91"/>
      <c r="M8" s="91"/>
      <c r="N8" s="91"/>
      <c r="O8" s="91"/>
      <c r="P8" s="91"/>
      <c r="Q8" s="91"/>
    </row>
    <row r="9" spans="1:17" x14ac:dyDescent="0.2">
      <c r="B9" s="88" t="s">
        <v>411</v>
      </c>
      <c r="C9" s="88"/>
      <c r="D9" s="88"/>
      <c r="E9" s="88"/>
      <c r="F9" s="88"/>
      <c r="G9" s="88"/>
      <c r="H9" s="88"/>
      <c r="I9" s="88"/>
      <c r="J9" s="88"/>
      <c r="K9" s="88"/>
      <c r="L9" s="88"/>
      <c r="M9" s="88"/>
      <c r="N9" s="88"/>
      <c r="O9" s="88"/>
      <c r="P9" s="88"/>
      <c r="Q9" s="88"/>
    </row>
    <row r="10" spans="1:17" x14ac:dyDescent="0.2">
      <c r="B10" s="88" t="s">
        <v>412</v>
      </c>
      <c r="C10" s="88"/>
      <c r="D10" s="88"/>
      <c r="E10" s="88"/>
      <c r="F10" s="88"/>
      <c r="G10" s="88"/>
      <c r="H10" s="88"/>
      <c r="I10" s="88"/>
      <c r="J10" s="88"/>
      <c r="K10" s="88"/>
      <c r="L10" s="88"/>
      <c r="M10" s="88"/>
      <c r="N10" s="88"/>
      <c r="O10" s="88"/>
      <c r="P10" s="88"/>
      <c r="Q10" s="88"/>
    </row>
    <row r="11" spans="1:17" ht="27" customHeight="1" x14ac:dyDescent="0.2">
      <c r="B11" s="90" t="s">
        <v>413</v>
      </c>
      <c r="C11" s="90"/>
      <c r="D11" s="90"/>
      <c r="E11" s="90"/>
      <c r="F11" s="90"/>
      <c r="G11" s="90"/>
      <c r="H11" s="90"/>
      <c r="I11" s="90"/>
      <c r="J11" s="90"/>
      <c r="K11" s="90"/>
      <c r="L11" s="90"/>
      <c r="M11" s="90"/>
      <c r="N11" s="90"/>
      <c r="O11" s="90"/>
      <c r="P11" s="90"/>
      <c r="Q11" s="90"/>
    </row>
    <row r="12" spans="1:17" x14ac:dyDescent="0.2">
      <c r="B12" s="92"/>
      <c r="C12" s="92"/>
      <c r="D12" s="92"/>
      <c r="E12" s="92"/>
      <c r="F12" s="92"/>
      <c r="G12" s="92"/>
      <c r="H12" s="92"/>
      <c r="I12" s="92"/>
      <c r="J12" s="92"/>
      <c r="K12" s="92"/>
      <c r="L12" s="92"/>
      <c r="M12" s="92"/>
      <c r="N12" s="92"/>
      <c r="O12" s="92"/>
      <c r="P12" s="92"/>
      <c r="Q12" s="92"/>
    </row>
    <row r="13" spans="1:17" x14ac:dyDescent="0.2">
      <c r="B13" s="93" t="s">
        <v>414</v>
      </c>
      <c r="C13" s="93"/>
      <c r="D13" s="93"/>
      <c r="E13" s="93"/>
      <c r="F13" s="93"/>
      <c r="G13" s="93"/>
      <c r="H13" s="93"/>
      <c r="I13" s="93"/>
      <c r="J13" s="93"/>
      <c r="K13" s="93"/>
      <c r="L13" s="93"/>
      <c r="M13" s="93"/>
      <c r="N13" s="93"/>
      <c r="O13" s="93"/>
      <c r="P13" s="93"/>
      <c r="Q13" s="93"/>
    </row>
    <row r="14" spans="1:17" x14ac:dyDescent="0.2">
      <c r="B14" s="86" t="s">
        <v>415</v>
      </c>
      <c r="C14" s="86"/>
      <c r="D14" s="86"/>
      <c r="E14" s="86"/>
      <c r="F14" s="86"/>
      <c r="G14" s="86"/>
      <c r="H14" s="86"/>
      <c r="I14" s="86"/>
      <c r="J14" s="86"/>
      <c r="K14" s="86"/>
      <c r="L14" s="86"/>
      <c r="M14" s="86"/>
      <c r="N14" s="86"/>
      <c r="O14" s="86"/>
      <c r="P14" s="86"/>
      <c r="Q14" s="86"/>
    </row>
    <row r="15" spans="1:17" ht="40.5" customHeight="1" x14ac:dyDescent="0.2">
      <c r="B15" s="94" t="s">
        <v>416</v>
      </c>
      <c r="C15" s="94"/>
      <c r="D15" s="94"/>
      <c r="E15" s="94"/>
      <c r="F15" s="94"/>
      <c r="G15" s="94"/>
      <c r="H15" s="94"/>
      <c r="I15" s="94"/>
      <c r="J15" s="94"/>
      <c r="K15" s="94"/>
      <c r="L15" s="94"/>
      <c r="M15" s="94"/>
      <c r="N15" s="94"/>
      <c r="O15" s="94"/>
      <c r="P15" s="94"/>
      <c r="Q15" s="94"/>
    </row>
    <row r="16" spans="1:17" ht="60" customHeight="1" x14ac:dyDescent="0.2">
      <c r="B16" s="95" t="s">
        <v>417</v>
      </c>
      <c r="C16" s="95"/>
      <c r="D16" s="95"/>
      <c r="E16" s="95"/>
      <c r="F16" s="95"/>
      <c r="G16" s="95"/>
      <c r="H16" s="95"/>
      <c r="I16" s="95"/>
      <c r="J16" s="95"/>
      <c r="K16" s="95"/>
      <c r="L16" s="95"/>
      <c r="M16" s="95"/>
      <c r="N16" s="95"/>
      <c r="O16" s="95"/>
      <c r="P16" s="95"/>
      <c r="Q16" s="95"/>
    </row>
    <row r="17" spans="2:17" ht="30.75" customHeight="1" x14ac:dyDescent="0.2">
      <c r="B17" s="96" t="s">
        <v>418</v>
      </c>
      <c r="C17" s="96"/>
      <c r="D17" s="96"/>
      <c r="E17" s="96"/>
      <c r="F17" s="96"/>
      <c r="G17" s="96"/>
      <c r="H17" s="96"/>
      <c r="I17" s="96"/>
      <c r="J17" s="96"/>
      <c r="K17" s="96"/>
      <c r="L17" s="96"/>
      <c r="M17" s="96"/>
      <c r="N17" s="96"/>
      <c r="O17" s="96"/>
      <c r="P17" s="96"/>
      <c r="Q17" s="96"/>
    </row>
    <row r="18" spans="2:17" ht="69.75" customHeight="1" x14ac:dyDescent="0.2">
      <c r="B18" s="96" t="s">
        <v>419</v>
      </c>
      <c r="C18" s="96"/>
      <c r="D18" s="96"/>
      <c r="E18" s="96"/>
      <c r="F18" s="96"/>
      <c r="G18" s="96"/>
      <c r="H18" s="96"/>
      <c r="I18" s="96"/>
      <c r="J18" s="96"/>
      <c r="K18" s="96"/>
      <c r="L18" s="96"/>
      <c r="M18" s="96"/>
      <c r="N18" s="96"/>
      <c r="O18" s="96"/>
      <c r="P18" s="96"/>
      <c r="Q18" s="96"/>
    </row>
    <row r="19" spans="2:17" ht="42.75" customHeight="1" x14ac:dyDescent="0.2">
      <c r="B19" s="96" t="s">
        <v>420</v>
      </c>
      <c r="C19" s="96"/>
      <c r="D19" s="96"/>
      <c r="E19" s="96"/>
      <c r="F19" s="96"/>
      <c r="G19" s="96"/>
      <c r="H19" s="96"/>
      <c r="I19" s="96"/>
      <c r="J19" s="96"/>
      <c r="K19" s="96"/>
      <c r="L19" s="96"/>
      <c r="M19" s="96"/>
      <c r="N19" s="96"/>
      <c r="O19" s="96"/>
      <c r="P19" s="96"/>
      <c r="Q19" s="96"/>
    </row>
    <row r="20" spans="2:17" ht="14.25" customHeight="1" x14ac:dyDescent="0.2">
      <c r="B20" s="96" t="s">
        <v>421</v>
      </c>
      <c r="C20" s="96"/>
      <c r="D20" s="96"/>
      <c r="E20" s="96"/>
      <c r="F20" s="96"/>
      <c r="G20" s="96"/>
      <c r="H20" s="96"/>
      <c r="I20" s="96"/>
      <c r="J20" s="96"/>
      <c r="K20" s="96"/>
      <c r="L20" s="96"/>
      <c r="M20" s="96"/>
      <c r="N20" s="96"/>
      <c r="O20" s="96"/>
      <c r="P20" s="96"/>
      <c r="Q20" s="96"/>
    </row>
    <row r="23" spans="2:17" x14ac:dyDescent="0.2">
      <c r="B23" s="88" t="s">
        <v>422</v>
      </c>
      <c r="C23" s="88"/>
      <c r="D23" s="88"/>
      <c r="E23" s="88"/>
      <c r="F23" s="88"/>
      <c r="G23" s="88"/>
      <c r="H23" s="88"/>
      <c r="I23" s="88"/>
      <c r="J23" s="88"/>
      <c r="K23" s="88"/>
      <c r="L23" s="88"/>
      <c r="M23" s="88"/>
      <c r="N23" s="88"/>
      <c r="O23" s="88"/>
      <c r="P23" s="88"/>
      <c r="Q23" s="88"/>
    </row>
    <row r="24" spans="2:17" x14ac:dyDescent="0.2">
      <c r="B24" s="88" t="s">
        <v>423</v>
      </c>
      <c r="C24" s="88"/>
      <c r="D24" s="88"/>
      <c r="E24" s="88"/>
      <c r="F24" s="88"/>
      <c r="G24" s="88"/>
      <c r="H24" s="88"/>
      <c r="I24" s="88"/>
      <c r="J24" s="88"/>
      <c r="K24" s="88"/>
      <c r="L24" s="88"/>
      <c r="M24" s="88"/>
      <c r="N24" s="88"/>
      <c r="O24" s="88"/>
      <c r="P24" s="88"/>
      <c r="Q24" s="88"/>
    </row>
    <row r="25" spans="2:17" x14ac:dyDescent="0.2">
      <c r="B25" s="88" t="s">
        <v>424</v>
      </c>
      <c r="C25" s="88"/>
      <c r="D25" s="88"/>
      <c r="E25" s="88"/>
      <c r="F25" s="88"/>
      <c r="G25" s="88"/>
      <c r="H25" s="88"/>
      <c r="I25" s="88"/>
      <c r="J25" s="88"/>
      <c r="K25" s="88"/>
      <c r="L25" s="88"/>
      <c r="M25" s="88"/>
      <c r="N25" s="88"/>
      <c r="O25" s="88"/>
      <c r="P25" s="88"/>
      <c r="Q25" s="88"/>
    </row>
    <row r="26" spans="2:17" x14ac:dyDescent="0.2">
      <c r="B26" s="88" t="s">
        <v>425</v>
      </c>
      <c r="C26" s="88"/>
      <c r="D26" s="88"/>
      <c r="E26" s="88"/>
      <c r="F26" s="88"/>
      <c r="G26" s="88"/>
      <c r="H26" s="88"/>
      <c r="I26" s="88"/>
      <c r="J26" s="88"/>
      <c r="K26" s="88"/>
      <c r="L26" s="88"/>
      <c r="M26" s="88"/>
      <c r="N26" s="88"/>
      <c r="O26" s="88"/>
      <c r="P26" s="88"/>
      <c r="Q26" s="88"/>
    </row>
    <row r="28" spans="2:17" x14ac:dyDescent="0.2">
      <c r="B28" s="78" t="s">
        <v>430</v>
      </c>
      <c r="C28" s="77"/>
      <c r="D28" s="77"/>
      <c r="E28" s="77"/>
      <c r="F28" s="77"/>
      <c r="G28" s="77"/>
      <c r="H28" s="77"/>
      <c r="I28" s="77"/>
      <c r="J28" s="77"/>
      <c r="K28" s="77"/>
      <c r="L28" s="77"/>
      <c r="M28" s="77"/>
      <c r="N28" s="77"/>
      <c r="O28" s="77"/>
      <c r="P28" s="77"/>
      <c r="Q28" s="77"/>
    </row>
    <row r="29" spans="2:17" x14ac:dyDescent="0.2">
      <c r="B29" s="78" t="s">
        <v>431</v>
      </c>
    </row>
  </sheetData>
  <mergeCells count="22">
    <mergeCell ref="B23:Q23"/>
    <mergeCell ref="B24:Q24"/>
    <mergeCell ref="B25:Q25"/>
    <mergeCell ref="B26:Q26"/>
    <mergeCell ref="B15:Q15"/>
    <mergeCell ref="B16:Q16"/>
    <mergeCell ref="B17:Q17"/>
    <mergeCell ref="B18:Q18"/>
    <mergeCell ref="B19:Q19"/>
    <mergeCell ref="B20:Q20"/>
    <mergeCell ref="B14:Q14"/>
    <mergeCell ref="A1:Q2"/>
    <mergeCell ref="B3:Q3"/>
    <mergeCell ref="B4:Q4"/>
    <mergeCell ref="B5:Q5"/>
    <mergeCell ref="B6:Q6"/>
    <mergeCell ref="B8:Q8"/>
    <mergeCell ref="B9:Q9"/>
    <mergeCell ref="B10:Q10"/>
    <mergeCell ref="B11:Q11"/>
    <mergeCell ref="B12:Q12"/>
    <mergeCell ref="B13:Q13"/>
  </mergeCells>
  <hyperlinks>
    <hyperlink ref="B26" r:id="rId1" display="NFI@forestry.gsi.gov.uk" xr:uid="{3156B249-0667-4D68-A6D3-191D98E78106}"/>
    <hyperlink ref="B28" r:id="rId2" display="9. The full suite of NFI reports can be found at www.forestry.gov.uk/inventory." xr:uid="{A558821B-570C-4F8F-9CEF-B35D9B663D10}"/>
    <hyperlink ref="B29" r:id="rId3" display="10. The full suite of NFI forecast reports can be found at www.forestry.gov.uk/forecast." xr:uid="{70689AB7-2EDE-4116-8722-1D80D0AF6699}"/>
  </hyperlinks>
  <pageMargins left="0.7" right="0.7" top="0.75" bottom="0.75" header="0.3" footer="0.3"/>
  <pageSetup paperSize="9" orientation="portrait"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3:F323"/>
  <sheetViews>
    <sheetView workbookViewId="0"/>
  </sheetViews>
  <sheetFormatPr defaultColWidth="9.140625" defaultRowHeight="12.75" x14ac:dyDescent="0.25"/>
  <cols>
    <col min="1" max="1" width="9.140625" style="1"/>
    <col min="2" max="2" width="81.28515625" style="1" customWidth="1"/>
    <col min="3" max="3" width="54.7109375" style="1" bestFit="1" customWidth="1"/>
    <col min="4" max="5" width="9.140625" style="1"/>
    <col min="6" max="6" width="9.140625" style="2"/>
    <col min="7" max="16384" width="9.140625" style="1"/>
  </cols>
  <sheetData>
    <row r="3" spans="2:6" x14ac:dyDescent="0.25">
      <c r="B3" s="8" t="s">
        <v>187</v>
      </c>
      <c r="F3" s="9" t="s">
        <v>186</v>
      </c>
    </row>
    <row r="4" spans="2:6" ht="15" x14ac:dyDescent="0.25">
      <c r="B4" t="s">
        <v>113</v>
      </c>
      <c r="C4" t="s">
        <v>185</v>
      </c>
      <c r="F4" s="2" t="s">
        <v>184</v>
      </c>
    </row>
    <row r="5" spans="2:6" ht="15" x14ac:dyDescent="0.25">
      <c r="B5" t="s">
        <v>177</v>
      </c>
      <c r="C5" t="s">
        <v>176</v>
      </c>
      <c r="D5" s="7" t="s">
        <v>182</v>
      </c>
    </row>
    <row r="6" spans="2:6" ht="15" x14ac:dyDescent="0.25">
      <c r="B6" t="s">
        <v>371</v>
      </c>
      <c r="C6" t="s">
        <v>161</v>
      </c>
      <c r="D6" s="7" t="s">
        <v>179</v>
      </c>
    </row>
    <row r="7" spans="2:6" ht="15" x14ac:dyDescent="0.25">
      <c r="B7" t="s">
        <v>165</v>
      </c>
      <c r="C7" t="s">
        <v>164</v>
      </c>
      <c r="D7" s="7" t="s">
        <v>178</v>
      </c>
    </row>
    <row r="8" spans="2:6" ht="15" x14ac:dyDescent="0.25">
      <c r="B8" t="s">
        <v>429</v>
      </c>
      <c r="C8" t="s">
        <v>158</v>
      </c>
      <c r="D8" s="7" t="s">
        <v>175</v>
      </c>
    </row>
    <row r="9" spans="2:6" ht="15" x14ac:dyDescent="0.25">
      <c r="B9" t="s">
        <v>428</v>
      </c>
      <c r="C9" t="s">
        <v>156</v>
      </c>
      <c r="D9" s="7" t="s">
        <v>174</v>
      </c>
    </row>
    <row r="10" spans="2:6" ht="15" x14ac:dyDescent="0.25">
      <c r="B10" t="s">
        <v>173</v>
      </c>
      <c r="C10" t="s">
        <v>172</v>
      </c>
      <c r="D10" s="7" t="s">
        <v>171</v>
      </c>
    </row>
    <row r="11" spans="2:6" ht="15" x14ac:dyDescent="0.25">
      <c r="B11" t="s">
        <v>181</v>
      </c>
      <c r="C11" t="s">
        <v>180</v>
      </c>
      <c r="D11" s="7" t="s">
        <v>170</v>
      </c>
    </row>
    <row r="12" spans="2:6" ht="15" x14ac:dyDescent="0.25">
      <c r="B12" t="s">
        <v>169</v>
      </c>
      <c r="C12" t="s">
        <v>168</v>
      </c>
      <c r="D12" s="7" t="s">
        <v>167</v>
      </c>
    </row>
    <row r="13" spans="2:6" ht="15" x14ac:dyDescent="0.25">
      <c r="B13" t="s">
        <v>372</v>
      </c>
      <c r="C13" t="s">
        <v>153</v>
      </c>
      <c r="D13" s="7" t="s">
        <v>166</v>
      </c>
    </row>
    <row r="14" spans="2:6" ht="15" x14ac:dyDescent="0.25">
      <c r="B14" t="s">
        <v>398</v>
      </c>
      <c r="C14" t="s">
        <v>337</v>
      </c>
      <c r="D14" s="7" t="s">
        <v>163</v>
      </c>
    </row>
    <row r="15" spans="2:6" ht="15" x14ac:dyDescent="0.25">
      <c r="B15" t="s">
        <v>399</v>
      </c>
      <c r="C15" t="s">
        <v>183</v>
      </c>
      <c r="D15" s="7" t="s">
        <v>162</v>
      </c>
    </row>
    <row r="16" spans="2:6" ht="15" x14ac:dyDescent="0.25">
      <c r="B16" t="s">
        <v>151</v>
      </c>
      <c r="C16" t="s">
        <v>150</v>
      </c>
      <c r="D16" s="7" t="s">
        <v>160</v>
      </c>
    </row>
    <row r="17" spans="2:4" ht="15" x14ac:dyDescent="0.25">
      <c r="B17" t="s">
        <v>373</v>
      </c>
      <c r="C17" t="s">
        <v>370</v>
      </c>
      <c r="D17" s="7" t="s">
        <v>159</v>
      </c>
    </row>
    <row r="18" spans="2:4" ht="15" x14ac:dyDescent="0.25">
      <c r="B18" t="s">
        <v>374</v>
      </c>
      <c r="C18" t="s">
        <v>374</v>
      </c>
      <c r="D18" s="7" t="s">
        <v>157</v>
      </c>
    </row>
    <row r="19" spans="2:4" x14ac:dyDescent="0.2">
      <c r="B19" s="44" t="s">
        <v>374</v>
      </c>
      <c r="C19" s="44" t="s">
        <v>374</v>
      </c>
      <c r="D19" s="7" t="s">
        <v>155</v>
      </c>
    </row>
    <row r="20" spans="2:4" x14ac:dyDescent="0.2">
      <c r="B20" s="44" t="s">
        <v>374</v>
      </c>
      <c r="C20" s="44" t="s">
        <v>374</v>
      </c>
      <c r="D20" s="7" t="s">
        <v>154</v>
      </c>
    </row>
    <row r="21" spans="2:4" x14ac:dyDescent="0.2">
      <c r="B21" s="44" t="s">
        <v>374</v>
      </c>
      <c r="C21" s="44" t="s">
        <v>374</v>
      </c>
      <c r="D21" s="7" t="s">
        <v>152</v>
      </c>
    </row>
    <row r="22" spans="2:4" x14ac:dyDescent="0.2">
      <c r="B22" s="44" t="s">
        <v>374</v>
      </c>
      <c r="C22" s="44" t="s">
        <v>374</v>
      </c>
      <c r="D22" s="7" t="s">
        <v>149</v>
      </c>
    </row>
    <row r="23" spans="2:4" x14ac:dyDescent="0.2">
      <c r="B23" s="54" t="s">
        <v>374</v>
      </c>
      <c r="C23" s="44" t="s">
        <v>374</v>
      </c>
      <c r="D23" s="7" t="s">
        <v>148</v>
      </c>
    </row>
    <row r="26" spans="2:4" x14ac:dyDescent="0.25">
      <c r="B26" s="8" t="s">
        <v>147</v>
      </c>
    </row>
    <row r="27" spans="2:4" x14ac:dyDescent="0.25">
      <c r="B27" s="1" t="s">
        <v>113</v>
      </c>
      <c r="C27" s="1" t="s">
        <v>79</v>
      </c>
    </row>
    <row r="28" spans="2:4" x14ac:dyDescent="0.25">
      <c r="B28" s="1" t="s">
        <v>146</v>
      </c>
      <c r="C28" s="1" t="s">
        <v>75</v>
      </c>
    </row>
    <row r="29" spans="2:4" x14ac:dyDescent="0.25">
      <c r="B29" s="1" t="s">
        <v>145</v>
      </c>
      <c r="C29" s="1" t="s">
        <v>69</v>
      </c>
    </row>
    <row r="30" spans="2:4" x14ac:dyDescent="0.25">
      <c r="B30" s="1" t="s">
        <v>144</v>
      </c>
      <c r="C30" s="1" t="s">
        <v>63</v>
      </c>
    </row>
    <row r="33" spans="2:3" x14ac:dyDescent="0.25">
      <c r="B33" s="8" t="s">
        <v>143</v>
      </c>
    </row>
    <row r="34" spans="2:3" x14ac:dyDescent="0.25">
      <c r="B34" s="7" t="s">
        <v>142</v>
      </c>
      <c r="C34" s="7" t="s">
        <v>141</v>
      </c>
    </row>
    <row r="35" spans="2:3" x14ac:dyDescent="0.25">
      <c r="B35" s="7" t="s">
        <v>140</v>
      </c>
      <c r="C35" s="7" t="s">
        <v>139</v>
      </c>
    </row>
    <row r="36" spans="2:3" x14ac:dyDescent="0.25">
      <c r="B36" s="7" t="s">
        <v>138</v>
      </c>
      <c r="C36" s="7" t="s">
        <v>137</v>
      </c>
    </row>
    <row r="37" spans="2:3" x14ac:dyDescent="0.25">
      <c r="B37" s="7" t="s">
        <v>136</v>
      </c>
      <c r="C37" s="7" t="s">
        <v>135</v>
      </c>
    </row>
    <row r="38" spans="2:3" x14ac:dyDescent="0.25">
      <c r="B38" s="7" t="s">
        <v>134</v>
      </c>
      <c r="C38" s="7" t="s">
        <v>133</v>
      </c>
    </row>
    <row r="39" spans="2:3" x14ac:dyDescent="0.25">
      <c r="B39" s="7" t="s">
        <v>132</v>
      </c>
      <c r="C39" s="7" t="s">
        <v>131</v>
      </c>
    </row>
    <row r="40" spans="2:3" x14ac:dyDescent="0.25">
      <c r="B40" s="7" t="s">
        <v>130</v>
      </c>
      <c r="C40" s="7" t="s">
        <v>129</v>
      </c>
    </row>
    <row r="41" spans="2:3" x14ac:dyDescent="0.25">
      <c r="B41" s="7" t="s">
        <v>128</v>
      </c>
      <c r="C41" s="7" t="s">
        <v>127</v>
      </c>
    </row>
    <row r="42" spans="2:3" x14ac:dyDescent="0.25">
      <c r="B42" s="7" t="s">
        <v>126</v>
      </c>
      <c r="C42" s="7" t="s">
        <v>125</v>
      </c>
    </row>
    <row r="43" spans="2:3" x14ac:dyDescent="0.25">
      <c r="B43" s="7" t="s">
        <v>124</v>
      </c>
      <c r="C43" s="7" t="s">
        <v>123</v>
      </c>
    </row>
    <row r="44" spans="2:3" x14ac:dyDescent="0.25">
      <c r="B44" s="7" t="s">
        <v>122</v>
      </c>
      <c r="C44" s="7" t="s">
        <v>121</v>
      </c>
    </row>
    <row r="45" spans="2:3" x14ac:dyDescent="0.25">
      <c r="B45" s="7" t="s">
        <v>120</v>
      </c>
      <c r="C45" s="7" t="s">
        <v>119</v>
      </c>
    </row>
    <row r="46" spans="2:3" x14ac:dyDescent="0.25">
      <c r="B46" s="7" t="s">
        <v>118</v>
      </c>
      <c r="C46" s="7" t="s">
        <v>117</v>
      </c>
    </row>
    <row r="47" spans="2:3" x14ac:dyDescent="0.25">
      <c r="B47" s="7" t="s">
        <v>116</v>
      </c>
      <c r="C47" s="7" t="s">
        <v>115</v>
      </c>
    </row>
    <row r="50" spans="2:4" x14ac:dyDescent="0.25">
      <c r="B50" s="8" t="s">
        <v>114</v>
      </c>
    </row>
    <row r="51" spans="2:4" x14ac:dyDescent="0.25">
      <c r="B51" s="1" t="s">
        <v>113</v>
      </c>
    </row>
    <row r="52" spans="2:4" x14ac:dyDescent="0.25">
      <c r="B52" s="1" t="s">
        <v>112</v>
      </c>
      <c r="D52" s="7" t="s">
        <v>111</v>
      </c>
    </row>
    <row r="53" spans="2:4" x14ac:dyDescent="0.25">
      <c r="B53" s="1" t="s">
        <v>110</v>
      </c>
      <c r="D53" s="7" t="s">
        <v>109</v>
      </c>
    </row>
    <row r="54" spans="2:4" x14ac:dyDescent="0.25">
      <c r="B54" s="1" t="s">
        <v>199</v>
      </c>
      <c r="D54" s="7" t="s">
        <v>108</v>
      </c>
    </row>
    <row r="55" spans="2:4" x14ac:dyDescent="0.25">
      <c r="B55" s="7" t="s">
        <v>107</v>
      </c>
      <c r="D55" s="7" t="s">
        <v>106</v>
      </c>
    </row>
    <row r="56" spans="2:4" x14ac:dyDescent="0.25">
      <c r="B56" s="7" t="s">
        <v>105</v>
      </c>
      <c r="D56" s="7" t="s">
        <v>104</v>
      </c>
    </row>
    <row r="57" spans="2:4" x14ac:dyDescent="0.25">
      <c r="B57" s="7" t="s">
        <v>103</v>
      </c>
      <c r="D57" s="7" t="s">
        <v>102</v>
      </c>
    </row>
    <row r="58" spans="2:4" ht="15" x14ac:dyDescent="0.25">
      <c r="B58" s="7" t="s">
        <v>101</v>
      </c>
      <c r="D58" s="7" t="s">
        <v>100</v>
      </c>
    </row>
    <row r="59" spans="2:4" x14ac:dyDescent="0.25">
      <c r="B59" s="1" t="s">
        <v>99</v>
      </c>
      <c r="D59" s="7" t="s">
        <v>98</v>
      </c>
    </row>
    <row r="60" spans="2:4" x14ac:dyDescent="0.25">
      <c r="B60" s="1" t="s">
        <v>97</v>
      </c>
      <c r="D60" s="7" t="s">
        <v>96</v>
      </c>
    </row>
    <row r="61" spans="2:4" x14ac:dyDescent="0.25">
      <c r="B61" s="7" t="s">
        <v>95</v>
      </c>
      <c r="D61" s="7" t="s">
        <v>94</v>
      </c>
    </row>
    <row r="62" spans="2:4" x14ac:dyDescent="0.25">
      <c r="B62" s="7" t="s">
        <v>93</v>
      </c>
      <c r="D62" s="7" t="s">
        <v>92</v>
      </c>
    </row>
    <row r="63" spans="2:4" x14ac:dyDescent="0.25">
      <c r="B63" s="7" t="s">
        <v>91</v>
      </c>
      <c r="D63" s="7" t="s">
        <v>90</v>
      </c>
    </row>
    <row r="64" spans="2:4" x14ac:dyDescent="0.25">
      <c r="B64" s="7" t="s">
        <v>89</v>
      </c>
      <c r="D64" s="7" t="s">
        <v>88</v>
      </c>
    </row>
    <row r="65" spans="2:4" x14ac:dyDescent="0.25">
      <c r="B65" s="7" t="s">
        <v>87</v>
      </c>
      <c r="D65" s="7" t="s">
        <v>86</v>
      </c>
    </row>
    <row r="66" spans="2:4" x14ac:dyDescent="0.25">
      <c r="B66" s="7" t="s">
        <v>85</v>
      </c>
      <c r="D66" s="7" t="s">
        <v>84</v>
      </c>
    </row>
    <row r="67" spans="2:4" x14ac:dyDescent="0.25">
      <c r="B67" s="7" t="s">
        <v>83</v>
      </c>
      <c r="D67" s="7" t="s">
        <v>82</v>
      </c>
    </row>
    <row r="70" spans="2:4" x14ac:dyDescent="0.25">
      <c r="B70" s="8" t="s">
        <v>81</v>
      </c>
    </row>
    <row r="71" spans="2:4" x14ac:dyDescent="0.25">
      <c r="B71" s="1" t="s">
        <v>80</v>
      </c>
      <c r="C71" s="1" t="s">
        <v>79</v>
      </c>
    </row>
    <row r="72" spans="2:4" x14ac:dyDescent="0.25">
      <c r="B72" s="1" t="s">
        <v>78</v>
      </c>
      <c r="C72" s="1" t="s">
        <v>75</v>
      </c>
    </row>
    <row r="73" spans="2:4" x14ac:dyDescent="0.25">
      <c r="B73" s="1" t="s">
        <v>77</v>
      </c>
      <c r="C73" s="1" t="s">
        <v>75</v>
      </c>
    </row>
    <row r="74" spans="2:4" x14ac:dyDescent="0.25">
      <c r="B74" s="7" t="s">
        <v>76</v>
      </c>
      <c r="C74" s="1" t="s">
        <v>75</v>
      </c>
    </row>
    <row r="75" spans="2:4" x14ac:dyDescent="0.25">
      <c r="B75" s="1" t="s">
        <v>74</v>
      </c>
      <c r="C75" s="1" t="s">
        <v>69</v>
      </c>
    </row>
    <row r="76" spans="2:4" x14ac:dyDescent="0.25">
      <c r="B76" s="1" t="s">
        <v>73</v>
      </c>
      <c r="C76" s="1" t="s">
        <v>69</v>
      </c>
    </row>
    <row r="77" spans="2:4" x14ac:dyDescent="0.25">
      <c r="B77" s="1" t="s">
        <v>72</v>
      </c>
      <c r="C77" s="1" t="s">
        <v>69</v>
      </c>
    </row>
    <row r="78" spans="2:4" x14ac:dyDescent="0.25">
      <c r="B78" s="7" t="s">
        <v>71</v>
      </c>
      <c r="C78" s="1" t="s">
        <v>69</v>
      </c>
    </row>
    <row r="79" spans="2:4" x14ac:dyDescent="0.25">
      <c r="B79" s="7" t="s">
        <v>70</v>
      </c>
      <c r="C79" s="1" t="s">
        <v>69</v>
      </c>
    </row>
    <row r="80" spans="2:4" x14ac:dyDescent="0.25">
      <c r="B80" s="7" t="s">
        <v>68</v>
      </c>
      <c r="C80" s="1" t="s">
        <v>63</v>
      </c>
    </row>
    <row r="81" spans="1:4" x14ac:dyDescent="0.25">
      <c r="B81" s="7" t="s">
        <v>67</v>
      </c>
      <c r="C81" s="1" t="s">
        <v>63</v>
      </c>
    </row>
    <row r="82" spans="1:4" x14ac:dyDescent="0.25">
      <c r="B82" s="7" t="s">
        <v>66</v>
      </c>
      <c r="C82" s="1" t="s">
        <v>63</v>
      </c>
    </row>
    <row r="83" spans="1:4" x14ac:dyDescent="0.25">
      <c r="B83" s="7" t="s">
        <v>65</v>
      </c>
      <c r="C83" s="1" t="s">
        <v>63</v>
      </c>
    </row>
    <row r="84" spans="1:4" x14ac:dyDescent="0.25">
      <c r="B84" s="7" t="s">
        <v>64</v>
      </c>
      <c r="C84" s="1" t="s">
        <v>63</v>
      </c>
    </row>
    <row r="87" spans="1:4" ht="14.25" x14ac:dyDescent="0.2">
      <c r="A87" s="3"/>
      <c r="B87" s="4" t="s">
        <v>62</v>
      </c>
      <c r="C87" s="6"/>
    </row>
    <row r="88" spans="1:4" x14ac:dyDescent="0.2">
      <c r="A88" s="3"/>
      <c r="B88" s="4" t="s">
        <v>8</v>
      </c>
      <c r="C88" s="5" t="s">
        <v>61</v>
      </c>
      <c r="D88" s="4"/>
    </row>
    <row r="89" spans="1:4" x14ac:dyDescent="0.2">
      <c r="A89" s="3"/>
      <c r="B89" s="4" t="s">
        <v>7</v>
      </c>
      <c r="C89" s="4" t="s">
        <v>60</v>
      </c>
      <c r="D89" s="4"/>
    </row>
    <row r="90" spans="1:4" x14ac:dyDescent="0.2">
      <c r="A90" s="3"/>
      <c r="B90" s="4" t="s">
        <v>6</v>
      </c>
      <c r="C90" s="4" t="s">
        <v>59</v>
      </c>
      <c r="D90" s="4"/>
    </row>
    <row r="91" spans="1:4" x14ac:dyDescent="0.2">
      <c r="A91" s="3"/>
      <c r="B91" s="4" t="s">
        <v>5</v>
      </c>
      <c r="C91" s="4" t="s">
        <v>58</v>
      </c>
      <c r="D91" s="4"/>
    </row>
    <row r="92" spans="1:4" x14ac:dyDescent="0.2">
      <c r="A92" s="3"/>
      <c r="B92" s="4" t="s">
        <v>4</v>
      </c>
      <c r="C92" s="4" t="s">
        <v>57</v>
      </c>
      <c r="D92" s="4"/>
    </row>
    <row r="93" spans="1:4" x14ac:dyDescent="0.2">
      <c r="A93" s="3"/>
      <c r="B93" s="4" t="s">
        <v>3</v>
      </c>
      <c r="C93" s="4" t="s">
        <v>56</v>
      </c>
      <c r="D93" s="4"/>
    </row>
    <row r="94" spans="1:4" x14ac:dyDescent="0.2">
      <c r="A94" s="3"/>
      <c r="B94" s="4" t="s">
        <v>2</v>
      </c>
      <c r="C94" s="4" t="s">
        <v>55</v>
      </c>
      <c r="D94" s="4"/>
    </row>
    <row r="95" spans="1:4" x14ac:dyDescent="0.2">
      <c r="A95" s="3"/>
      <c r="B95" s="4" t="s">
        <v>1</v>
      </c>
      <c r="C95" s="4" t="s">
        <v>54</v>
      </c>
      <c r="D95" s="4"/>
    </row>
    <row r="96" spans="1:4" x14ac:dyDescent="0.2">
      <c r="A96" s="3"/>
      <c r="B96" s="4" t="s">
        <v>0</v>
      </c>
      <c r="C96" s="4" t="s">
        <v>53</v>
      </c>
      <c r="D96" s="4"/>
    </row>
    <row r="97" spans="1:4" x14ac:dyDescent="0.2">
      <c r="A97" s="3"/>
      <c r="B97" s="4" t="s">
        <v>10</v>
      </c>
      <c r="C97" s="4" t="s">
        <v>52</v>
      </c>
      <c r="D97" s="4"/>
    </row>
    <row r="98" spans="1:4" x14ac:dyDescent="0.2">
      <c r="A98" s="3"/>
      <c r="B98" s="4" t="s">
        <v>38</v>
      </c>
      <c r="C98" s="4" t="s">
        <v>51</v>
      </c>
      <c r="D98" s="4"/>
    </row>
    <row r="99" spans="1:4" x14ac:dyDescent="0.25">
      <c r="A99" s="3"/>
      <c r="B99" s="3"/>
      <c r="C99" s="3"/>
    </row>
    <row r="100" spans="1:4" x14ac:dyDescent="0.25">
      <c r="A100" s="3"/>
      <c r="B100" s="3" t="s">
        <v>50</v>
      </c>
      <c r="C100" s="3"/>
    </row>
    <row r="101" spans="1:4" x14ac:dyDescent="0.2">
      <c r="A101" s="3"/>
      <c r="B101" s="4" t="s">
        <v>8</v>
      </c>
      <c r="C101" s="4" t="s">
        <v>201</v>
      </c>
    </row>
    <row r="102" spans="1:4" x14ac:dyDescent="0.2">
      <c r="A102" s="3"/>
      <c r="B102" s="4" t="s">
        <v>7</v>
      </c>
      <c r="C102" s="4" t="s">
        <v>202</v>
      </c>
    </row>
    <row r="103" spans="1:4" x14ac:dyDescent="0.2">
      <c r="A103" s="3"/>
      <c r="B103" s="4" t="s">
        <v>6</v>
      </c>
      <c r="C103" s="4" t="s">
        <v>203</v>
      </c>
    </row>
    <row r="104" spans="1:4" x14ac:dyDescent="0.2">
      <c r="A104" s="3"/>
      <c r="B104" s="4" t="s">
        <v>5</v>
      </c>
      <c r="C104" s="4" t="s">
        <v>204</v>
      </c>
    </row>
    <row r="105" spans="1:4" x14ac:dyDescent="0.2">
      <c r="A105" s="3"/>
      <c r="B105" s="4" t="s">
        <v>4</v>
      </c>
      <c r="C105" s="4" t="s">
        <v>205</v>
      </c>
    </row>
    <row r="106" spans="1:4" x14ac:dyDescent="0.2">
      <c r="A106" s="3"/>
      <c r="B106" s="4" t="s">
        <v>3</v>
      </c>
      <c r="C106" s="4" t="s">
        <v>206</v>
      </c>
    </row>
    <row r="107" spans="1:4" x14ac:dyDescent="0.2">
      <c r="A107" s="3"/>
      <c r="B107" s="4" t="s">
        <v>2</v>
      </c>
      <c r="C107" s="4" t="s">
        <v>207</v>
      </c>
    </row>
    <row r="108" spans="1:4" x14ac:dyDescent="0.2">
      <c r="A108" s="3"/>
      <c r="B108" s="4" t="s">
        <v>1</v>
      </c>
      <c r="C108" s="4" t="s">
        <v>208</v>
      </c>
    </row>
    <row r="109" spans="1:4" x14ac:dyDescent="0.2">
      <c r="A109" s="3"/>
      <c r="B109" s="4" t="s">
        <v>0</v>
      </c>
      <c r="C109" s="4" t="s">
        <v>209</v>
      </c>
    </row>
    <row r="110" spans="1:4" x14ac:dyDescent="0.2">
      <c r="A110" s="3"/>
      <c r="B110" s="4" t="s">
        <v>10</v>
      </c>
      <c r="C110" s="4" t="s">
        <v>210</v>
      </c>
    </row>
    <row r="111" spans="1:4" x14ac:dyDescent="0.2">
      <c r="A111" s="3"/>
      <c r="B111" s="4" t="s">
        <v>38</v>
      </c>
      <c r="C111" s="4" t="s">
        <v>211</v>
      </c>
    </row>
    <row r="112" spans="1:4" x14ac:dyDescent="0.25">
      <c r="A112" s="3"/>
      <c r="B112" s="3"/>
      <c r="C112" s="3"/>
    </row>
    <row r="113" spans="1:3" x14ac:dyDescent="0.25">
      <c r="A113" s="3"/>
      <c r="B113" s="3" t="s">
        <v>49</v>
      </c>
      <c r="C113" s="3"/>
    </row>
    <row r="114" spans="1:3" x14ac:dyDescent="0.2">
      <c r="A114" s="3"/>
      <c r="B114" s="4" t="s">
        <v>8</v>
      </c>
      <c r="C114" s="4" t="s">
        <v>212</v>
      </c>
    </row>
    <row r="115" spans="1:3" x14ac:dyDescent="0.2">
      <c r="A115" s="3"/>
      <c r="B115" s="4" t="s">
        <v>7</v>
      </c>
      <c r="C115" s="4" t="s">
        <v>213</v>
      </c>
    </row>
    <row r="116" spans="1:3" x14ac:dyDescent="0.2">
      <c r="A116" s="3"/>
      <c r="B116" s="4" t="s">
        <v>6</v>
      </c>
      <c r="C116" s="4" t="s">
        <v>214</v>
      </c>
    </row>
    <row r="117" spans="1:3" x14ac:dyDescent="0.2">
      <c r="A117" s="3"/>
      <c r="B117" s="4" t="s">
        <v>5</v>
      </c>
      <c r="C117" s="4" t="s">
        <v>215</v>
      </c>
    </row>
    <row r="118" spans="1:3" x14ac:dyDescent="0.2">
      <c r="A118" s="3"/>
      <c r="B118" s="4" t="s">
        <v>4</v>
      </c>
      <c r="C118" s="4" t="s">
        <v>216</v>
      </c>
    </row>
    <row r="119" spans="1:3" x14ac:dyDescent="0.2">
      <c r="A119" s="3"/>
      <c r="B119" s="4" t="s">
        <v>3</v>
      </c>
      <c r="C119" s="4" t="s">
        <v>217</v>
      </c>
    </row>
    <row r="120" spans="1:3" x14ac:dyDescent="0.2">
      <c r="A120" s="3"/>
      <c r="B120" s="4" t="s">
        <v>2</v>
      </c>
      <c r="C120" s="4" t="s">
        <v>218</v>
      </c>
    </row>
    <row r="121" spans="1:3" x14ac:dyDescent="0.2">
      <c r="A121" s="3"/>
      <c r="B121" s="4" t="s">
        <v>1</v>
      </c>
      <c r="C121" s="4" t="s">
        <v>219</v>
      </c>
    </row>
    <row r="122" spans="1:3" x14ac:dyDescent="0.2">
      <c r="A122" s="3"/>
      <c r="B122" s="4" t="s">
        <v>0</v>
      </c>
      <c r="C122" s="4" t="s">
        <v>220</v>
      </c>
    </row>
    <row r="123" spans="1:3" x14ac:dyDescent="0.2">
      <c r="A123" s="3"/>
      <c r="B123" s="4" t="s">
        <v>10</v>
      </c>
      <c r="C123" s="4" t="s">
        <v>221</v>
      </c>
    </row>
    <row r="124" spans="1:3" x14ac:dyDescent="0.2">
      <c r="A124" s="3"/>
      <c r="B124" s="4" t="s">
        <v>38</v>
      </c>
      <c r="C124" s="4" t="s">
        <v>222</v>
      </c>
    </row>
    <row r="125" spans="1:3" x14ac:dyDescent="0.25">
      <c r="A125" s="3"/>
      <c r="B125" s="3"/>
      <c r="C125" s="3"/>
    </row>
    <row r="126" spans="1:3" x14ac:dyDescent="0.25">
      <c r="A126" s="3"/>
      <c r="B126" s="3" t="s">
        <v>48</v>
      </c>
      <c r="C126" s="3"/>
    </row>
    <row r="127" spans="1:3" x14ac:dyDescent="0.2">
      <c r="A127" s="3"/>
      <c r="B127" s="3" t="s">
        <v>8</v>
      </c>
      <c r="C127" s="4" t="s">
        <v>223</v>
      </c>
    </row>
    <row r="128" spans="1:3" x14ac:dyDescent="0.2">
      <c r="A128" s="3"/>
      <c r="B128" s="3" t="s">
        <v>7</v>
      </c>
      <c r="C128" s="4" t="s">
        <v>224</v>
      </c>
    </row>
    <row r="129" spans="1:3" x14ac:dyDescent="0.2">
      <c r="A129" s="3"/>
      <c r="B129" s="3" t="s">
        <v>6</v>
      </c>
      <c r="C129" s="4" t="s">
        <v>225</v>
      </c>
    </row>
    <row r="130" spans="1:3" x14ac:dyDescent="0.2">
      <c r="A130" s="3"/>
      <c r="B130" s="3" t="s">
        <v>5</v>
      </c>
      <c r="C130" s="4" t="s">
        <v>226</v>
      </c>
    </row>
    <row r="131" spans="1:3" x14ac:dyDescent="0.2">
      <c r="A131" s="3"/>
      <c r="B131" s="3" t="s">
        <v>4</v>
      </c>
      <c r="C131" s="4" t="s">
        <v>227</v>
      </c>
    </row>
    <row r="132" spans="1:3" x14ac:dyDescent="0.2">
      <c r="A132" s="3"/>
      <c r="B132" s="3" t="s">
        <v>3</v>
      </c>
      <c r="C132" s="4" t="s">
        <v>228</v>
      </c>
    </row>
    <row r="133" spans="1:3" x14ac:dyDescent="0.2">
      <c r="A133" s="3"/>
      <c r="B133" s="3" t="s">
        <v>2</v>
      </c>
      <c r="C133" s="4" t="s">
        <v>229</v>
      </c>
    </row>
    <row r="134" spans="1:3" x14ac:dyDescent="0.2">
      <c r="A134" s="3"/>
      <c r="B134" s="3" t="s">
        <v>1</v>
      </c>
      <c r="C134" s="4" t="s">
        <v>230</v>
      </c>
    </row>
    <row r="135" spans="1:3" x14ac:dyDescent="0.2">
      <c r="A135" s="3"/>
      <c r="B135" s="3" t="s">
        <v>0</v>
      </c>
      <c r="C135" s="4" t="s">
        <v>231</v>
      </c>
    </row>
    <row r="136" spans="1:3" x14ac:dyDescent="0.2">
      <c r="A136" s="3"/>
      <c r="B136" s="3" t="s">
        <v>10</v>
      </c>
      <c r="C136" s="4" t="s">
        <v>232</v>
      </c>
    </row>
    <row r="137" spans="1:3" x14ac:dyDescent="0.2">
      <c r="A137" s="3"/>
      <c r="B137" s="3" t="s">
        <v>38</v>
      </c>
      <c r="C137" s="4" t="s">
        <v>233</v>
      </c>
    </row>
    <row r="138" spans="1:3" x14ac:dyDescent="0.2">
      <c r="A138" s="3"/>
      <c r="B138" s="3" t="s">
        <v>37</v>
      </c>
      <c r="C138" s="4" t="s">
        <v>234</v>
      </c>
    </row>
    <row r="139" spans="1:3" x14ac:dyDescent="0.2">
      <c r="A139" s="3"/>
      <c r="B139" s="3" t="s">
        <v>36</v>
      </c>
      <c r="C139" s="4" t="s">
        <v>235</v>
      </c>
    </row>
    <row r="140" spans="1:3" x14ac:dyDescent="0.2">
      <c r="A140" s="3"/>
      <c r="B140" s="3" t="s">
        <v>35</v>
      </c>
      <c r="C140" s="4" t="s">
        <v>236</v>
      </c>
    </row>
    <row r="141" spans="1:3" x14ac:dyDescent="0.2">
      <c r="A141" s="3"/>
      <c r="B141" s="3" t="s">
        <v>34</v>
      </c>
      <c r="C141" s="4" t="s">
        <v>237</v>
      </c>
    </row>
    <row r="142" spans="1:3" x14ac:dyDescent="0.2">
      <c r="A142" s="3"/>
      <c r="B142" s="3" t="s">
        <v>33</v>
      </c>
      <c r="C142" s="4" t="s">
        <v>238</v>
      </c>
    </row>
    <row r="143" spans="1:3" x14ac:dyDescent="0.2">
      <c r="A143" s="3"/>
      <c r="B143" s="3" t="s">
        <v>32</v>
      </c>
      <c r="C143" s="4" t="s">
        <v>239</v>
      </c>
    </row>
    <row r="144" spans="1:3" x14ac:dyDescent="0.2">
      <c r="A144" s="3"/>
      <c r="B144" s="3" t="s">
        <v>31</v>
      </c>
      <c r="C144" s="4" t="s">
        <v>393</v>
      </c>
    </row>
    <row r="145" spans="1:3" x14ac:dyDescent="0.25">
      <c r="A145" s="3"/>
      <c r="B145" s="3"/>
      <c r="C145" s="3"/>
    </row>
    <row r="146" spans="1:3" x14ac:dyDescent="0.25">
      <c r="A146" s="3"/>
      <c r="B146" s="3" t="s">
        <v>47</v>
      </c>
      <c r="C146" s="3"/>
    </row>
    <row r="147" spans="1:3" x14ac:dyDescent="0.2">
      <c r="A147" s="3"/>
      <c r="B147" s="4" t="s">
        <v>8</v>
      </c>
      <c r="C147" s="4" t="s">
        <v>240</v>
      </c>
    </row>
    <row r="148" spans="1:3" x14ac:dyDescent="0.2">
      <c r="A148" s="3"/>
      <c r="B148" s="4" t="s">
        <v>7</v>
      </c>
      <c r="C148" s="4" t="s">
        <v>241</v>
      </c>
    </row>
    <row r="149" spans="1:3" x14ac:dyDescent="0.2">
      <c r="A149" s="3"/>
      <c r="B149" s="4" t="s">
        <v>6</v>
      </c>
      <c r="C149" s="4" t="s">
        <v>242</v>
      </c>
    </row>
    <row r="150" spans="1:3" x14ac:dyDescent="0.2">
      <c r="A150" s="3"/>
      <c r="B150" s="4" t="s">
        <v>5</v>
      </c>
      <c r="C150" s="4" t="s">
        <v>243</v>
      </c>
    </row>
    <row r="151" spans="1:3" x14ac:dyDescent="0.2">
      <c r="A151" s="3"/>
      <c r="B151" s="4" t="s">
        <v>4</v>
      </c>
      <c r="C151" s="4" t="s">
        <v>244</v>
      </c>
    </row>
    <row r="152" spans="1:3" x14ac:dyDescent="0.25">
      <c r="A152" s="3"/>
      <c r="B152" s="3"/>
      <c r="C152" s="3"/>
    </row>
    <row r="153" spans="1:3" x14ac:dyDescent="0.25">
      <c r="A153" s="3"/>
      <c r="B153" s="3" t="s">
        <v>46</v>
      </c>
      <c r="C153" s="3"/>
    </row>
    <row r="154" spans="1:3" x14ac:dyDescent="0.2">
      <c r="A154" s="3"/>
      <c r="B154" s="4" t="s">
        <v>8</v>
      </c>
      <c r="C154" s="4" t="s">
        <v>248</v>
      </c>
    </row>
    <row r="155" spans="1:3" x14ac:dyDescent="0.2">
      <c r="A155" s="3"/>
      <c r="B155" s="4" t="s">
        <v>7</v>
      </c>
      <c r="C155" s="4" t="s">
        <v>252</v>
      </c>
    </row>
    <row r="156" spans="1:3" x14ac:dyDescent="0.2">
      <c r="A156" s="3"/>
      <c r="B156" s="4" t="s">
        <v>6</v>
      </c>
      <c r="C156" s="4" t="s">
        <v>256</v>
      </c>
    </row>
    <row r="157" spans="1:3" x14ac:dyDescent="0.2">
      <c r="A157" s="3"/>
      <c r="B157" s="4" t="s">
        <v>5</v>
      </c>
      <c r="C157" s="4" t="s">
        <v>257</v>
      </c>
    </row>
    <row r="158" spans="1:3" x14ac:dyDescent="0.2">
      <c r="A158" s="3"/>
      <c r="B158" s="4" t="s">
        <v>4</v>
      </c>
      <c r="C158" s="4" t="s">
        <v>258</v>
      </c>
    </row>
    <row r="159" spans="1:3" x14ac:dyDescent="0.2">
      <c r="A159" s="3"/>
      <c r="B159" s="4" t="s">
        <v>3</v>
      </c>
      <c r="C159" s="4" t="s">
        <v>259</v>
      </c>
    </row>
    <row r="160" spans="1:3" x14ac:dyDescent="0.2">
      <c r="A160" s="3"/>
      <c r="B160" s="4" t="s">
        <v>2</v>
      </c>
      <c r="C160" s="4" t="s">
        <v>245</v>
      </c>
    </row>
    <row r="161" spans="1:3" x14ac:dyDescent="0.2">
      <c r="A161" s="3"/>
      <c r="B161" s="4" t="s">
        <v>1</v>
      </c>
      <c r="C161" s="4" t="s">
        <v>246</v>
      </c>
    </row>
    <row r="162" spans="1:3" x14ac:dyDescent="0.2">
      <c r="A162" s="3"/>
      <c r="B162" s="4" t="s">
        <v>0</v>
      </c>
      <c r="C162" s="4" t="s">
        <v>247</v>
      </c>
    </row>
    <row r="163" spans="1:3" x14ac:dyDescent="0.2">
      <c r="A163" s="3"/>
      <c r="B163" s="4" t="s">
        <v>10</v>
      </c>
      <c r="C163" s="4" t="s">
        <v>249</v>
      </c>
    </row>
    <row r="164" spans="1:3" x14ac:dyDescent="0.2">
      <c r="A164" s="3"/>
      <c r="B164" s="4" t="s">
        <v>38</v>
      </c>
      <c r="C164" s="4" t="s">
        <v>250</v>
      </c>
    </row>
    <row r="165" spans="1:3" x14ac:dyDescent="0.2">
      <c r="A165" s="3"/>
      <c r="B165" s="4" t="s">
        <v>37</v>
      </c>
      <c r="C165" s="4" t="s">
        <v>251</v>
      </c>
    </row>
    <row r="166" spans="1:3" x14ac:dyDescent="0.2">
      <c r="A166" s="3"/>
      <c r="B166" s="4" t="s">
        <v>36</v>
      </c>
      <c r="C166" s="4" t="s">
        <v>253</v>
      </c>
    </row>
    <row r="167" spans="1:3" x14ac:dyDescent="0.2">
      <c r="A167" s="3"/>
      <c r="B167" s="4" t="s">
        <v>35</v>
      </c>
      <c r="C167" s="4" t="s">
        <v>254</v>
      </c>
    </row>
    <row r="168" spans="1:3" x14ac:dyDescent="0.2">
      <c r="A168" s="3"/>
      <c r="B168" s="4" t="s">
        <v>34</v>
      </c>
      <c r="C168" s="4" t="s">
        <v>255</v>
      </c>
    </row>
    <row r="169" spans="1:3" x14ac:dyDescent="0.2">
      <c r="A169" s="3"/>
      <c r="B169" s="4" t="s">
        <v>33</v>
      </c>
      <c r="C169" s="4" t="s">
        <v>260</v>
      </c>
    </row>
    <row r="170" spans="1:3" x14ac:dyDescent="0.25">
      <c r="A170" s="3"/>
      <c r="B170" s="3"/>
      <c r="C170" s="3"/>
    </row>
    <row r="171" spans="1:3" x14ac:dyDescent="0.25">
      <c r="A171" s="3"/>
      <c r="B171" s="3" t="s">
        <v>45</v>
      </c>
      <c r="C171" s="3"/>
    </row>
    <row r="172" spans="1:3" x14ac:dyDescent="0.2">
      <c r="A172" s="3"/>
      <c r="B172" s="4" t="s">
        <v>8</v>
      </c>
      <c r="C172" s="4" t="s">
        <v>261</v>
      </c>
    </row>
    <row r="173" spans="1:3" x14ac:dyDescent="0.2">
      <c r="A173" s="3"/>
      <c r="B173" s="4" t="s">
        <v>7</v>
      </c>
      <c r="C173" s="4" t="s">
        <v>262</v>
      </c>
    </row>
    <row r="174" spans="1:3" x14ac:dyDescent="0.2">
      <c r="A174" s="3"/>
      <c r="B174" s="4" t="s">
        <v>6</v>
      </c>
      <c r="C174" s="4" t="s">
        <v>263</v>
      </c>
    </row>
    <row r="175" spans="1:3" x14ac:dyDescent="0.2">
      <c r="A175" s="3"/>
      <c r="B175" s="4" t="s">
        <v>5</v>
      </c>
      <c r="C175" s="4" t="s">
        <v>264</v>
      </c>
    </row>
    <row r="176" spans="1:3" x14ac:dyDescent="0.2">
      <c r="A176" s="3"/>
      <c r="B176" s="4" t="s">
        <v>4</v>
      </c>
      <c r="C176" s="4" t="s">
        <v>265</v>
      </c>
    </row>
    <row r="177" spans="1:3" x14ac:dyDescent="0.2">
      <c r="A177" s="3"/>
      <c r="B177" s="4" t="s">
        <v>3</v>
      </c>
      <c r="C177" s="4" t="s">
        <v>266</v>
      </c>
    </row>
    <row r="178" spans="1:3" x14ac:dyDescent="0.2">
      <c r="A178" s="3"/>
      <c r="B178" s="4" t="s">
        <v>2</v>
      </c>
      <c r="C178" s="4" t="s">
        <v>267</v>
      </c>
    </row>
    <row r="179" spans="1:3" x14ac:dyDescent="0.2">
      <c r="A179" s="3"/>
      <c r="B179" s="4" t="s">
        <v>1</v>
      </c>
      <c r="C179" s="4" t="s">
        <v>268</v>
      </c>
    </row>
    <row r="180" spans="1:3" x14ac:dyDescent="0.25">
      <c r="A180" s="3"/>
      <c r="B180" s="3"/>
      <c r="C180" s="3"/>
    </row>
    <row r="181" spans="1:3" x14ac:dyDescent="0.25">
      <c r="A181" s="3"/>
      <c r="B181" s="3" t="s">
        <v>44</v>
      </c>
      <c r="C181" s="3"/>
    </row>
    <row r="182" spans="1:3" x14ac:dyDescent="0.2">
      <c r="A182" s="3"/>
      <c r="B182" s="4" t="s">
        <v>8</v>
      </c>
      <c r="C182" s="4" t="s">
        <v>338</v>
      </c>
    </row>
    <row r="183" spans="1:3" x14ac:dyDescent="0.2">
      <c r="A183" s="3"/>
      <c r="B183" s="4" t="s">
        <v>7</v>
      </c>
      <c r="C183" s="4" t="s">
        <v>339</v>
      </c>
    </row>
    <row r="184" spans="1:3" x14ac:dyDescent="0.2">
      <c r="A184" s="3"/>
      <c r="B184" s="4" t="s">
        <v>6</v>
      </c>
      <c r="C184" s="4" t="s">
        <v>340</v>
      </c>
    </row>
    <row r="185" spans="1:3" x14ac:dyDescent="0.2">
      <c r="A185" s="3"/>
      <c r="B185" s="4" t="s">
        <v>5</v>
      </c>
      <c r="C185" s="4" t="s">
        <v>341</v>
      </c>
    </row>
    <row r="186" spans="1:3" x14ac:dyDescent="0.2">
      <c r="A186" s="3"/>
      <c r="B186" s="4" t="s">
        <v>4</v>
      </c>
      <c r="C186" s="4" t="s">
        <v>342</v>
      </c>
    </row>
    <row r="187" spans="1:3" x14ac:dyDescent="0.2">
      <c r="A187" s="3"/>
      <c r="B187" s="4" t="s">
        <v>3</v>
      </c>
      <c r="C187" s="4" t="s">
        <v>343</v>
      </c>
    </row>
    <row r="188" spans="1:3" x14ac:dyDescent="0.2">
      <c r="A188" s="3"/>
      <c r="B188" s="4" t="s">
        <v>2</v>
      </c>
      <c r="C188" s="4" t="s">
        <v>344</v>
      </c>
    </row>
    <row r="189" spans="1:3" x14ac:dyDescent="0.2">
      <c r="A189" s="3"/>
      <c r="B189" s="4" t="s">
        <v>1</v>
      </c>
      <c r="C189" s="4" t="s">
        <v>345</v>
      </c>
    </row>
    <row r="190" spans="1:3" x14ac:dyDescent="0.2">
      <c r="A190" s="3"/>
      <c r="B190" s="4" t="s">
        <v>0</v>
      </c>
      <c r="C190" s="4" t="s">
        <v>346</v>
      </c>
    </row>
    <row r="191" spans="1:3" x14ac:dyDescent="0.2">
      <c r="A191" s="3"/>
      <c r="B191" s="4" t="s">
        <v>10</v>
      </c>
      <c r="C191" s="4" t="s">
        <v>347</v>
      </c>
    </row>
    <row r="192" spans="1:3" x14ac:dyDescent="0.2">
      <c r="A192" s="3"/>
      <c r="B192" s="4" t="s">
        <v>38</v>
      </c>
      <c r="C192" s="4" t="s">
        <v>348</v>
      </c>
    </row>
    <row r="193" spans="1:3" x14ac:dyDescent="0.2">
      <c r="A193" s="3"/>
      <c r="B193" s="4" t="s">
        <v>37</v>
      </c>
      <c r="C193" s="4" t="s">
        <v>349</v>
      </c>
    </row>
    <row r="194" spans="1:3" x14ac:dyDescent="0.25">
      <c r="A194" s="3"/>
      <c r="B194" s="3"/>
      <c r="C194" s="3"/>
    </row>
    <row r="195" spans="1:3" x14ac:dyDescent="0.25">
      <c r="A195" s="3"/>
      <c r="B195" s="3" t="s">
        <v>43</v>
      </c>
      <c r="C195" s="3"/>
    </row>
    <row r="196" spans="1:3" x14ac:dyDescent="0.2">
      <c r="A196" s="3"/>
      <c r="B196" s="4" t="s">
        <v>8</v>
      </c>
      <c r="C196" s="4" t="s">
        <v>269</v>
      </c>
    </row>
    <row r="197" spans="1:3" x14ac:dyDescent="0.2">
      <c r="A197" s="3"/>
      <c r="B197" s="4" t="s">
        <v>7</v>
      </c>
      <c r="C197" s="4" t="s">
        <v>270</v>
      </c>
    </row>
    <row r="198" spans="1:3" x14ac:dyDescent="0.2">
      <c r="A198" s="3"/>
      <c r="B198" s="4" t="s">
        <v>6</v>
      </c>
      <c r="C198" s="4" t="s">
        <v>271</v>
      </c>
    </row>
    <row r="199" spans="1:3" x14ac:dyDescent="0.2">
      <c r="A199" s="3"/>
      <c r="B199" s="4" t="s">
        <v>5</v>
      </c>
      <c r="C199" s="4" t="s">
        <v>272</v>
      </c>
    </row>
    <row r="200" spans="1:3" x14ac:dyDescent="0.2">
      <c r="A200" s="3"/>
      <c r="B200" s="4" t="s">
        <v>4</v>
      </c>
      <c r="C200" s="4" t="s">
        <v>273</v>
      </c>
    </row>
    <row r="201" spans="1:3" x14ac:dyDescent="0.2">
      <c r="A201" s="3"/>
      <c r="B201" s="4" t="s">
        <v>3</v>
      </c>
      <c r="C201" s="4" t="s">
        <v>274</v>
      </c>
    </row>
    <row r="202" spans="1:3" x14ac:dyDescent="0.2">
      <c r="A202" s="3"/>
      <c r="B202" s="4" t="s">
        <v>2</v>
      </c>
      <c r="C202" s="4" t="s">
        <v>275</v>
      </c>
    </row>
    <row r="203" spans="1:3" x14ac:dyDescent="0.2">
      <c r="A203" s="3"/>
      <c r="B203" s="4" t="s">
        <v>1</v>
      </c>
      <c r="C203" s="4" t="s">
        <v>276</v>
      </c>
    </row>
    <row r="204" spans="1:3" x14ac:dyDescent="0.2">
      <c r="A204" s="3"/>
      <c r="B204" s="4" t="s">
        <v>0</v>
      </c>
      <c r="C204" s="4" t="s">
        <v>277</v>
      </c>
    </row>
    <row r="205" spans="1:3" x14ac:dyDescent="0.2">
      <c r="A205" s="3"/>
      <c r="B205" s="4" t="s">
        <v>10</v>
      </c>
      <c r="C205" s="4" t="s">
        <v>278</v>
      </c>
    </row>
    <row r="206" spans="1:3" x14ac:dyDescent="0.2">
      <c r="A206" s="3"/>
      <c r="B206" s="4" t="s">
        <v>38</v>
      </c>
      <c r="C206" s="4" t="s">
        <v>279</v>
      </c>
    </row>
    <row r="207" spans="1:3" x14ac:dyDescent="0.2">
      <c r="A207" s="3"/>
      <c r="B207" s="4" t="s">
        <v>37</v>
      </c>
      <c r="C207" s="4" t="s">
        <v>280</v>
      </c>
    </row>
    <row r="208" spans="1:3" x14ac:dyDescent="0.2">
      <c r="A208" s="3"/>
      <c r="B208" s="4" t="s">
        <v>36</v>
      </c>
      <c r="C208" s="4" t="s">
        <v>281</v>
      </c>
    </row>
    <row r="209" spans="1:3" x14ac:dyDescent="0.2">
      <c r="A209" s="3"/>
      <c r="B209" s="4" t="s">
        <v>35</v>
      </c>
      <c r="C209" s="4" t="s">
        <v>282</v>
      </c>
    </row>
    <row r="210" spans="1:3" x14ac:dyDescent="0.25">
      <c r="A210" s="3"/>
      <c r="B210" s="3"/>
      <c r="C210" s="3"/>
    </row>
    <row r="211" spans="1:3" x14ac:dyDescent="0.25">
      <c r="A211" s="3"/>
      <c r="B211" s="3" t="s">
        <v>42</v>
      </c>
      <c r="C211" s="3"/>
    </row>
    <row r="212" spans="1:3" x14ac:dyDescent="0.2">
      <c r="A212" s="3"/>
      <c r="B212" s="4" t="s">
        <v>8</v>
      </c>
      <c r="C212" s="4" t="s">
        <v>283</v>
      </c>
    </row>
    <row r="213" spans="1:3" x14ac:dyDescent="0.2">
      <c r="A213" s="3"/>
      <c r="B213" s="4" t="s">
        <v>7</v>
      </c>
      <c r="C213" s="4" t="s">
        <v>284</v>
      </c>
    </row>
    <row r="214" spans="1:3" x14ac:dyDescent="0.2">
      <c r="A214" s="3"/>
      <c r="B214" s="4" t="s">
        <v>6</v>
      </c>
      <c r="C214" s="4" t="s">
        <v>285</v>
      </c>
    </row>
    <row r="215" spans="1:3" x14ac:dyDescent="0.2">
      <c r="A215" s="3"/>
      <c r="B215" s="4" t="s">
        <v>5</v>
      </c>
      <c r="C215" s="4" t="s">
        <v>286</v>
      </c>
    </row>
    <row r="216" spans="1:3" x14ac:dyDescent="0.2">
      <c r="A216" s="3"/>
      <c r="B216" s="4" t="s">
        <v>4</v>
      </c>
      <c r="C216" s="4" t="s">
        <v>287</v>
      </c>
    </row>
    <row r="217" spans="1:3" x14ac:dyDescent="0.2">
      <c r="A217" s="3"/>
      <c r="B217" s="4" t="s">
        <v>3</v>
      </c>
      <c r="C217" s="4" t="s">
        <v>288</v>
      </c>
    </row>
    <row r="218" spans="1:3" x14ac:dyDescent="0.2">
      <c r="A218" s="3"/>
      <c r="B218" s="4" t="s">
        <v>2</v>
      </c>
      <c r="C218" s="4" t="s">
        <v>289</v>
      </c>
    </row>
    <row r="219" spans="1:3" x14ac:dyDescent="0.25">
      <c r="A219" s="3"/>
      <c r="B219" s="3"/>
      <c r="C219" s="3"/>
    </row>
    <row r="220" spans="1:3" x14ac:dyDescent="0.25">
      <c r="A220" s="3"/>
      <c r="B220" s="3" t="s">
        <v>41</v>
      </c>
      <c r="C220" s="3"/>
    </row>
    <row r="221" spans="1:3" x14ac:dyDescent="0.2">
      <c r="A221" s="3"/>
      <c r="B221" s="4" t="s">
        <v>8</v>
      </c>
      <c r="C221" s="4" t="s">
        <v>290</v>
      </c>
    </row>
    <row r="222" spans="1:3" x14ac:dyDescent="0.2">
      <c r="A222" s="3"/>
      <c r="B222" s="4" t="s">
        <v>7</v>
      </c>
      <c r="C222" s="4" t="s">
        <v>291</v>
      </c>
    </row>
    <row r="223" spans="1:3" x14ac:dyDescent="0.2">
      <c r="A223" s="3"/>
      <c r="B223" s="4" t="s">
        <v>6</v>
      </c>
      <c r="C223" s="4" t="s">
        <v>292</v>
      </c>
    </row>
    <row r="224" spans="1:3" x14ac:dyDescent="0.2">
      <c r="A224" s="3"/>
      <c r="B224" s="4" t="s">
        <v>5</v>
      </c>
      <c r="C224" s="4" t="s">
        <v>293</v>
      </c>
    </row>
    <row r="225" spans="1:3" x14ac:dyDescent="0.2">
      <c r="A225" s="3"/>
      <c r="B225" s="4" t="s">
        <v>4</v>
      </c>
      <c r="C225" s="4" t="s">
        <v>294</v>
      </c>
    </row>
    <row r="226" spans="1:3" x14ac:dyDescent="0.2">
      <c r="A226" s="3"/>
      <c r="B226" s="4" t="s">
        <v>3</v>
      </c>
      <c r="C226" s="4" t="s">
        <v>295</v>
      </c>
    </row>
    <row r="227" spans="1:3" x14ac:dyDescent="0.2">
      <c r="A227" s="3"/>
      <c r="B227" s="4" t="s">
        <v>2</v>
      </c>
      <c r="C227" s="4" t="s">
        <v>296</v>
      </c>
    </row>
    <row r="228" spans="1:3" x14ac:dyDescent="0.25">
      <c r="A228" s="3"/>
      <c r="B228" s="3"/>
      <c r="C228" s="3"/>
    </row>
    <row r="229" spans="1:3" x14ac:dyDescent="0.25">
      <c r="A229" s="3"/>
      <c r="B229" s="3" t="s">
        <v>40</v>
      </c>
      <c r="C229" s="3"/>
    </row>
    <row r="230" spans="1:3" x14ac:dyDescent="0.2">
      <c r="A230" s="3"/>
      <c r="B230" s="4" t="s">
        <v>8</v>
      </c>
      <c r="C230" s="4" t="s">
        <v>297</v>
      </c>
    </row>
    <row r="231" spans="1:3" x14ac:dyDescent="0.2">
      <c r="A231" s="3"/>
      <c r="B231" s="4" t="s">
        <v>7</v>
      </c>
      <c r="C231" s="4" t="s">
        <v>298</v>
      </c>
    </row>
    <row r="232" spans="1:3" x14ac:dyDescent="0.2">
      <c r="A232" s="3"/>
      <c r="B232" s="4" t="s">
        <v>6</v>
      </c>
      <c r="C232" s="4" t="s">
        <v>299</v>
      </c>
    </row>
    <row r="233" spans="1:3" x14ac:dyDescent="0.2">
      <c r="A233" s="3"/>
      <c r="B233" s="4" t="s">
        <v>5</v>
      </c>
      <c r="C233" s="4" t="s">
        <v>300</v>
      </c>
    </row>
    <row r="234" spans="1:3" x14ac:dyDescent="0.2">
      <c r="A234" s="3"/>
      <c r="B234" s="4" t="s">
        <v>4</v>
      </c>
      <c r="C234" s="4" t="s">
        <v>301</v>
      </c>
    </row>
    <row r="235" spans="1:3" x14ac:dyDescent="0.2">
      <c r="A235" s="3"/>
      <c r="B235" s="4" t="s">
        <v>3</v>
      </c>
      <c r="C235" s="4" t="s">
        <v>302</v>
      </c>
    </row>
    <row r="236" spans="1:3" x14ac:dyDescent="0.2">
      <c r="A236" s="3"/>
      <c r="B236" s="4" t="s">
        <v>2</v>
      </c>
      <c r="C236" s="4" t="s">
        <v>303</v>
      </c>
    </row>
    <row r="237" spans="1:3" x14ac:dyDescent="0.2">
      <c r="A237" s="3"/>
      <c r="B237" s="4" t="s">
        <v>1</v>
      </c>
      <c r="C237" s="4" t="s">
        <v>304</v>
      </c>
    </row>
    <row r="238" spans="1:3" x14ac:dyDescent="0.25">
      <c r="A238" s="3"/>
      <c r="B238" s="3"/>
      <c r="C238" s="3"/>
    </row>
    <row r="239" spans="1:3" x14ac:dyDescent="0.25">
      <c r="A239" s="3"/>
      <c r="B239" s="3" t="s">
        <v>39</v>
      </c>
      <c r="C239" s="3"/>
    </row>
    <row r="240" spans="1:3" x14ac:dyDescent="0.2">
      <c r="A240" s="3"/>
      <c r="B240" s="4" t="s">
        <v>8</v>
      </c>
      <c r="C240" s="4" t="s">
        <v>305</v>
      </c>
    </row>
    <row r="241" spans="1:3" x14ac:dyDescent="0.2">
      <c r="A241" s="3"/>
      <c r="B241" s="4" t="s">
        <v>7</v>
      </c>
      <c r="C241" s="4" t="s">
        <v>306</v>
      </c>
    </row>
    <row r="242" spans="1:3" x14ac:dyDescent="0.2">
      <c r="A242" s="3"/>
      <c r="B242" s="4" t="s">
        <v>6</v>
      </c>
      <c r="C242" s="4" t="s">
        <v>307</v>
      </c>
    </row>
    <row r="243" spans="1:3" x14ac:dyDescent="0.2">
      <c r="A243" s="3"/>
      <c r="B243" s="4" t="s">
        <v>5</v>
      </c>
      <c r="C243" s="4" t="s">
        <v>308</v>
      </c>
    </row>
    <row r="244" spans="1:3" x14ac:dyDescent="0.2">
      <c r="A244" s="3"/>
      <c r="B244" s="4" t="s">
        <v>4</v>
      </c>
      <c r="C244" s="4" t="s">
        <v>309</v>
      </c>
    </row>
    <row r="245" spans="1:3" x14ac:dyDescent="0.2">
      <c r="A245" s="3"/>
      <c r="B245" s="4" t="s">
        <v>3</v>
      </c>
      <c r="C245" s="4" t="s">
        <v>310</v>
      </c>
    </row>
    <row r="246" spans="1:3" x14ac:dyDescent="0.2">
      <c r="A246" s="3"/>
      <c r="B246" s="4" t="s">
        <v>2</v>
      </c>
      <c r="C246" s="4" t="s">
        <v>311</v>
      </c>
    </row>
    <row r="247" spans="1:3" x14ac:dyDescent="0.2">
      <c r="A247" s="3"/>
      <c r="B247" s="4" t="s">
        <v>1</v>
      </c>
      <c r="C247" s="4" t="s">
        <v>312</v>
      </c>
    </row>
    <row r="248" spans="1:3" x14ac:dyDescent="0.2">
      <c r="A248" s="3"/>
      <c r="B248" s="4" t="s">
        <v>0</v>
      </c>
      <c r="C248" s="4" t="s">
        <v>313</v>
      </c>
    </row>
    <row r="249" spans="1:3" x14ac:dyDescent="0.2">
      <c r="A249" s="3"/>
      <c r="B249" s="4" t="s">
        <v>10</v>
      </c>
      <c r="C249" s="4" t="s">
        <v>314</v>
      </c>
    </row>
    <row r="250" spans="1:3" x14ac:dyDescent="0.2">
      <c r="A250" s="3"/>
      <c r="B250" s="4" t="s">
        <v>38</v>
      </c>
      <c r="C250" s="4" t="s">
        <v>315</v>
      </c>
    </row>
    <row r="251" spans="1:3" x14ac:dyDescent="0.2">
      <c r="A251" s="3"/>
      <c r="B251" s="4" t="s">
        <v>37</v>
      </c>
      <c r="C251" s="4" t="s">
        <v>316</v>
      </c>
    </row>
    <row r="252" spans="1:3" x14ac:dyDescent="0.2">
      <c r="A252" s="3"/>
      <c r="B252" s="4" t="s">
        <v>36</v>
      </c>
      <c r="C252" s="4" t="s">
        <v>317</v>
      </c>
    </row>
    <row r="253" spans="1:3" x14ac:dyDescent="0.2">
      <c r="A253" s="3"/>
      <c r="B253" s="4" t="s">
        <v>35</v>
      </c>
      <c r="C253" s="4" t="s">
        <v>318</v>
      </c>
    </row>
    <row r="254" spans="1:3" x14ac:dyDescent="0.2">
      <c r="A254" s="3"/>
      <c r="B254" s="4" t="s">
        <v>34</v>
      </c>
      <c r="C254" s="4" t="s">
        <v>319</v>
      </c>
    </row>
    <row r="255" spans="1:3" x14ac:dyDescent="0.2">
      <c r="A255" s="3"/>
      <c r="B255" s="4" t="s">
        <v>33</v>
      </c>
      <c r="C255" s="4" t="s">
        <v>320</v>
      </c>
    </row>
    <row r="256" spans="1:3" x14ac:dyDescent="0.2">
      <c r="A256" s="3"/>
      <c r="B256" s="4" t="s">
        <v>32</v>
      </c>
      <c r="C256" s="4" t="s">
        <v>321</v>
      </c>
    </row>
    <row r="257" spans="1:3" x14ac:dyDescent="0.2">
      <c r="A257" s="3"/>
      <c r="B257" s="4" t="s">
        <v>31</v>
      </c>
      <c r="C257" s="4" t="s">
        <v>322</v>
      </c>
    </row>
    <row r="258" spans="1:3" x14ac:dyDescent="0.2">
      <c r="A258" s="3"/>
      <c r="B258" s="4" t="s">
        <v>30</v>
      </c>
      <c r="C258" s="4" t="s">
        <v>323</v>
      </c>
    </row>
    <row r="259" spans="1:3" x14ac:dyDescent="0.2">
      <c r="A259" s="3"/>
      <c r="B259" s="4" t="s">
        <v>29</v>
      </c>
      <c r="C259" s="4" t="s">
        <v>324</v>
      </c>
    </row>
    <row r="260" spans="1:3" x14ac:dyDescent="0.25">
      <c r="A260" s="3"/>
      <c r="B260" s="3"/>
      <c r="C260" s="3"/>
    </row>
    <row r="261" spans="1:3" x14ac:dyDescent="0.25">
      <c r="A261" s="3"/>
      <c r="B261" s="3" t="s">
        <v>28</v>
      </c>
      <c r="C261" s="3"/>
    </row>
    <row r="262" spans="1:3" x14ac:dyDescent="0.2">
      <c r="A262" s="3"/>
      <c r="B262" s="4" t="s">
        <v>8</v>
      </c>
      <c r="C262" s="4" t="s">
        <v>325</v>
      </c>
    </row>
    <row r="263" spans="1:3" x14ac:dyDescent="0.2">
      <c r="A263" s="3"/>
      <c r="B263" s="4" t="s">
        <v>7</v>
      </c>
      <c r="C263" s="4" t="s">
        <v>326</v>
      </c>
    </row>
    <row r="264" spans="1:3" x14ac:dyDescent="0.2">
      <c r="A264" s="3"/>
      <c r="B264" s="4" t="s">
        <v>6</v>
      </c>
      <c r="C264" s="4" t="s">
        <v>327</v>
      </c>
    </row>
    <row r="265" spans="1:3" x14ac:dyDescent="0.2">
      <c r="A265" s="3"/>
      <c r="B265" s="4" t="s">
        <v>5</v>
      </c>
      <c r="C265" s="4" t="s">
        <v>328</v>
      </c>
    </row>
    <row r="266" spans="1:3" x14ac:dyDescent="0.2">
      <c r="A266" s="3"/>
      <c r="B266" s="4" t="s">
        <v>4</v>
      </c>
      <c r="C266" s="4" t="s">
        <v>329</v>
      </c>
    </row>
    <row r="267" spans="1:3" x14ac:dyDescent="0.2">
      <c r="A267" s="3"/>
      <c r="B267" s="4" t="s">
        <v>3</v>
      </c>
      <c r="C267" s="4" t="s">
        <v>330</v>
      </c>
    </row>
    <row r="268" spans="1:3" x14ac:dyDescent="0.2">
      <c r="A268" s="3"/>
      <c r="B268" s="4" t="s">
        <v>2</v>
      </c>
      <c r="C268" s="4" t="s">
        <v>331</v>
      </c>
    </row>
    <row r="269" spans="1:3" x14ac:dyDescent="0.2">
      <c r="A269" s="3"/>
      <c r="B269" s="4" t="s">
        <v>1</v>
      </c>
      <c r="C269" s="4" t="s">
        <v>332</v>
      </c>
    </row>
    <row r="270" spans="1:3" x14ac:dyDescent="0.25">
      <c r="A270" s="3"/>
      <c r="B270" s="3"/>
      <c r="C270" s="3"/>
    </row>
    <row r="271" spans="1:3" x14ac:dyDescent="0.25">
      <c r="A271" s="3"/>
      <c r="B271" s="3" t="s">
        <v>27</v>
      </c>
      <c r="C271" s="3"/>
    </row>
    <row r="272" spans="1:3" x14ac:dyDescent="0.2">
      <c r="A272" s="3"/>
      <c r="B272" s="4" t="s">
        <v>8</v>
      </c>
      <c r="C272" s="4" t="s">
        <v>333</v>
      </c>
    </row>
    <row r="273" spans="1:3" x14ac:dyDescent="0.2">
      <c r="A273" s="3"/>
      <c r="B273" s="4" t="s">
        <v>7</v>
      </c>
      <c r="C273" s="4" t="s">
        <v>26</v>
      </c>
    </row>
    <row r="274" spans="1:3" x14ac:dyDescent="0.2">
      <c r="A274" s="3"/>
      <c r="B274" s="4" t="s">
        <v>6</v>
      </c>
      <c r="C274" s="4" t="s">
        <v>25</v>
      </c>
    </row>
    <row r="275" spans="1:3" x14ac:dyDescent="0.2">
      <c r="A275" s="3"/>
      <c r="B275" s="4" t="s">
        <v>5</v>
      </c>
      <c r="C275" s="4" t="s">
        <v>24</v>
      </c>
    </row>
    <row r="276" spans="1:3" x14ac:dyDescent="0.2">
      <c r="A276" s="3"/>
      <c r="B276" s="4" t="s">
        <v>4</v>
      </c>
      <c r="C276" s="4" t="s">
        <v>23</v>
      </c>
    </row>
    <row r="277" spans="1:3" x14ac:dyDescent="0.2">
      <c r="A277" s="3"/>
      <c r="B277" s="4" t="s">
        <v>3</v>
      </c>
      <c r="C277" s="4" t="s">
        <v>22</v>
      </c>
    </row>
    <row r="278" spans="1:3" x14ac:dyDescent="0.2">
      <c r="A278" s="3"/>
      <c r="B278" s="4" t="s">
        <v>2</v>
      </c>
      <c r="C278" s="4" t="s">
        <v>21</v>
      </c>
    </row>
    <row r="279" spans="1:3" x14ac:dyDescent="0.2">
      <c r="A279" s="3"/>
      <c r="B279" s="4" t="s">
        <v>1</v>
      </c>
      <c r="C279" s="4" t="s">
        <v>20</v>
      </c>
    </row>
    <row r="280" spans="1:3" x14ac:dyDescent="0.2">
      <c r="A280" s="3"/>
      <c r="B280" s="4" t="s">
        <v>0</v>
      </c>
      <c r="C280" s="4" t="s">
        <v>19</v>
      </c>
    </row>
    <row r="281" spans="1:3" x14ac:dyDescent="0.25">
      <c r="A281" s="3"/>
      <c r="B281" s="3"/>
      <c r="C281" s="3"/>
    </row>
    <row r="282" spans="1:3" x14ac:dyDescent="0.25">
      <c r="A282" s="3"/>
      <c r="B282" s="3" t="s">
        <v>18</v>
      </c>
      <c r="C282" s="3"/>
    </row>
    <row r="283" spans="1:3" x14ac:dyDescent="0.2">
      <c r="A283" s="3"/>
      <c r="B283" s="4" t="s">
        <v>8</v>
      </c>
      <c r="C283" s="4" t="s">
        <v>334</v>
      </c>
    </row>
    <row r="284" spans="1:3" x14ac:dyDescent="0.2">
      <c r="A284" s="3"/>
      <c r="B284" s="4" t="s">
        <v>7</v>
      </c>
      <c r="C284" s="4" t="s">
        <v>335</v>
      </c>
    </row>
    <row r="285" spans="1:3" x14ac:dyDescent="0.2">
      <c r="A285" s="3"/>
      <c r="B285" s="4" t="s">
        <v>6</v>
      </c>
      <c r="C285" s="4" t="s">
        <v>17</v>
      </c>
    </row>
    <row r="286" spans="1:3" x14ac:dyDescent="0.2">
      <c r="A286" s="3"/>
      <c r="B286" s="4" t="s">
        <v>5</v>
      </c>
      <c r="C286" s="4" t="s">
        <v>16</v>
      </c>
    </row>
    <row r="287" spans="1:3" x14ac:dyDescent="0.2">
      <c r="A287" s="3"/>
      <c r="B287" s="4" t="s">
        <v>4</v>
      </c>
      <c r="C287" s="4" t="s">
        <v>15</v>
      </c>
    </row>
    <row r="288" spans="1:3" x14ac:dyDescent="0.2">
      <c r="A288" s="3"/>
      <c r="B288" s="4" t="s">
        <v>3</v>
      </c>
      <c r="C288" s="4" t="s">
        <v>14</v>
      </c>
    </row>
    <row r="289" spans="1:3" x14ac:dyDescent="0.2">
      <c r="A289" s="3"/>
      <c r="B289" s="4" t="s">
        <v>2</v>
      </c>
      <c r="C289" s="4" t="s">
        <v>13</v>
      </c>
    </row>
    <row r="290" spans="1:3" x14ac:dyDescent="0.2">
      <c r="A290" s="3"/>
      <c r="B290" s="4" t="s">
        <v>1</v>
      </c>
      <c r="C290" s="4" t="s">
        <v>12</v>
      </c>
    </row>
    <row r="291" spans="1:3" x14ac:dyDescent="0.2">
      <c r="A291" s="3"/>
      <c r="B291" s="4" t="s">
        <v>0</v>
      </c>
      <c r="C291" s="4" t="s">
        <v>11</v>
      </c>
    </row>
    <row r="292" spans="1:3" x14ac:dyDescent="0.2">
      <c r="A292" s="3"/>
      <c r="B292" s="4" t="s">
        <v>10</v>
      </c>
      <c r="C292" s="4" t="s">
        <v>336</v>
      </c>
    </row>
    <row r="293" spans="1:3" x14ac:dyDescent="0.25">
      <c r="A293" s="3"/>
      <c r="B293" s="3"/>
      <c r="C293" s="3"/>
    </row>
    <row r="294" spans="1:3" x14ac:dyDescent="0.25">
      <c r="A294" s="3"/>
      <c r="B294" s="3" t="s">
        <v>9</v>
      </c>
      <c r="C294" s="3"/>
    </row>
    <row r="295" spans="1:3" x14ac:dyDescent="0.2">
      <c r="A295" s="3"/>
      <c r="B295" s="4" t="s">
        <v>8</v>
      </c>
      <c r="C295" s="4" t="s">
        <v>80</v>
      </c>
    </row>
    <row r="296" spans="1:3" x14ac:dyDescent="0.2">
      <c r="A296" s="3"/>
      <c r="B296" s="4" t="s">
        <v>7</v>
      </c>
      <c r="C296" s="4" t="s">
        <v>261</v>
      </c>
    </row>
    <row r="297" spans="1:3" x14ac:dyDescent="0.2">
      <c r="A297" s="3"/>
      <c r="B297" s="4" t="s">
        <v>6</v>
      </c>
      <c r="C297" s="4" t="s">
        <v>262</v>
      </c>
    </row>
    <row r="298" spans="1:3" x14ac:dyDescent="0.2">
      <c r="A298" s="3"/>
      <c r="B298" s="4" t="s">
        <v>5</v>
      </c>
      <c r="C298" s="4" t="s">
        <v>263</v>
      </c>
    </row>
    <row r="299" spans="1:3" x14ac:dyDescent="0.2">
      <c r="A299" s="3"/>
      <c r="B299" s="4" t="s">
        <v>4</v>
      </c>
      <c r="C299" s="4" t="s">
        <v>264</v>
      </c>
    </row>
    <row r="300" spans="1:3" x14ac:dyDescent="0.2">
      <c r="A300" s="3"/>
      <c r="B300" s="4" t="s">
        <v>3</v>
      </c>
      <c r="C300" s="4" t="s">
        <v>265</v>
      </c>
    </row>
    <row r="301" spans="1:3" x14ac:dyDescent="0.2">
      <c r="A301" s="3"/>
      <c r="B301" s="4" t="s">
        <v>2</v>
      </c>
      <c r="C301" s="4" t="s">
        <v>266</v>
      </c>
    </row>
    <row r="302" spans="1:3" x14ac:dyDescent="0.2">
      <c r="A302" s="3"/>
      <c r="B302" s="4" t="s">
        <v>1</v>
      </c>
      <c r="C302" s="4" t="s">
        <v>267</v>
      </c>
    </row>
    <row r="303" spans="1:3" x14ac:dyDescent="0.2">
      <c r="A303" s="3"/>
      <c r="B303" s="4" t="s">
        <v>0</v>
      </c>
      <c r="C303" s="4" t="s">
        <v>268</v>
      </c>
    </row>
    <row r="304" spans="1:3" x14ac:dyDescent="0.25">
      <c r="A304" s="3"/>
      <c r="B304" s="3"/>
      <c r="C304" s="3"/>
    </row>
    <row r="305" spans="1:3" x14ac:dyDescent="0.25">
      <c r="A305" s="3"/>
      <c r="B305" s="3" t="s">
        <v>367</v>
      </c>
      <c r="C305" s="3"/>
    </row>
    <row r="306" spans="1:3" x14ac:dyDescent="0.2">
      <c r="A306" s="3"/>
      <c r="B306" s="4" t="s">
        <v>8</v>
      </c>
      <c r="C306" s="53" t="s">
        <v>350</v>
      </c>
    </row>
    <row r="307" spans="1:3" x14ac:dyDescent="0.2">
      <c r="A307" s="3"/>
      <c r="B307" s="4" t="s">
        <v>7</v>
      </c>
      <c r="C307" s="53" t="s">
        <v>351</v>
      </c>
    </row>
    <row r="308" spans="1:3" x14ac:dyDescent="0.2">
      <c r="A308" s="3"/>
      <c r="B308" s="4" t="s">
        <v>6</v>
      </c>
      <c r="C308" s="53" t="s">
        <v>352</v>
      </c>
    </row>
    <row r="309" spans="1:3" x14ac:dyDescent="0.2">
      <c r="A309" s="3"/>
      <c r="B309" s="4" t="s">
        <v>5</v>
      </c>
      <c r="C309" s="53" t="s">
        <v>353</v>
      </c>
    </row>
    <row r="310" spans="1:3" x14ac:dyDescent="0.2">
      <c r="A310" s="3"/>
      <c r="B310" s="4" t="s">
        <v>4</v>
      </c>
      <c r="C310" s="53" t="s">
        <v>354</v>
      </c>
    </row>
    <row r="311" spans="1:3" x14ac:dyDescent="0.2">
      <c r="A311" s="3"/>
      <c r="B311" s="4" t="s">
        <v>3</v>
      </c>
      <c r="C311" s="53" t="s">
        <v>355</v>
      </c>
    </row>
    <row r="312" spans="1:3" x14ac:dyDescent="0.2">
      <c r="A312" s="3"/>
      <c r="B312" s="4" t="s">
        <v>2</v>
      </c>
      <c r="C312" s="53" t="s">
        <v>356</v>
      </c>
    </row>
    <row r="313" spans="1:3" x14ac:dyDescent="0.2">
      <c r="A313" s="3"/>
      <c r="B313" s="4" t="s">
        <v>1</v>
      </c>
      <c r="C313" s="53" t="s">
        <v>357</v>
      </c>
    </row>
    <row r="314" spans="1:3" x14ac:dyDescent="0.2">
      <c r="A314" s="3"/>
      <c r="B314" s="4" t="s">
        <v>0</v>
      </c>
      <c r="C314" s="53" t="s">
        <v>358</v>
      </c>
    </row>
    <row r="315" spans="1:3" x14ac:dyDescent="0.2">
      <c r="A315" s="3"/>
      <c r="B315" s="4" t="s">
        <v>10</v>
      </c>
      <c r="C315" s="53" t="s">
        <v>359</v>
      </c>
    </row>
    <row r="316" spans="1:3" x14ac:dyDescent="0.2">
      <c r="A316" s="3"/>
      <c r="B316" s="4" t="s">
        <v>38</v>
      </c>
      <c r="C316" s="53" t="s">
        <v>360</v>
      </c>
    </row>
    <row r="317" spans="1:3" x14ac:dyDescent="0.2">
      <c r="A317" s="3"/>
      <c r="B317" s="4" t="s">
        <v>37</v>
      </c>
      <c r="C317" s="53" t="s">
        <v>361</v>
      </c>
    </row>
    <row r="318" spans="1:3" x14ac:dyDescent="0.2">
      <c r="A318" s="3"/>
      <c r="B318" s="4" t="s">
        <v>36</v>
      </c>
      <c r="C318" s="53" t="s">
        <v>362</v>
      </c>
    </row>
    <row r="319" spans="1:3" x14ac:dyDescent="0.2">
      <c r="A319" s="3"/>
      <c r="B319" s="4" t="s">
        <v>35</v>
      </c>
      <c r="C319" s="53" t="s">
        <v>363</v>
      </c>
    </row>
    <row r="320" spans="1:3" x14ac:dyDescent="0.2">
      <c r="A320" s="3"/>
      <c r="B320" s="4" t="s">
        <v>34</v>
      </c>
      <c r="C320" s="53" t="s">
        <v>364</v>
      </c>
    </row>
    <row r="321" spans="1:3" x14ac:dyDescent="0.2">
      <c r="A321" s="3"/>
      <c r="B321" s="4" t="s">
        <v>33</v>
      </c>
      <c r="C321" s="53" t="s">
        <v>365</v>
      </c>
    </row>
    <row r="322" spans="1:3" x14ac:dyDescent="0.2">
      <c r="A322" s="3"/>
      <c r="B322" s="4" t="s">
        <v>32</v>
      </c>
      <c r="C322" s="53" t="s">
        <v>366</v>
      </c>
    </row>
    <row r="323" spans="1:3" x14ac:dyDescent="0.2">
      <c r="A323" s="3"/>
      <c r="B323" s="4" t="s">
        <v>31</v>
      </c>
      <c r="C323" s="53" t="s">
        <v>368</v>
      </c>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7030A0"/>
  </sheetPr>
  <dimension ref="A2:BQ394"/>
  <sheetViews>
    <sheetView zoomScale="80" zoomScaleNormal="80" workbookViewId="0"/>
  </sheetViews>
  <sheetFormatPr defaultColWidth="9.140625" defaultRowHeight="12.75" x14ac:dyDescent="0.2"/>
  <cols>
    <col min="1" max="1" width="30.42578125" style="15" bestFit="1" customWidth="1"/>
    <col min="2" max="2" width="50.85546875" style="25" bestFit="1" customWidth="1"/>
    <col min="3" max="3" width="12.7109375" style="25" bestFit="1" customWidth="1"/>
    <col min="4" max="4" width="16.7109375" style="25" bestFit="1" customWidth="1"/>
    <col min="5" max="5" width="13" style="25" bestFit="1" customWidth="1"/>
    <col min="6" max="12" width="16.7109375" style="25" customWidth="1"/>
    <col min="13" max="13" width="14.42578125" style="25" bestFit="1" customWidth="1"/>
    <col min="14" max="22" width="14.42578125" style="25" customWidth="1"/>
    <col min="23" max="23" width="12.5703125" style="25" bestFit="1" customWidth="1"/>
    <col min="24" max="24" width="9.140625" style="15"/>
    <col min="25" max="25" width="46.28515625" style="39" bestFit="1" customWidth="1"/>
    <col min="26" max="33" width="17.140625" style="39" customWidth="1"/>
    <col min="34" max="34" width="17.140625" style="39" bestFit="1" customWidth="1"/>
    <col min="35" max="35" width="16.7109375" style="39" bestFit="1" customWidth="1"/>
    <col min="36" max="36" width="14.42578125" style="39" bestFit="1" customWidth="1"/>
    <col min="37" max="46" width="14.42578125" style="39" customWidth="1"/>
    <col min="47" max="47" width="9.140625" style="15"/>
    <col min="48" max="48" width="46.28515625" style="27" bestFit="1" customWidth="1"/>
    <col min="49" max="56" width="17.140625" style="27" customWidth="1"/>
    <col min="57" max="57" width="17.140625" style="27" bestFit="1" customWidth="1"/>
    <col min="58" max="58" width="16.7109375" style="27" bestFit="1" customWidth="1"/>
    <col min="59" max="59" width="14.42578125" style="27" bestFit="1" customWidth="1"/>
    <col min="60" max="69" width="14.42578125" style="27" customWidth="1"/>
    <col min="70" max="16384" width="9.140625" style="15"/>
  </cols>
  <sheetData>
    <row r="2" spans="1:69" s="10" customFormat="1" x14ac:dyDescent="0.2">
      <c r="A2" s="10" t="s">
        <v>190</v>
      </c>
      <c r="B2" s="11" t="s">
        <v>48</v>
      </c>
      <c r="C2" s="11" t="s">
        <v>197</v>
      </c>
      <c r="D2" s="11"/>
      <c r="E2" s="11"/>
      <c r="F2" s="11"/>
      <c r="G2" s="11"/>
      <c r="H2" s="11"/>
      <c r="I2" s="11"/>
      <c r="J2" s="11"/>
      <c r="K2" s="11"/>
      <c r="L2" s="11"/>
      <c r="M2" s="11"/>
      <c r="N2" s="11"/>
      <c r="O2" s="11"/>
      <c r="P2" s="11"/>
      <c r="Q2" s="11"/>
      <c r="R2" s="11"/>
      <c r="S2" s="11"/>
      <c r="T2" s="11"/>
      <c r="U2" s="11"/>
      <c r="V2" s="11"/>
      <c r="W2" s="11"/>
      <c r="Y2" s="38"/>
      <c r="Z2" s="38" t="s">
        <v>198</v>
      </c>
      <c r="AA2" s="38"/>
      <c r="AB2" s="38"/>
      <c r="AC2" s="38"/>
      <c r="AD2" s="38"/>
      <c r="AE2" s="38"/>
      <c r="AF2" s="38"/>
      <c r="AG2" s="38"/>
      <c r="AH2" s="38"/>
      <c r="AI2" s="38"/>
      <c r="AJ2" s="38"/>
      <c r="AK2" s="38"/>
      <c r="AL2" s="38"/>
      <c r="AM2" s="38"/>
      <c r="AN2" s="38"/>
      <c r="AO2" s="38"/>
      <c r="AP2" s="38"/>
      <c r="AQ2" s="38"/>
      <c r="AR2" s="38"/>
      <c r="AS2" s="38"/>
      <c r="AT2" s="38"/>
      <c r="AV2" s="12"/>
      <c r="AW2" s="12" t="s">
        <v>392</v>
      </c>
      <c r="AX2" s="12"/>
      <c r="AY2" s="12"/>
      <c r="AZ2" s="12"/>
      <c r="BA2" s="12"/>
      <c r="BB2" s="12"/>
      <c r="BC2" s="12"/>
      <c r="BD2" s="12"/>
      <c r="BE2" s="12"/>
      <c r="BF2" s="12"/>
      <c r="BG2" s="12"/>
      <c r="BH2" s="12"/>
      <c r="BI2" s="12"/>
      <c r="BJ2" s="12"/>
      <c r="BK2" s="12"/>
      <c r="BL2" s="12"/>
      <c r="BM2" s="12"/>
      <c r="BN2" s="12"/>
      <c r="BO2" s="12"/>
      <c r="BP2" s="12"/>
      <c r="BQ2" s="12"/>
    </row>
    <row r="4" spans="1:69" s="10" customFormat="1" x14ac:dyDescent="0.2">
      <c r="A4" s="10" t="s">
        <v>191</v>
      </c>
      <c r="B4" s="11" t="s">
        <v>192</v>
      </c>
      <c r="C4" s="11"/>
      <c r="D4" s="11"/>
      <c r="E4" s="11"/>
      <c r="F4" s="11"/>
      <c r="G4" s="11"/>
      <c r="H4" s="11"/>
      <c r="I4" s="11"/>
      <c r="J4" s="11"/>
      <c r="K4" s="11"/>
      <c r="L4" s="11"/>
      <c r="M4" s="11"/>
      <c r="N4" s="11"/>
      <c r="O4" s="11"/>
      <c r="P4" s="11"/>
      <c r="Q4" s="11"/>
      <c r="R4" s="11"/>
      <c r="S4" s="11"/>
      <c r="T4" s="11"/>
      <c r="U4" s="11"/>
      <c r="V4" s="11"/>
      <c r="W4" s="11"/>
      <c r="Y4" s="38" t="s">
        <v>192</v>
      </c>
      <c r="Z4" s="38"/>
      <c r="AA4" s="38"/>
      <c r="AB4" s="38"/>
      <c r="AC4" s="38"/>
      <c r="AD4" s="38"/>
      <c r="AE4" s="38"/>
      <c r="AF4" s="38"/>
      <c r="AG4" s="38"/>
      <c r="AH4" s="38"/>
      <c r="AI4" s="38"/>
      <c r="AJ4" s="38"/>
      <c r="AK4" s="38"/>
      <c r="AL4" s="38"/>
      <c r="AM4" s="38"/>
      <c r="AN4" s="38"/>
      <c r="AO4" s="38"/>
      <c r="AP4" s="38"/>
      <c r="AQ4" s="38"/>
      <c r="AR4" s="38"/>
      <c r="AS4" s="38"/>
      <c r="AT4" s="38"/>
      <c r="AV4" s="12" t="s">
        <v>192</v>
      </c>
      <c r="AW4" s="12"/>
      <c r="AX4" s="12"/>
      <c r="AY4" s="12"/>
      <c r="AZ4" s="12"/>
      <c r="BA4" s="12"/>
      <c r="BB4" s="12"/>
      <c r="BC4" s="12"/>
      <c r="BD4" s="12"/>
      <c r="BE4" s="12"/>
      <c r="BF4" s="12"/>
      <c r="BG4" s="12"/>
      <c r="BH4" s="12"/>
      <c r="BI4" s="12"/>
      <c r="BJ4" s="12"/>
      <c r="BK4" s="12"/>
      <c r="BL4" s="12"/>
      <c r="BM4" s="12"/>
      <c r="BN4" s="12"/>
      <c r="BO4" s="12"/>
      <c r="BP4" s="12"/>
      <c r="BQ4" s="12"/>
    </row>
    <row r="5" spans="1:69" x14ac:dyDescent="0.2">
      <c r="B5" s="11" t="s">
        <v>369</v>
      </c>
    </row>
    <row r="6" spans="1:69" x14ac:dyDescent="0.2">
      <c r="A6" s="13" t="s">
        <v>193</v>
      </c>
      <c r="B6" s="14" t="s">
        <v>187</v>
      </c>
      <c r="C6" s="28" t="s">
        <v>8</v>
      </c>
      <c r="D6" s="28" t="s">
        <v>7</v>
      </c>
      <c r="E6" s="28" t="s">
        <v>6</v>
      </c>
      <c r="F6" s="28" t="s">
        <v>5</v>
      </c>
      <c r="G6" s="28" t="s">
        <v>4</v>
      </c>
      <c r="H6" s="28" t="s">
        <v>3</v>
      </c>
      <c r="I6" s="28" t="s">
        <v>2</v>
      </c>
      <c r="J6" s="28" t="s">
        <v>1</v>
      </c>
      <c r="K6" s="28" t="s">
        <v>0</v>
      </c>
      <c r="L6" s="28" t="s">
        <v>10</v>
      </c>
      <c r="M6" s="28" t="s">
        <v>38</v>
      </c>
      <c r="N6" s="28" t="s">
        <v>37</v>
      </c>
      <c r="O6" s="28" t="s">
        <v>36</v>
      </c>
      <c r="P6" s="28" t="s">
        <v>35</v>
      </c>
      <c r="Q6" s="28" t="s">
        <v>34</v>
      </c>
      <c r="R6" s="28" t="s">
        <v>33</v>
      </c>
      <c r="S6" s="28" t="s">
        <v>32</v>
      </c>
      <c r="T6" s="28" t="s">
        <v>31</v>
      </c>
      <c r="U6" s="28" t="s">
        <v>30</v>
      </c>
      <c r="V6" s="28" t="s">
        <v>29</v>
      </c>
      <c r="W6" s="28" t="s">
        <v>194</v>
      </c>
      <c r="Y6" s="40" t="s">
        <v>187</v>
      </c>
      <c r="Z6" s="67" t="s">
        <v>8</v>
      </c>
      <c r="AA6" s="67" t="s">
        <v>7</v>
      </c>
      <c r="AB6" s="67" t="s">
        <v>6</v>
      </c>
      <c r="AC6" s="67" t="s">
        <v>5</v>
      </c>
      <c r="AD6" s="67" t="s">
        <v>4</v>
      </c>
      <c r="AE6" s="67" t="s">
        <v>3</v>
      </c>
      <c r="AF6" s="67" t="s">
        <v>2</v>
      </c>
      <c r="AG6" s="67" t="s">
        <v>1</v>
      </c>
      <c r="AH6" s="67" t="s">
        <v>0</v>
      </c>
      <c r="AI6" s="67" t="s">
        <v>10</v>
      </c>
      <c r="AJ6" s="67" t="s">
        <v>38</v>
      </c>
      <c r="AK6" s="67" t="s">
        <v>37</v>
      </c>
      <c r="AL6" s="67" t="s">
        <v>36</v>
      </c>
      <c r="AM6" s="67" t="s">
        <v>35</v>
      </c>
      <c r="AN6" s="67" t="s">
        <v>34</v>
      </c>
      <c r="AO6" s="67" t="s">
        <v>33</v>
      </c>
      <c r="AP6" s="67" t="s">
        <v>32</v>
      </c>
      <c r="AQ6" s="67" t="s">
        <v>31</v>
      </c>
      <c r="AR6" s="67" t="s">
        <v>30</v>
      </c>
      <c r="AS6" s="67" t="s">
        <v>29</v>
      </c>
      <c r="AT6" s="67" t="s">
        <v>194</v>
      </c>
      <c r="AV6" s="16" t="s">
        <v>187</v>
      </c>
      <c r="AW6" s="70" t="s">
        <v>8</v>
      </c>
      <c r="AX6" s="70" t="s">
        <v>7</v>
      </c>
      <c r="AY6" s="70" t="s">
        <v>6</v>
      </c>
      <c r="AZ6" s="70" t="s">
        <v>5</v>
      </c>
      <c r="BA6" s="70" t="s">
        <v>4</v>
      </c>
      <c r="BB6" s="70" t="s">
        <v>3</v>
      </c>
      <c r="BC6" s="70" t="s">
        <v>2</v>
      </c>
      <c r="BD6" s="70" t="s">
        <v>1</v>
      </c>
      <c r="BE6" s="70" t="s">
        <v>0</v>
      </c>
      <c r="BF6" s="70" t="s">
        <v>10</v>
      </c>
      <c r="BG6" s="70" t="s">
        <v>38</v>
      </c>
      <c r="BH6" s="70" t="s">
        <v>37</v>
      </c>
      <c r="BI6" s="70" t="s">
        <v>36</v>
      </c>
      <c r="BJ6" s="70" t="s">
        <v>35</v>
      </c>
      <c r="BK6" s="70" t="s">
        <v>34</v>
      </c>
      <c r="BL6" s="70" t="s">
        <v>33</v>
      </c>
      <c r="BM6" s="70" t="s">
        <v>32</v>
      </c>
      <c r="BN6" s="70" t="s">
        <v>31</v>
      </c>
      <c r="BO6" s="70" t="s">
        <v>30</v>
      </c>
      <c r="BP6" s="70" t="s">
        <v>29</v>
      </c>
      <c r="BQ6" s="70" t="s">
        <v>194</v>
      </c>
    </row>
    <row r="7" spans="1:69" x14ac:dyDescent="0.2">
      <c r="A7" s="13"/>
      <c r="B7" s="63" t="s">
        <v>177</v>
      </c>
      <c r="C7" s="66">
        <v>55673.534080064797</v>
      </c>
      <c r="D7" s="66">
        <v>2027.9339106003006</v>
      </c>
      <c r="E7" s="66">
        <v>876.48174923220017</v>
      </c>
      <c r="F7" s="66">
        <v>1547.8006328581002</v>
      </c>
      <c r="G7" s="66">
        <v>74.944589307599998</v>
      </c>
      <c r="H7" s="66">
        <v>0</v>
      </c>
      <c r="I7" s="66">
        <v>475.38639730380004</v>
      </c>
      <c r="J7" s="66">
        <v>0</v>
      </c>
      <c r="K7" s="66">
        <v>0</v>
      </c>
      <c r="L7" s="66">
        <v>0</v>
      </c>
      <c r="M7" s="66">
        <v>0</v>
      </c>
      <c r="N7" s="66">
        <v>0</v>
      </c>
      <c r="O7" s="66">
        <v>799.51639761000001</v>
      </c>
      <c r="P7" s="66">
        <v>329.61392088000002</v>
      </c>
      <c r="Q7" s="66">
        <v>0</v>
      </c>
      <c r="R7" s="66">
        <v>119.71183663900001</v>
      </c>
      <c r="S7" s="66">
        <v>0</v>
      </c>
      <c r="T7" s="66">
        <v>0</v>
      </c>
      <c r="U7" s="66">
        <v>0</v>
      </c>
      <c r="V7" s="66">
        <v>0</v>
      </c>
      <c r="W7" s="66">
        <v>61924.923514495822</v>
      </c>
      <c r="Y7" s="41" t="s">
        <v>177</v>
      </c>
      <c r="Z7" s="68">
        <v>0.89904889534554444</v>
      </c>
      <c r="AA7" s="68">
        <v>3.2748266699523458E-2</v>
      </c>
      <c r="AB7" s="68">
        <v>1.4153941571312997E-2</v>
      </c>
      <c r="AC7" s="68">
        <v>2.4994792807386836E-2</v>
      </c>
      <c r="AD7" s="68">
        <v>1.21024920265031E-3</v>
      </c>
      <c r="AE7" s="68">
        <v>0</v>
      </c>
      <c r="AF7" s="68">
        <v>7.6768184815362468E-3</v>
      </c>
      <c r="AG7" s="68">
        <v>0</v>
      </c>
      <c r="AH7" s="68">
        <v>0</v>
      </c>
      <c r="AI7" s="68">
        <v>0</v>
      </c>
      <c r="AJ7" s="68">
        <v>0</v>
      </c>
      <c r="AK7" s="68">
        <v>0</v>
      </c>
      <c r="AL7" s="68">
        <v>1.2911059913103382E-2</v>
      </c>
      <c r="AM7" s="68">
        <v>5.3227989987398479E-3</v>
      </c>
      <c r="AN7" s="68">
        <v>0</v>
      </c>
      <c r="AO7" s="68">
        <v>1.9331769802021156E-3</v>
      </c>
      <c r="AP7" s="68">
        <v>0</v>
      </c>
      <c r="AQ7" s="68">
        <v>0</v>
      </c>
      <c r="AR7" s="68">
        <v>0</v>
      </c>
      <c r="AS7" s="68">
        <v>0</v>
      </c>
      <c r="AT7" s="68">
        <v>0.99999999999999967</v>
      </c>
      <c r="AV7" s="18" t="s">
        <v>177</v>
      </c>
      <c r="AW7" s="71">
        <v>4.7634598719595918</v>
      </c>
      <c r="AX7" s="71">
        <v>24.376293958174443</v>
      </c>
      <c r="AY7" s="71">
        <v>37.531633865217792</v>
      </c>
      <c r="AZ7" s="71">
        <v>27.367824540081742</v>
      </c>
      <c r="BA7" s="71">
        <v>59.710020435009696</v>
      </c>
      <c r="BB7" s="71">
        <v>0</v>
      </c>
      <c r="BC7" s="71">
        <v>51.741262863324579</v>
      </c>
      <c r="BD7" s="71">
        <v>0</v>
      </c>
      <c r="BE7" s="71">
        <v>0</v>
      </c>
      <c r="BF7" s="71">
        <v>0</v>
      </c>
      <c r="BG7" s="71">
        <v>0</v>
      </c>
      <c r="BH7" s="71">
        <v>0</v>
      </c>
      <c r="BI7" s="71">
        <v>38.217234214753844</v>
      </c>
      <c r="BJ7" s="71">
        <v>69.915394000235992</v>
      </c>
      <c r="BK7" s="71">
        <v>0</v>
      </c>
      <c r="BL7" s="71">
        <v>86.539149284903729</v>
      </c>
      <c r="BM7" s="71">
        <v>0</v>
      </c>
      <c r="BN7" s="71">
        <v>0</v>
      </c>
      <c r="BO7" s="71">
        <v>0</v>
      </c>
      <c r="BP7" s="71">
        <v>0</v>
      </c>
      <c r="BQ7" s="71">
        <v>4.5056455660891794</v>
      </c>
    </row>
    <row r="8" spans="1:69" x14ac:dyDescent="0.2">
      <c r="A8" s="13"/>
      <c r="B8" s="63" t="s">
        <v>371</v>
      </c>
      <c r="C8" s="66">
        <v>790044.33325950254</v>
      </c>
      <c r="D8" s="66">
        <v>36029.877656778095</v>
      </c>
      <c r="E8" s="66">
        <v>15651.100835684201</v>
      </c>
      <c r="F8" s="66">
        <v>35391.076887543109</v>
      </c>
      <c r="G8" s="66">
        <v>5931.3661351881001</v>
      </c>
      <c r="H8" s="66">
        <v>3492.2368213895998</v>
      </c>
      <c r="I8" s="66">
        <v>2773.3041753663997</v>
      </c>
      <c r="J8" s="66">
        <v>265.51824169419996</v>
      </c>
      <c r="K8" s="66">
        <v>0</v>
      </c>
      <c r="L8" s="66">
        <v>1424.5660406539</v>
      </c>
      <c r="M8" s="66">
        <v>133.42926270949999</v>
      </c>
      <c r="N8" s="66">
        <v>232.45046843</v>
      </c>
      <c r="O8" s="66">
        <v>13845.573988554899</v>
      </c>
      <c r="P8" s="66">
        <v>519.40008119709989</v>
      </c>
      <c r="Q8" s="66">
        <v>324.09478063210003</v>
      </c>
      <c r="R8" s="66">
        <v>2482.5057468177001</v>
      </c>
      <c r="S8" s="66">
        <v>70.809596087299994</v>
      </c>
      <c r="T8" s="66">
        <v>54.1849622497</v>
      </c>
      <c r="U8" s="66">
        <v>0</v>
      </c>
      <c r="V8" s="66">
        <v>0</v>
      </c>
      <c r="W8" s="66">
        <v>908665.82894047885</v>
      </c>
      <c r="Y8" s="41" t="s">
        <v>371</v>
      </c>
      <c r="Z8" s="68">
        <v>0.86945531360050021</v>
      </c>
      <c r="AA8" s="68">
        <v>3.9651405950622789E-2</v>
      </c>
      <c r="AB8" s="68">
        <v>1.7224264781623488E-2</v>
      </c>
      <c r="AC8" s="68">
        <v>3.8948396385511445E-2</v>
      </c>
      <c r="AD8" s="68">
        <v>6.527554956153884E-3</v>
      </c>
      <c r="AE8" s="68">
        <v>3.8432575652829516E-3</v>
      </c>
      <c r="AF8" s="68">
        <v>3.0520617008346442E-3</v>
      </c>
      <c r="AG8" s="68">
        <v>2.9220669825759724E-4</v>
      </c>
      <c r="AH8" s="68">
        <v>0</v>
      </c>
      <c r="AI8" s="68">
        <v>1.5677557087350477E-3</v>
      </c>
      <c r="AJ8" s="68">
        <v>1.4684085002412931E-4</v>
      </c>
      <c r="AK8" s="68">
        <v>2.5581513140099209E-4</v>
      </c>
      <c r="AL8" s="68">
        <v>1.5237256148059507E-2</v>
      </c>
      <c r="AM8" s="68">
        <v>5.71607366156522E-4</v>
      </c>
      <c r="AN8" s="68">
        <v>3.5667103384970524E-4</v>
      </c>
      <c r="AO8" s="68">
        <v>2.73203378816649E-3</v>
      </c>
      <c r="AP8" s="68">
        <v>7.7926993435931553E-5</v>
      </c>
      <c r="AQ8" s="68">
        <v>5.9631341384192547E-5</v>
      </c>
      <c r="AR8" s="68">
        <v>0</v>
      </c>
      <c r="AS8" s="68">
        <v>0</v>
      </c>
      <c r="AT8" s="68">
        <v>0.99999999999999922</v>
      </c>
      <c r="AV8" s="18" t="s">
        <v>371</v>
      </c>
      <c r="AW8" s="71">
        <v>1.0296461559607237</v>
      </c>
      <c r="AX8" s="71">
        <v>6.0656591251090184</v>
      </c>
      <c r="AY8" s="71">
        <v>9.4028342030082097</v>
      </c>
      <c r="AZ8" s="71">
        <v>6.3267571908483236</v>
      </c>
      <c r="BA8" s="71">
        <v>16.597164107283774</v>
      </c>
      <c r="BB8" s="71">
        <v>21.308184142815339</v>
      </c>
      <c r="BC8" s="71">
        <v>22.457403433812985</v>
      </c>
      <c r="BD8" s="71">
        <v>69.958217731576781</v>
      </c>
      <c r="BE8" s="71">
        <v>0</v>
      </c>
      <c r="BF8" s="71">
        <v>28.33888281681817</v>
      </c>
      <c r="BG8" s="71">
        <v>84.70723126635167</v>
      </c>
      <c r="BH8" s="71">
        <v>96.109314766369465</v>
      </c>
      <c r="BI8" s="71">
        <v>9.5986950269201348</v>
      </c>
      <c r="BJ8" s="71">
        <v>47.122358076246009</v>
      </c>
      <c r="BK8" s="71">
        <v>47.8772630562693</v>
      </c>
      <c r="BL8" s="71">
        <v>24.70348783767631</v>
      </c>
      <c r="BM8" s="71">
        <v>92.633831371636106</v>
      </c>
      <c r="BN8" s="71">
        <v>87.607507949020274</v>
      </c>
      <c r="BO8" s="71">
        <v>0</v>
      </c>
      <c r="BP8" s="71">
        <v>0</v>
      </c>
      <c r="BQ8" s="71">
        <v>0.9997859827820148</v>
      </c>
    </row>
    <row r="9" spans="1:69" x14ac:dyDescent="0.2">
      <c r="A9" s="13"/>
      <c r="B9" s="63" t="s">
        <v>165</v>
      </c>
      <c r="C9" s="66">
        <v>95384.657217205968</v>
      </c>
      <c r="D9" s="66">
        <v>8709.6846789053998</v>
      </c>
      <c r="E9" s="66">
        <v>2176.9029380777997</v>
      </c>
      <c r="F9" s="66">
        <v>14178.913154956299</v>
      </c>
      <c r="G9" s="66">
        <v>845.37915726699987</v>
      </c>
      <c r="H9" s="66">
        <v>1271.5621762165001</v>
      </c>
      <c r="I9" s="66">
        <v>324.16153303099998</v>
      </c>
      <c r="J9" s="66">
        <v>489.63114674779996</v>
      </c>
      <c r="K9" s="66">
        <v>0</v>
      </c>
      <c r="L9" s="66">
        <v>150.57513803789999</v>
      </c>
      <c r="M9" s="66">
        <v>45.374620270000001</v>
      </c>
      <c r="N9" s="66">
        <v>0</v>
      </c>
      <c r="O9" s="66">
        <v>0</v>
      </c>
      <c r="P9" s="66">
        <v>0</v>
      </c>
      <c r="Q9" s="66">
        <v>0</v>
      </c>
      <c r="R9" s="66">
        <v>0</v>
      </c>
      <c r="S9" s="66">
        <v>0</v>
      </c>
      <c r="T9" s="66">
        <v>0</v>
      </c>
      <c r="U9" s="66">
        <v>0</v>
      </c>
      <c r="V9" s="66">
        <v>0</v>
      </c>
      <c r="W9" s="66">
        <v>123576.84176071569</v>
      </c>
      <c r="Y9" s="41" t="s">
        <v>165</v>
      </c>
      <c r="Z9" s="68">
        <v>0.77186514769410586</v>
      </c>
      <c r="AA9" s="68">
        <v>7.0479909947610872E-2</v>
      </c>
      <c r="AB9" s="68">
        <v>1.7615783888481149E-2</v>
      </c>
      <c r="AC9" s="68">
        <v>0.11473762359464738</v>
      </c>
      <c r="AD9" s="68">
        <v>6.8409189393585932E-3</v>
      </c>
      <c r="AE9" s="68">
        <v>1.0289647785939144E-2</v>
      </c>
      <c r="AF9" s="68">
        <v>2.6231576111864102E-3</v>
      </c>
      <c r="AG9" s="68">
        <v>3.9621594124883246E-3</v>
      </c>
      <c r="AH9" s="68">
        <v>0</v>
      </c>
      <c r="AI9" s="68">
        <v>1.2184737519790451E-3</v>
      </c>
      <c r="AJ9" s="68">
        <v>3.6717737420300631E-4</v>
      </c>
      <c r="AK9" s="68">
        <v>0</v>
      </c>
      <c r="AL9" s="68">
        <v>0</v>
      </c>
      <c r="AM9" s="68">
        <v>0</v>
      </c>
      <c r="AN9" s="68">
        <v>0</v>
      </c>
      <c r="AO9" s="68">
        <v>0</v>
      </c>
      <c r="AP9" s="68">
        <v>0</v>
      </c>
      <c r="AQ9" s="68">
        <v>0</v>
      </c>
      <c r="AR9" s="68">
        <v>0</v>
      </c>
      <c r="AS9" s="68">
        <v>0</v>
      </c>
      <c r="AT9" s="68">
        <v>0.99999999999999967</v>
      </c>
      <c r="AV9" s="18" t="s">
        <v>165</v>
      </c>
      <c r="AW9" s="71">
        <v>4.1697624997288756</v>
      </c>
      <c r="AX9" s="71">
        <v>14.432192865109579</v>
      </c>
      <c r="AY9" s="71">
        <v>23.665594876292332</v>
      </c>
      <c r="AZ9" s="71">
        <v>10.692985758333018</v>
      </c>
      <c r="BA9" s="71">
        <v>42.102667391929018</v>
      </c>
      <c r="BB9" s="71">
        <v>33.531007058909665</v>
      </c>
      <c r="BC9" s="71">
        <v>53.229945594587221</v>
      </c>
      <c r="BD9" s="71">
        <v>63.831960372817811</v>
      </c>
      <c r="BE9" s="71">
        <v>0</v>
      </c>
      <c r="BF9" s="71">
        <v>105.06145800529728</v>
      </c>
      <c r="BG9" s="71">
        <v>133.1997346448793</v>
      </c>
      <c r="BH9" s="71">
        <v>0</v>
      </c>
      <c r="BI9" s="71">
        <v>0</v>
      </c>
      <c r="BJ9" s="71">
        <v>0</v>
      </c>
      <c r="BK9" s="71">
        <v>0</v>
      </c>
      <c r="BL9" s="71">
        <v>0</v>
      </c>
      <c r="BM9" s="71">
        <v>0</v>
      </c>
      <c r="BN9" s="71">
        <v>0</v>
      </c>
      <c r="BO9" s="71">
        <v>0</v>
      </c>
      <c r="BP9" s="71">
        <v>0</v>
      </c>
      <c r="BQ9" s="71">
        <v>3.6574098826106023</v>
      </c>
    </row>
    <row r="10" spans="1:69" x14ac:dyDescent="0.2">
      <c r="A10" s="13"/>
      <c r="B10" s="63" t="s">
        <v>429</v>
      </c>
      <c r="C10" s="66">
        <v>35592.34554477199</v>
      </c>
      <c r="D10" s="66">
        <v>1269.6227661178002</v>
      </c>
      <c r="E10" s="66">
        <v>534.63233695619999</v>
      </c>
      <c r="F10" s="66">
        <v>497.91091232519994</v>
      </c>
      <c r="G10" s="66">
        <v>0</v>
      </c>
      <c r="H10" s="66">
        <v>37.929149975900003</v>
      </c>
      <c r="I10" s="66">
        <v>0</v>
      </c>
      <c r="J10" s="66">
        <v>0</v>
      </c>
      <c r="K10" s="66">
        <v>0</v>
      </c>
      <c r="L10" s="66">
        <v>0</v>
      </c>
      <c r="M10" s="66">
        <v>0</v>
      </c>
      <c r="N10" s="66">
        <v>0</v>
      </c>
      <c r="O10" s="66">
        <v>0</v>
      </c>
      <c r="P10" s="66">
        <v>0</v>
      </c>
      <c r="Q10" s="66">
        <v>0</v>
      </c>
      <c r="R10" s="66">
        <v>0</v>
      </c>
      <c r="S10" s="66">
        <v>0</v>
      </c>
      <c r="T10" s="66">
        <v>0</v>
      </c>
      <c r="U10" s="66">
        <v>0</v>
      </c>
      <c r="V10" s="66">
        <v>0</v>
      </c>
      <c r="W10" s="66">
        <v>37932.440710147086</v>
      </c>
      <c r="Y10" s="41" t="s">
        <v>429</v>
      </c>
      <c r="Z10" s="68">
        <v>0.93830886909554678</v>
      </c>
      <c r="AA10" s="68">
        <v>3.3470632059227623E-2</v>
      </c>
      <c r="AB10" s="68">
        <v>1.4094329996887957E-2</v>
      </c>
      <c r="AC10" s="68">
        <v>1.312625560084265E-2</v>
      </c>
      <c r="AD10" s="68">
        <v>0</v>
      </c>
      <c r="AE10" s="68">
        <v>9.9991324749513946E-4</v>
      </c>
      <c r="AF10" s="68">
        <v>0</v>
      </c>
      <c r="AG10" s="68">
        <v>0</v>
      </c>
      <c r="AH10" s="68">
        <v>0</v>
      </c>
      <c r="AI10" s="68">
        <v>0</v>
      </c>
      <c r="AJ10" s="68">
        <v>0</v>
      </c>
      <c r="AK10" s="68">
        <v>0</v>
      </c>
      <c r="AL10" s="68">
        <v>0</v>
      </c>
      <c r="AM10" s="68">
        <v>0</v>
      </c>
      <c r="AN10" s="68">
        <v>0</v>
      </c>
      <c r="AO10" s="68">
        <v>0</v>
      </c>
      <c r="AP10" s="68">
        <v>0</v>
      </c>
      <c r="AQ10" s="68">
        <v>0</v>
      </c>
      <c r="AR10" s="68">
        <v>0</v>
      </c>
      <c r="AS10" s="68">
        <v>0</v>
      </c>
      <c r="AT10" s="68">
        <v>1.0000000000000002</v>
      </c>
      <c r="AV10" s="18" t="s">
        <v>429</v>
      </c>
      <c r="AW10" s="71">
        <v>7.2791165893879102</v>
      </c>
      <c r="AX10" s="71">
        <v>32.358239270184249</v>
      </c>
      <c r="AY10" s="71">
        <v>50.506235702150391</v>
      </c>
      <c r="AZ10" s="71">
        <v>56.117045682467122</v>
      </c>
      <c r="BA10" s="71">
        <v>0</v>
      </c>
      <c r="BB10" s="71">
        <v>32.462347302402492</v>
      </c>
      <c r="BC10" s="71">
        <v>0</v>
      </c>
      <c r="BD10" s="71">
        <v>0</v>
      </c>
      <c r="BE10" s="71">
        <v>0</v>
      </c>
      <c r="BF10" s="71">
        <v>0</v>
      </c>
      <c r="BG10" s="71">
        <v>0</v>
      </c>
      <c r="BH10" s="71">
        <v>0</v>
      </c>
      <c r="BI10" s="71">
        <v>0</v>
      </c>
      <c r="BJ10" s="71">
        <v>0</v>
      </c>
      <c r="BK10" s="71">
        <v>0</v>
      </c>
      <c r="BL10" s="71">
        <v>0</v>
      </c>
      <c r="BM10" s="71">
        <v>0</v>
      </c>
      <c r="BN10" s="71">
        <v>0</v>
      </c>
      <c r="BO10" s="71">
        <v>0</v>
      </c>
      <c r="BP10" s="71">
        <v>0</v>
      </c>
      <c r="BQ10" s="71">
        <v>6.9909290811509068</v>
      </c>
    </row>
    <row r="11" spans="1:69" x14ac:dyDescent="0.2">
      <c r="A11" s="13"/>
      <c r="B11" s="63" t="s">
        <v>428</v>
      </c>
      <c r="C11" s="66">
        <v>119109.44621688702</v>
      </c>
      <c r="D11" s="66">
        <v>3574.6522912044002</v>
      </c>
      <c r="E11" s="66">
        <v>2743.6908481826999</v>
      </c>
      <c r="F11" s="66">
        <v>6491.1594115116995</v>
      </c>
      <c r="G11" s="66">
        <v>705.69860455640003</v>
      </c>
      <c r="H11" s="66">
        <v>0</v>
      </c>
      <c r="I11" s="66">
        <v>395.62140429709996</v>
      </c>
      <c r="J11" s="66">
        <v>0</v>
      </c>
      <c r="K11" s="66">
        <v>134.85612926499999</v>
      </c>
      <c r="L11" s="66">
        <v>67.378190750000002</v>
      </c>
      <c r="M11" s="66">
        <v>0</v>
      </c>
      <c r="N11" s="66">
        <v>0</v>
      </c>
      <c r="O11" s="66">
        <v>305.36422336300001</v>
      </c>
      <c r="P11" s="66">
        <v>0</v>
      </c>
      <c r="Q11" s="66">
        <v>0</v>
      </c>
      <c r="R11" s="66">
        <v>0</v>
      </c>
      <c r="S11" s="66">
        <v>0</v>
      </c>
      <c r="T11" s="66">
        <v>0</v>
      </c>
      <c r="U11" s="66">
        <v>0</v>
      </c>
      <c r="V11" s="66">
        <v>0</v>
      </c>
      <c r="W11" s="66">
        <v>133527.86732001737</v>
      </c>
      <c r="Y11" s="41" t="s">
        <v>428</v>
      </c>
      <c r="Z11" s="68">
        <v>0.89201938597150909</v>
      </c>
      <c r="AA11" s="68">
        <v>2.6770833406911748E-2</v>
      </c>
      <c r="AB11" s="68">
        <v>2.0547702163227682E-2</v>
      </c>
      <c r="AC11" s="68">
        <v>4.8612769317694329E-2</v>
      </c>
      <c r="AD11" s="68">
        <v>5.2850286514731721E-3</v>
      </c>
      <c r="AE11" s="68">
        <v>0</v>
      </c>
      <c r="AF11" s="68">
        <v>2.9628377374510176E-3</v>
      </c>
      <c r="AG11" s="68">
        <v>0</v>
      </c>
      <c r="AH11" s="68">
        <v>1.0099474512073143E-3</v>
      </c>
      <c r="AI11" s="68">
        <v>5.0460021643661224E-4</v>
      </c>
      <c r="AJ11" s="68">
        <v>0</v>
      </c>
      <c r="AK11" s="68">
        <v>0</v>
      </c>
      <c r="AL11" s="68">
        <v>2.2868950840887309E-3</v>
      </c>
      <c r="AM11" s="68">
        <v>0</v>
      </c>
      <c r="AN11" s="68">
        <v>0</v>
      </c>
      <c r="AO11" s="68">
        <v>0</v>
      </c>
      <c r="AP11" s="68">
        <v>0</v>
      </c>
      <c r="AQ11" s="68">
        <v>0</v>
      </c>
      <c r="AR11" s="68">
        <v>0</v>
      </c>
      <c r="AS11" s="68">
        <v>0</v>
      </c>
      <c r="AT11" s="68">
        <v>0.99999999999999967</v>
      </c>
      <c r="AV11" s="18" t="s">
        <v>428</v>
      </c>
      <c r="AW11" s="71">
        <v>3.2729346639662942</v>
      </c>
      <c r="AX11" s="71">
        <v>18.471231255484351</v>
      </c>
      <c r="AY11" s="71">
        <v>22.667217145546886</v>
      </c>
      <c r="AZ11" s="71">
        <v>14.109662941292569</v>
      </c>
      <c r="BA11" s="71">
        <v>51.028777062594685</v>
      </c>
      <c r="BB11" s="71">
        <v>0</v>
      </c>
      <c r="BC11" s="71">
        <v>63.458044293346504</v>
      </c>
      <c r="BD11" s="71">
        <v>0</v>
      </c>
      <c r="BE11" s="71">
        <v>18.615705656109181</v>
      </c>
      <c r="BF11" s="71">
        <v>55.812392887508963</v>
      </c>
      <c r="BG11" s="71">
        <v>0</v>
      </c>
      <c r="BH11" s="71">
        <v>0</v>
      </c>
      <c r="BI11" s="71">
        <v>31.882846543221195</v>
      </c>
      <c r="BJ11" s="71">
        <v>0</v>
      </c>
      <c r="BK11" s="71">
        <v>0</v>
      </c>
      <c r="BL11" s="71">
        <v>0</v>
      </c>
      <c r="BM11" s="71">
        <v>0</v>
      </c>
      <c r="BN11" s="71">
        <v>0</v>
      </c>
      <c r="BO11" s="71">
        <v>0</v>
      </c>
      <c r="BP11" s="71">
        <v>0</v>
      </c>
      <c r="BQ11" s="71">
        <v>3.0935534817969632</v>
      </c>
    </row>
    <row r="12" spans="1:69" x14ac:dyDescent="0.2">
      <c r="A12" s="13"/>
      <c r="B12" s="63" t="s">
        <v>173</v>
      </c>
      <c r="C12" s="66">
        <v>43780.949704927712</v>
      </c>
      <c r="D12" s="66">
        <v>2703.9785499650998</v>
      </c>
      <c r="E12" s="66">
        <v>945.57305352060007</v>
      </c>
      <c r="F12" s="66">
        <v>2406.0918251701996</v>
      </c>
      <c r="G12" s="66">
        <v>613.27835341629998</v>
      </c>
      <c r="H12" s="66">
        <v>0</v>
      </c>
      <c r="I12" s="66">
        <v>242.44129944719998</v>
      </c>
      <c r="J12" s="66">
        <v>0</v>
      </c>
      <c r="K12" s="66">
        <v>0</v>
      </c>
      <c r="L12" s="66">
        <v>820.14267293199998</v>
      </c>
      <c r="M12" s="66">
        <v>232.85625268000001</v>
      </c>
      <c r="N12" s="66">
        <v>0</v>
      </c>
      <c r="O12" s="66">
        <v>1804.0638972903002</v>
      </c>
      <c r="P12" s="66">
        <v>0</v>
      </c>
      <c r="Q12" s="66">
        <v>0</v>
      </c>
      <c r="R12" s="66">
        <v>0</v>
      </c>
      <c r="S12" s="66">
        <v>135.95003906670001</v>
      </c>
      <c r="T12" s="66">
        <v>0</v>
      </c>
      <c r="U12" s="66">
        <v>0</v>
      </c>
      <c r="V12" s="66">
        <v>0</v>
      </c>
      <c r="W12" s="66">
        <v>53685.325648416125</v>
      </c>
      <c r="Y12" s="41" t="s">
        <v>173</v>
      </c>
      <c r="Z12" s="68">
        <v>0.8155105548143281</v>
      </c>
      <c r="AA12" s="68">
        <v>5.0367181670339281E-2</v>
      </c>
      <c r="AB12" s="68">
        <v>1.7613249842482744E-2</v>
      </c>
      <c r="AC12" s="68">
        <v>4.4818426564600458E-2</v>
      </c>
      <c r="AD12" s="68">
        <v>1.1423575176439178E-2</v>
      </c>
      <c r="AE12" s="68">
        <v>0</v>
      </c>
      <c r="AF12" s="68">
        <v>4.515969615886138E-3</v>
      </c>
      <c r="AG12" s="68">
        <v>0</v>
      </c>
      <c r="AH12" s="68">
        <v>0</v>
      </c>
      <c r="AI12" s="68">
        <v>1.5276850108036862E-2</v>
      </c>
      <c r="AJ12" s="68">
        <v>4.3374283357238046E-3</v>
      </c>
      <c r="AK12" s="68">
        <v>0</v>
      </c>
      <c r="AL12" s="68">
        <v>3.3604413785343693E-2</v>
      </c>
      <c r="AM12" s="68">
        <v>0</v>
      </c>
      <c r="AN12" s="68">
        <v>0</v>
      </c>
      <c r="AO12" s="68">
        <v>0</v>
      </c>
      <c r="AP12" s="68">
        <v>2.5323500868195056E-3</v>
      </c>
      <c r="AQ12" s="68">
        <v>0</v>
      </c>
      <c r="AR12" s="68">
        <v>0</v>
      </c>
      <c r="AS12" s="68">
        <v>0</v>
      </c>
      <c r="AT12" s="68">
        <v>0.99999999999999978</v>
      </c>
      <c r="AV12" s="18" t="s">
        <v>173</v>
      </c>
      <c r="AW12" s="71">
        <v>5.5830433999133477</v>
      </c>
      <c r="AX12" s="71">
        <v>22.004681838640739</v>
      </c>
      <c r="AY12" s="71">
        <v>40.204325967180701</v>
      </c>
      <c r="AZ12" s="71">
        <v>26.335979319235818</v>
      </c>
      <c r="BA12" s="71">
        <v>54.507584350869863</v>
      </c>
      <c r="BB12" s="71">
        <v>0</v>
      </c>
      <c r="BC12" s="71">
        <v>57.534988761019363</v>
      </c>
      <c r="BD12" s="71">
        <v>0</v>
      </c>
      <c r="BE12" s="71">
        <v>0</v>
      </c>
      <c r="BF12" s="71">
        <v>42.536596754103947</v>
      </c>
      <c r="BG12" s="71">
        <v>96.275893139991098</v>
      </c>
      <c r="BH12" s="71">
        <v>0</v>
      </c>
      <c r="BI12" s="71">
        <v>29.772374022130883</v>
      </c>
      <c r="BJ12" s="71">
        <v>0</v>
      </c>
      <c r="BK12" s="71">
        <v>0</v>
      </c>
      <c r="BL12" s="71">
        <v>0</v>
      </c>
      <c r="BM12" s="71">
        <v>92.853201065180457</v>
      </c>
      <c r="BN12" s="71">
        <v>0</v>
      </c>
      <c r="BO12" s="71">
        <v>0</v>
      </c>
      <c r="BP12" s="71">
        <v>0</v>
      </c>
      <c r="BQ12" s="71">
        <v>5.0952164636313988</v>
      </c>
    </row>
    <row r="13" spans="1:69" x14ac:dyDescent="0.2">
      <c r="A13" s="13"/>
      <c r="B13" s="63" t="s">
        <v>181</v>
      </c>
      <c r="C13" s="66">
        <v>87179.610001705791</v>
      </c>
      <c r="D13" s="66">
        <v>3911.4190300916998</v>
      </c>
      <c r="E13" s="66">
        <v>1083.8402454525999</v>
      </c>
      <c r="F13" s="66">
        <v>8122.2433131485986</v>
      </c>
      <c r="G13" s="66">
        <v>612.15524709459999</v>
      </c>
      <c r="H13" s="66">
        <v>558.51655613340006</v>
      </c>
      <c r="I13" s="66">
        <v>931.79843036800014</v>
      </c>
      <c r="J13" s="66">
        <v>184.36482747709999</v>
      </c>
      <c r="K13" s="66">
        <v>0</v>
      </c>
      <c r="L13" s="66">
        <v>503.62106288620004</v>
      </c>
      <c r="M13" s="66">
        <v>0</v>
      </c>
      <c r="N13" s="66">
        <v>0</v>
      </c>
      <c r="O13" s="66">
        <v>0</v>
      </c>
      <c r="P13" s="66">
        <v>0</v>
      </c>
      <c r="Q13" s="66">
        <v>0</v>
      </c>
      <c r="R13" s="66">
        <v>0</v>
      </c>
      <c r="S13" s="66">
        <v>0</v>
      </c>
      <c r="T13" s="66">
        <v>0</v>
      </c>
      <c r="U13" s="66">
        <v>0</v>
      </c>
      <c r="V13" s="66">
        <v>0</v>
      </c>
      <c r="W13" s="66">
        <v>103087.56871435799</v>
      </c>
      <c r="Y13" s="41" t="s">
        <v>181</v>
      </c>
      <c r="Z13" s="68">
        <v>0.84568499469872027</v>
      </c>
      <c r="AA13" s="68">
        <v>3.7942683864528072E-2</v>
      </c>
      <c r="AB13" s="68">
        <v>1.0513782204484595E-2</v>
      </c>
      <c r="AC13" s="68">
        <v>7.8789745596331409E-2</v>
      </c>
      <c r="AD13" s="68">
        <v>5.938206271900749E-3</v>
      </c>
      <c r="AE13" s="68">
        <v>5.4178846499035741E-3</v>
      </c>
      <c r="AF13" s="68">
        <v>9.0389019936040031E-3</v>
      </c>
      <c r="AG13" s="68">
        <v>1.7884292914885842E-3</v>
      </c>
      <c r="AH13" s="68">
        <v>0</v>
      </c>
      <c r="AI13" s="68">
        <v>4.8853714290388144E-3</v>
      </c>
      <c r="AJ13" s="68">
        <v>0</v>
      </c>
      <c r="AK13" s="68">
        <v>0</v>
      </c>
      <c r="AL13" s="68">
        <v>0</v>
      </c>
      <c r="AM13" s="68">
        <v>0</v>
      </c>
      <c r="AN13" s="68">
        <v>0</v>
      </c>
      <c r="AO13" s="68">
        <v>0</v>
      </c>
      <c r="AP13" s="68">
        <v>0</v>
      </c>
      <c r="AQ13" s="68">
        <v>0</v>
      </c>
      <c r="AR13" s="68">
        <v>0</v>
      </c>
      <c r="AS13" s="68">
        <v>0</v>
      </c>
      <c r="AT13" s="68">
        <v>1.0000000000000002</v>
      </c>
      <c r="AV13" s="18" t="s">
        <v>181</v>
      </c>
      <c r="AW13" s="71">
        <v>3.871432917313141</v>
      </c>
      <c r="AX13" s="71">
        <v>18.823125608468104</v>
      </c>
      <c r="AY13" s="71">
        <v>35.20257408940661</v>
      </c>
      <c r="AZ13" s="71">
        <v>16.240537960827627</v>
      </c>
      <c r="BA13" s="71">
        <v>54.301225483914102</v>
      </c>
      <c r="BB13" s="71">
        <v>63.84431606699431</v>
      </c>
      <c r="BC13" s="71">
        <v>38.72100712993673</v>
      </c>
      <c r="BD13" s="71">
        <v>93.820159256366381</v>
      </c>
      <c r="BE13" s="71">
        <v>0</v>
      </c>
      <c r="BF13" s="71">
        <v>46.280985702795562</v>
      </c>
      <c r="BG13" s="71">
        <v>0</v>
      </c>
      <c r="BH13" s="71">
        <v>0</v>
      </c>
      <c r="BI13" s="71">
        <v>0</v>
      </c>
      <c r="BJ13" s="71">
        <v>0</v>
      </c>
      <c r="BK13" s="71">
        <v>0</v>
      </c>
      <c r="BL13" s="71">
        <v>0</v>
      </c>
      <c r="BM13" s="71">
        <v>0</v>
      </c>
      <c r="BN13" s="71">
        <v>0</v>
      </c>
      <c r="BO13" s="71">
        <v>0</v>
      </c>
      <c r="BP13" s="71">
        <v>0</v>
      </c>
      <c r="BQ13" s="71">
        <v>3.664555004583705</v>
      </c>
    </row>
    <row r="14" spans="1:69" x14ac:dyDescent="0.2">
      <c r="A14" s="13"/>
      <c r="B14" s="63" t="s">
        <v>169</v>
      </c>
      <c r="C14" s="66">
        <v>149498.82692035116</v>
      </c>
      <c r="D14" s="66">
        <v>6560.4988231095012</v>
      </c>
      <c r="E14" s="66">
        <v>4019.8906823562993</v>
      </c>
      <c r="F14" s="66">
        <v>5247.3103753731993</v>
      </c>
      <c r="G14" s="66">
        <v>551.43502777799995</v>
      </c>
      <c r="H14" s="66">
        <v>1248.6109971075</v>
      </c>
      <c r="I14" s="66">
        <v>547.15527900049995</v>
      </c>
      <c r="J14" s="66">
        <v>25.673990984100001</v>
      </c>
      <c r="K14" s="66">
        <v>275.60296620100002</v>
      </c>
      <c r="L14" s="66">
        <v>0</v>
      </c>
      <c r="M14" s="66">
        <v>0</v>
      </c>
      <c r="N14" s="66">
        <v>199.556915804</v>
      </c>
      <c r="O14" s="66">
        <v>1082.5508242472999</v>
      </c>
      <c r="P14" s="66">
        <v>0</v>
      </c>
      <c r="Q14" s="66">
        <v>0</v>
      </c>
      <c r="R14" s="66">
        <v>145.71436494229999</v>
      </c>
      <c r="S14" s="66">
        <v>0</v>
      </c>
      <c r="T14" s="66">
        <v>0</v>
      </c>
      <c r="U14" s="66">
        <v>0</v>
      </c>
      <c r="V14" s="66">
        <v>0</v>
      </c>
      <c r="W14" s="66">
        <v>169402.82716725499</v>
      </c>
      <c r="Y14" s="41" t="s">
        <v>169</v>
      </c>
      <c r="Z14" s="68">
        <v>0.88250491104701467</v>
      </c>
      <c r="AA14" s="68">
        <v>3.8727209768655055E-2</v>
      </c>
      <c r="AB14" s="68">
        <v>2.3729773284051372E-2</v>
      </c>
      <c r="AC14" s="68">
        <v>3.0975341221385986E-2</v>
      </c>
      <c r="AD14" s="68">
        <v>3.2551701586040031E-3</v>
      </c>
      <c r="AE14" s="68">
        <v>7.3706620957082374E-3</v>
      </c>
      <c r="AF14" s="68">
        <v>3.2299064198042103E-3</v>
      </c>
      <c r="AG14" s="68">
        <v>1.5155585897484183E-4</v>
      </c>
      <c r="AH14" s="68">
        <v>1.6269088940817462E-3</v>
      </c>
      <c r="AI14" s="68">
        <v>0</v>
      </c>
      <c r="AJ14" s="68">
        <v>0</v>
      </c>
      <c r="AK14" s="68">
        <v>1.1780022750563263E-3</v>
      </c>
      <c r="AL14" s="68">
        <v>6.3903940822574029E-3</v>
      </c>
      <c r="AM14" s="68">
        <v>0</v>
      </c>
      <c r="AN14" s="68">
        <v>0</v>
      </c>
      <c r="AO14" s="68">
        <v>8.6016489440541113E-4</v>
      </c>
      <c r="AP14" s="68">
        <v>0</v>
      </c>
      <c r="AQ14" s="68">
        <v>0</v>
      </c>
      <c r="AR14" s="68">
        <v>0</v>
      </c>
      <c r="AS14" s="68">
        <v>0</v>
      </c>
      <c r="AT14" s="68">
        <v>0.99999999999999944</v>
      </c>
      <c r="AV14" s="18" t="s">
        <v>169</v>
      </c>
      <c r="AW14" s="71">
        <v>3.0871905229088172</v>
      </c>
      <c r="AX14" s="71">
        <v>14.4493097650534</v>
      </c>
      <c r="AY14" s="71">
        <v>17.172981335835878</v>
      </c>
      <c r="AZ14" s="71">
        <v>16.436727146318816</v>
      </c>
      <c r="BA14" s="71">
        <v>43.884817995783116</v>
      </c>
      <c r="BB14" s="71">
        <v>30.118320372018847</v>
      </c>
      <c r="BC14" s="71">
        <v>38.617083427029733</v>
      </c>
      <c r="BD14" s="71">
        <v>122.14053495432847</v>
      </c>
      <c r="BE14" s="71">
        <v>68.633911936149445</v>
      </c>
      <c r="BF14" s="71">
        <v>0</v>
      </c>
      <c r="BG14" s="71">
        <v>0</v>
      </c>
      <c r="BH14" s="71">
        <v>88.029402194129986</v>
      </c>
      <c r="BI14" s="71">
        <v>35.363148959358945</v>
      </c>
      <c r="BJ14" s="71">
        <v>0</v>
      </c>
      <c r="BK14" s="71">
        <v>0</v>
      </c>
      <c r="BL14" s="71">
        <v>97.202097933060188</v>
      </c>
      <c r="BM14" s="71">
        <v>0</v>
      </c>
      <c r="BN14" s="71">
        <v>0</v>
      </c>
      <c r="BO14" s="71">
        <v>0</v>
      </c>
      <c r="BP14" s="71">
        <v>0</v>
      </c>
      <c r="BQ14" s="71">
        <v>2.8858219809499834</v>
      </c>
    </row>
    <row r="15" spans="1:69" x14ac:dyDescent="0.2">
      <c r="A15" s="13"/>
      <c r="B15" s="63" t="s">
        <v>372</v>
      </c>
      <c r="C15" s="66">
        <v>7811.9874678434981</v>
      </c>
      <c r="D15" s="66">
        <v>60.584447650000001</v>
      </c>
      <c r="E15" s="66">
        <v>189.61754206299997</v>
      </c>
      <c r="F15" s="66">
        <v>1351.4894473712002</v>
      </c>
      <c r="G15" s="66">
        <v>254.03313702</v>
      </c>
      <c r="H15" s="66">
        <v>1171.3445172199999</v>
      </c>
      <c r="I15" s="66">
        <v>55.559138685999997</v>
      </c>
      <c r="J15" s="66">
        <v>0</v>
      </c>
      <c r="K15" s="66">
        <v>0</v>
      </c>
      <c r="L15" s="66">
        <v>0</v>
      </c>
      <c r="M15" s="66">
        <v>0</v>
      </c>
      <c r="N15" s="66">
        <v>0</v>
      </c>
      <c r="O15" s="66">
        <v>0</v>
      </c>
      <c r="P15" s="66">
        <v>0</v>
      </c>
      <c r="Q15" s="66">
        <v>0</v>
      </c>
      <c r="R15" s="66">
        <v>0</v>
      </c>
      <c r="S15" s="66">
        <v>0</v>
      </c>
      <c r="T15" s="66">
        <v>0</v>
      </c>
      <c r="U15" s="66">
        <v>0</v>
      </c>
      <c r="V15" s="66">
        <v>0</v>
      </c>
      <c r="W15" s="66">
        <v>10894.615697853698</v>
      </c>
      <c r="Y15" s="41" t="s">
        <v>372</v>
      </c>
      <c r="Z15" s="68">
        <v>0.7170503012219609</v>
      </c>
      <c r="AA15" s="68">
        <v>5.5609531653269314E-3</v>
      </c>
      <c r="AB15" s="68">
        <v>1.7404702223719162E-2</v>
      </c>
      <c r="AC15" s="68">
        <v>0.12405113542806759</v>
      </c>
      <c r="AD15" s="68">
        <v>2.3317310501374176E-2</v>
      </c>
      <c r="AE15" s="68">
        <v>0.10751590966634661</v>
      </c>
      <c r="AF15" s="68">
        <v>5.0996877932046256E-3</v>
      </c>
      <c r="AG15" s="68">
        <v>0</v>
      </c>
      <c r="AH15" s="68">
        <v>0</v>
      </c>
      <c r="AI15" s="68">
        <v>0</v>
      </c>
      <c r="AJ15" s="68">
        <v>0</v>
      </c>
      <c r="AK15" s="68">
        <v>0</v>
      </c>
      <c r="AL15" s="68">
        <v>0</v>
      </c>
      <c r="AM15" s="68">
        <v>0</v>
      </c>
      <c r="AN15" s="68">
        <v>0</v>
      </c>
      <c r="AO15" s="68">
        <v>0</v>
      </c>
      <c r="AP15" s="68">
        <v>0</v>
      </c>
      <c r="AQ15" s="68">
        <v>0</v>
      </c>
      <c r="AR15" s="68">
        <v>0</v>
      </c>
      <c r="AS15" s="68">
        <v>0</v>
      </c>
      <c r="AT15" s="68">
        <v>0.99999999999999989</v>
      </c>
      <c r="AV15" s="18" t="s">
        <v>372</v>
      </c>
      <c r="AW15" s="71">
        <v>14.92537827685425</v>
      </c>
      <c r="AX15" s="71">
        <v>76.546193601267419</v>
      </c>
      <c r="AY15" s="71">
        <v>75.382255137000925</v>
      </c>
      <c r="AZ15" s="71">
        <v>33.987674804827726</v>
      </c>
      <c r="BA15" s="71">
        <v>97.694258723861907</v>
      </c>
      <c r="BB15" s="71">
        <v>50.575383183813344</v>
      </c>
      <c r="BC15" s="71">
        <v>96.33428406051749</v>
      </c>
      <c r="BD15" s="71">
        <v>0</v>
      </c>
      <c r="BE15" s="71">
        <v>0</v>
      </c>
      <c r="BF15" s="71">
        <v>0</v>
      </c>
      <c r="BG15" s="71">
        <v>0</v>
      </c>
      <c r="BH15" s="71">
        <v>0</v>
      </c>
      <c r="BI15" s="71">
        <v>0</v>
      </c>
      <c r="BJ15" s="71">
        <v>0</v>
      </c>
      <c r="BK15" s="71">
        <v>0</v>
      </c>
      <c r="BL15" s="71">
        <v>0</v>
      </c>
      <c r="BM15" s="71">
        <v>0</v>
      </c>
      <c r="BN15" s="71">
        <v>0</v>
      </c>
      <c r="BO15" s="71">
        <v>0</v>
      </c>
      <c r="BP15" s="71">
        <v>0</v>
      </c>
      <c r="BQ15" s="71">
        <v>13.008292835887664</v>
      </c>
    </row>
    <row r="16" spans="1:69" x14ac:dyDescent="0.2">
      <c r="A16" s="13"/>
      <c r="B16" s="63" t="s">
        <v>398</v>
      </c>
      <c r="C16" s="66">
        <v>49019.370302547191</v>
      </c>
      <c r="D16" s="66">
        <v>1169.7680050708002</v>
      </c>
      <c r="E16" s="66">
        <v>290.83650187900002</v>
      </c>
      <c r="F16" s="66">
        <v>1622.4486214139997</v>
      </c>
      <c r="G16" s="66">
        <v>309.19080663979997</v>
      </c>
      <c r="H16" s="66">
        <v>35.975079727000001</v>
      </c>
      <c r="I16" s="66">
        <v>334.95873893929991</v>
      </c>
      <c r="J16" s="66">
        <v>0</v>
      </c>
      <c r="K16" s="66">
        <v>0</v>
      </c>
      <c r="L16" s="66">
        <v>151.300045275</v>
      </c>
      <c r="M16" s="66">
        <v>0</v>
      </c>
      <c r="N16" s="66">
        <v>0</v>
      </c>
      <c r="O16" s="66">
        <v>86.449623307300016</v>
      </c>
      <c r="P16" s="66">
        <v>0</v>
      </c>
      <c r="Q16" s="66">
        <v>0</v>
      </c>
      <c r="R16" s="66">
        <v>0</v>
      </c>
      <c r="S16" s="66">
        <v>0</v>
      </c>
      <c r="T16" s="66">
        <v>0</v>
      </c>
      <c r="U16" s="66">
        <v>0</v>
      </c>
      <c r="V16" s="66">
        <v>0</v>
      </c>
      <c r="W16" s="66">
        <v>53020.297724799355</v>
      </c>
      <c r="Y16" s="41" t="s">
        <v>398</v>
      </c>
      <c r="Z16" s="68">
        <v>0.92453970283194398</v>
      </c>
      <c r="AA16" s="68">
        <v>2.2062644973109249E-2</v>
      </c>
      <c r="AB16" s="68">
        <v>5.4853803988159453E-3</v>
      </c>
      <c r="AC16" s="68">
        <v>3.0600518877417139E-2</v>
      </c>
      <c r="AD16" s="68">
        <v>5.831555459093191E-3</v>
      </c>
      <c r="AE16" s="68">
        <v>6.7851523417932944E-4</v>
      </c>
      <c r="AF16" s="68">
        <v>6.3175567341755712E-3</v>
      </c>
      <c r="AG16" s="68">
        <v>0</v>
      </c>
      <c r="AH16" s="68">
        <v>0</v>
      </c>
      <c r="AI16" s="68">
        <v>2.8536249656748334E-3</v>
      </c>
      <c r="AJ16" s="68">
        <v>0</v>
      </c>
      <c r="AK16" s="68">
        <v>0</v>
      </c>
      <c r="AL16" s="68">
        <v>1.6305005255914406E-3</v>
      </c>
      <c r="AM16" s="68">
        <v>0</v>
      </c>
      <c r="AN16" s="68">
        <v>0</v>
      </c>
      <c r="AO16" s="68">
        <v>0</v>
      </c>
      <c r="AP16" s="68">
        <v>0</v>
      </c>
      <c r="AQ16" s="68">
        <v>0</v>
      </c>
      <c r="AR16" s="68">
        <v>0</v>
      </c>
      <c r="AS16" s="68">
        <v>0</v>
      </c>
      <c r="AT16" s="68">
        <v>1.0000000000000007</v>
      </c>
      <c r="AV16" s="18" t="s">
        <v>398</v>
      </c>
      <c r="AW16" s="71">
        <v>4.8208146130329776</v>
      </c>
      <c r="AX16" s="71">
        <v>29.985870421944604</v>
      </c>
      <c r="AY16" s="71">
        <v>30.932986565721386</v>
      </c>
      <c r="AZ16" s="71">
        <v>26.641738023075021</v>
      </c>
      <c r="BA16" s="71">
        <v>71.685713435056201</v>
      </c>
      <c r="BB16" s="71">
        <v>96.195764105958517</v>
      </c>
      <c r="BC16" s="71">
        <v>65.667434484220308</v>
      </c>
      <c r="BD16" s="71">
        <v>0</v>
      </c>
      <c r="BE16" s="71">
        <v>0</v>
      </c>
      <c r="BF16" s="71">
        <v>69.258677244962939</v>
      </c>
      <c r="BG16" s="71">
        <v>0</v>
      </c>
      <c r="BH16" s="71">
        <v>0</v>
      </c>
      <c r="BI16" s="71">
        <v>82.325683125769501</v>
      </c>
      <c r="BJ16" s="71">
        <v>0</v>
      </c>
      <c r="BK16" s="71">
        <v>0</v>
      </c>
      <c r="BL16" s="71">
        <v>0</v>
      </c>
      <c r="BM16" s="71">
        <v>0</v>
      </c>
      <c r="BN16" s="71">
        <v>0</v>
      </c>
      <c r="BO16" s="71">
        <v>0</v>
      </c>
      <c r="BP16" s="71">
        <v>0</v>
      </c>
      <c r="BQ16" s="71">
        <v>4.6264950715924735</v>
      </c>
    </row>
    <row r="17" spans="1:69" x14ac:dyDescent="0.2">
      <c r="A17" s="13"/>
      <c r="B17" s="63" t="s">
        <v>399</v>
      </c>
      <c r="C17" s="66">
        <v>1103080.8759671403</v>
      </c>
      <c r="D17" s="66">
        <v>42516.7016464103</v>
      </c>
      <c r="E17" s="66">
        <v>11867.995910527699</v>
      </c>
      <c r="F17" s="66">
        <v>76036.351920809204</v>
      </c>
      <c r="G17" s="66">
        <v>12801.103317365702</v>
      </c>
      <c r="H17" s="66">
        <v>5559.7393272949002</v>
      </c>
      <c r="I17" s="66">
        <v>32513.504314208996</v>
      </c>
      <c r="J17" s="66">
        <v>1230.5422088123003</v>
      </c>
      <c r="K17" s="66">
        <v>668.90053304479989</v>
      </c>
      <c r="L17" s="66">
        <v>2816.2448950723001</v>
      </c>
      <c r="M17" s="66">
        <v>617.77465910069998</v>
      </c>
      <c r="N17" s="66">
        <v>923.50893453499998</v>
      </c>
      <c r="O17" s="66">
        <v>1124.4767402576999</v>
      </c>
      <c r="P17" s="66">
        <v>263.26823442900002</v>
      </c>
      <c r="Q17" s="66">
        <v>0</v>
      </c>
      <c r="R17" s="66">
        <v>94.480903443000003</v>
      </c>
      <c r="S17" s="66">
        <v>0</v>
      </c>
      <c r="T17" s="66">
        <v>0</v>
      </c>
      <c r="U17" s="66">
        <v>0</v>
      </c>
      <c r="V17" s="66">
        <v>0</v>
      </c>
      <c r="W17" s="66">
        <v>1292115.4695124524</v>
      </c>
      <c r="Y17" s="41" t="s">
        <v>399</v>
      </c>
      <c r="Z17" s="68">
        <v>0.85370147018157783</v>
      </c>
      <c r="AA17" s="68">
        <v>3.2904723029477327E-2</v>
      </c>
      <c r="AB17" s="68">
        <v>9.1849344664264344E-3</v>
      </c>
      <c r="AC17" s="68">
        <v>5.8846406311890712E-2</v>
      </c>
      <c r="AD17" s="68">
        <v>9.9070892806475564E-3</v>
      </c>
      <c r="AE17" s="68">
        <v>4.3028192591740505E-3</v>
      </c>
      <c r="AF17" s="68">
        <v>2.5163002132059575E-2</v>
      </c>
      <c r="AG17" s="68">
        <v>9.5234693635903509E-4</v>
      </c>
      <c r="AH17" s="68">
        <v>5.1767860444948692E-4</v>
      </c>
      <c r="AI17" s="68">
        <v>2.1795613174842182E-3</v>
      </c>
      <c r="AJ17" s="68">
        <v>4.7811103084602948E-4</v>
      </c>
      <c r="AK17" s="68">
        <v>7.1472631999635694E-4</v>
      </c>
      <c r="AL17" s="68">
        <v>8.7026025675707858E-4</v>
      </c>
      <c r="AM17" s="68">
        <v>2.0374977363930001E-4</v>
      </c>
      <c r="AN17" s="68">
        <v>0</v>
      </c>
      <c r="AO17" s="68">
        <v>7.3121099214646827E-5</v>
      </c>
      <c r="AP17" s="68">
        <v>0</v>
      </c>
      <c r="AQ17" s="68">
        <v>0</v>
      </c>
      <c r="AR17" s="68">
        <v>0</v>
      </c>
      <c r="AS17" s="68">
        <v>0</v>
      </c>
      <c r="AT17" s="68">
        <v>0.99999999999999978</v>
      </c>
      <c r="AV17" s="18" t="s">
        <v>399</v>
      </c>
      <c r="AW17" s="71">
        <v>0.72004912269706278</v>
      </c>
      <c r="AX17" s="71">
        <v>5.9825752136133383</v>
      </c>
      <c r="AY17" s="71">
        <v>9.4308487378406483</v>
      </c>
      <c r="AZ17" s="71">
        <v>4.6768179208246599</v>
      </c>
      <c r="BA17" s="71">
        <v>11.590868110866577</v>
      </c>
      <c r="BB17" s="71">
        <v>14.258280284166482</v>
      </c>
      <c r="BC17" s="71">
        <v>5.7859206877771872</v>
      </c>
      <c r="BD17" s="71">
        <v>33.987306855834348</v>
      </c>
      <c r="BE17" s="71">
        <v>40.48489409773493</v>
      </c>
      <c r="BF17" s="71">
        <v>21.083028562481399</v>
      </c>
      <c r="BG17" s="71">
        <v>46.799772082968886</v>
      </c>
      <c r="BH17" s="71">
        <v>39.652866635199295</v>
      </c>
      <c r="BI17" s="71">
        <v>26.567781277806731</v>
      </c>
      <c r="BJ17" s="71">
        <v>47.954984706609842</v>
      </c>
      <c r="BK17" s="71">
        <v>0</v>
      </c>
      <c r="BL17" s="71">
        <v>77.67886221490572</v>
      </c>
      <c r="BM17" s="71">
        <v>0</v>
      </c>
      <c r="BN17" s="71">
        <v>0</v>
      </c>
      <c r="BO17" s="71">
        <v>0</v>
      </c>
      <c r="BP17" s="71">
        <v>0</v>
      </c>
      <c r="BQ17" s="71">
        <v>0.7372749084800051</v>
      </c>
    </row>
    <row r="18" spans="1:69" x14ac:dyDescent="0.2">
      <c r="A18" s="13"/>
      <c r="B18" s="63" t="s">
        <v>151</v>
      </c>
      <c r="C18" s="66">
        <v>87969.67264247108</v>
      </c>
      <c r="D18" s="66">
        <v>1254.8561256003002</v>
      </c>
      <c r="E18" s="66">
        <v>1341.5483049279001</v>
      </c>
      <c r="F18" s="66">
        <v>3363.4236396422002</v>
      </c>
      <c r="G18" s="66">
        <v>0</v>
      </c>
      <c r="H18" s="66">
        <v>0</v>
      </c>
      <c r="I18" s="66">
        <v>2801.1209994206001</v>
      </c>
      <c r="J18" s="66">
        <v>0</v>
      </c>
      <c r="K18" s="66">
        <v>58.822549070000001</v>
      </c>
      <c r="L18" s="66">
        <v>501.84469355199997</v>
      </c>
      <c r="M18" s="66">
        <v>0</v>
      </c>
      <c r="N18" s="66">
        <v>0</v>
      </c>
      <c r="O18" s="66">
        <v>0</v>
      </c>
      <c r="P18" s="66">
        <v>0</v>
      </c>
      <c r="Q18" s="66">
        <v>0</v>
      </c>
      <c r="R18" s="66">
        <v>165.143483917</v>
      </c>
      <c r="S18" s="66">
        <v>0</v>
      </c>
      <c r="T18" s="66">
        <v>0</v>
      </c>
      <c r="U18" s="66">
        <v>0</v>
      </c>
      <c r="V18" s="66">
        <v>0</v>
      </c>
      <c r="W18" s="66">
        <v>97456.432438601114</v>
      </c>
      <c r="Y18" s="41" t="s">
        <v>151</v>
      </c>
      <c r="Z18" s="68">
        <v>0.90265640185313756</v>
      </c>
      <c r="AA18" s="68">
        <v>1.2876072868672641E-2</v>
      </c>
      <c r="AB18" s="68">
        <v>1.376562091756328E-2</v>
      </c>
      <c r="AC18" s="68">
        <v>3.4512074323685131E-2</v>
      </c>
      <c r="AD18" s="68">
        <v>0</v>
      </c>
      <c r="AE18" s="68">
        <v>0</v>
      </c>
      <c r="AF18" s="68">
        <v>2.8742289547540587E-2</v>
      </c>
      <c r="AG18" s="68">
        <v>0</v>
      </c>
      <c r="AH18" s="68">
        <v>6.0357790243408525E-4</v>
      </c>
      <c r="AI18" s="68">
        <v>5.1494260665469055E-3</v>
      </c>
      <c r="AJ18" s="68">
        <v>0</v>
      </c>
      <c r="AK18" s="68">
        <v>0</v>
      </c>
      <c r="AL18" s="68">
        <v>0</v>
      </c>
      <c r="AM18" s="68">
        <v>0</v>
      </c>
      <c r="AN18" s="68">
        <v>0</v>
      </c>
      <c r="AO18" s="68">
        <v>1.6945365204194464E-3</v>
      </c>
      <c r="AP18" s="68">
        <v>0</v>
      </c>
      <c r="AQ18" s="68">
        <v>0</v>
      </c>
      <c r="AR18" s="68">
        <v>0</v>
      </c>
      <c r="AS18" s="68">
        <v>0</v>
      </c>
      <c r="AT18" s="68">
        <v>0.99999999999999944</v>
      </c>
      <c r="AV18" s="18" t="s">
        <v>151</v>
      </c>
      <c r="AW18" s="71">
        <v>6.9293865731548783</v>
      </c>
      <c r="AX18" s="71">
        <v>27.828345939743361</v>
      </c>
      <c r="AY18" s="71">
        <v>27.281785952202462</v>
      </c>
      <c r="AZ18" s="71">
        <v>16.626545715053958</v>
      </c>
      <c r="BA18" s="71">
        <v>0</v>
      </c>
      <c r="BB18" s="71">
        <v>0</v>
      </c>
      <c r="BC18" s="71">
        <v>13.341524960240529</v>
      </c>
      <c r="BD18" s="71">
        <v>0</v>
      </c>
      <c r="BE18" s="71">
        <v>102.27882735855464</v>
      </c>
      <c r="BF18" s="71">
        <v>54.822467126417671</v>
      </c>
      <c r="BG18" s="71">
        <v>0</v>
      </c>
      <c r="BH18" s="71">
        <v>0</v>
      </c>
      <c r="BI18" s="71">
        <v>0</v>
      </c>
      <c r="BJ18" s="71">
        <v>0</v>
      </c>
      <c r="BK18" s="71">
        <v>0</v>
      </c>
      <c r="BL18" s="71">
        <v>51.907495198744577</v>
      </c>
      <c r="BM18" s="71">
        <v>0</v>
      </c>
      <c r="BN18" s="71">
        <v>0</v>
      </c>
      <c r="BO18" s="71">
        <v>0</v>
      </c>
      <c r="BP18" s="71">
        <v>0</v>
      </c>
      <c r="BQ18" s="71">
        <v>6.3214080318571044</v>
      </c>
    </row>
    <row r="19" spans="1:69" x14ac:dyDescent="0.2">
      <c r="A19" s="13"/>
      <c r="B19" s="63" t="s">
        <v>373</v>
      </c>
      <c r="C19" s="66">
        <v>0</v>
      </c>
      <c r="D19" s="66">
        <v>0</v>
      </c>
      <c r="E19" s="66">
        <v>0</v>
      </c>
      <c r="F19" s="66">
        <v>0</v>
      </c>
      <c r="G19" s="66">
        <v>0</v>
      </c>
      <c r="H19" s="66">
        <v>0</v>
      </c>
      <c r="I19" s="66">
        <v>0</v>
      </c>
      <c r="J19" s="66">
        <v>0</v>
      </c>
      <c r="K19" s="66">
        <v>0</v>
      </c>
      <c r="L19" s="66">
        <v>0</v>
      </c>
      <c r="M19" s="66">
        <v>0</v>
      </c>
      <c r="N19" s="66">
        <v>0</v>
      </c>
      <c r="O19" s="66">
        <v>0</v>
      </c>
      <c r="P19" s="66">
        <v>0</v>
      </c>
      <c r="Q19" s="66">
        <v>0</v>
      </c>
      <c r="R19" s="66">
        <v>0</v>
      </c>
      <c r="S19" s="66">
        <v>0</v>
      </c>
      <c r="T19" s="66">
        <v>0</v>
      </c>
      <c r="U19" s="66">
        <v>0</v>
      </c>
      <c r="V19" s="66">
        <v>0</v>
      </c>
      <c r="W19" s="66">
        <v>5422.5208668994483</v>
      </c>
      <c r="Y19" s="41" t="s">
        <v>373</v>
      </c>
      <c r="Z19" s="68">
        <v>0</v>
      </c>
      <c r="AA19" s="68">
        <v>0</v>
      </c>
      <c r="AB19" s="68">
        <v>0</v>
      </c>
      <c r="AC19" s="68">
        <v>0</v>
      </c>
      <c r="AD19" s="68">
        <v>0</v>
      </c>
      <c r="AE19" s="68">
        <v>0</v>
      </c>
      <c r="AF19" s="68">
        <v>0</v>
      </c>
      <c r="AG19" s="68">
        <v>0</v>
      </c>
      <c r="AH19" s="68">
        <v>0</v>
      </c>
      <c r="AI19" s="68">
        <v>0</v>
      </c>
      <c r="AJ19" s="68">
        <v>0</v>
      </c>
      <c r="AK19" s="68">
        <v>0</v>
      </c>
      <c r="AL19" s="68">
        <v>0</v>
      </c>
      <c r="AM19" s="68">
        <v>0</v>
      </c>
      <c r="AN19" s="68">
        <v>0</v>
      </c>
      <c r="AO19" s="68">
        <v>0</v>
      </c>
      <c r="AP19" s="68">
        <v>0</v>
      </c>
      <c r="AQ19" s="68">
        <v>0</v>
      </c>
      <c r="AR19" s="68">
        <v>0</v>
      </c>
      <c r="AS19" s="68">
        <v>0</v>
      </c>
      <c r="AT19" s="68">
        <v>0</v>
      </c>
      <c r="AV19" s="18" t="s">
        <v>373</v>
      </c>
      <c r="AW19" s="71">
        <v>0</v>
      </c>
      <c r="AX19" s="71">
        <v>0</v>
      </c>
      <c r="AY19" s="71">
        <v>0</v>
      </c>
      <c r="AZ19" s="71">
        <v>0</v>
      </c>
      <c r="BA19" s="71">
        <v>0</v>
      </c>
      <c r="BB19" s="71">
        <v>0</v>
      </c>
      <c r="BC19" s="71">
        <v>0</v>
      </c>
      <c r="BD19" s="71">
        <v>0</v>
      </c>
      <c r="BE19" s="71">
        <v>0</v>
      </c>
      <c r="BF19" s="71">
        <v>0</v>
      </c>
      <c r="BG19" s="71">
        <v>0</v>
      </c>
      <c r="BH19" s="71">
        <v>0</v>
      </c>
      <c r="BI19" s="71">
        <v>0</v>
      </c>
      <c r="BJ19" s="71">
        <v>0</v>
      </c>
      <c r="BK19" s="71">
        <v>0</v>
      </c>
      <c r="BL19" s="71">
        <v>0</v>
      </c>
      <c r="BM19" s="71">
        <v>0</v>
      </c>
      <c r="BN19" s="71">
        <v>0</v>
      </c>
      <c r="BO19" s="71">
        <v>0</v>
      </c>
      <c r="BP19" s="71">
        <v>0</v>
      </c>
      <c r="BQ19" s="71">
        <v>24.233332884173588</v>
      </c>
    </row>
    <row r="20" spans="1:69" x14ac:dyDescent="0.2">
      <c r="A20" s="13"/>
      <c r="B20" s="63" t="s">
        <v>374</v>
      </c>
      <c r="C20" s="66">
        <v>0</v>
      </c>
      <c r="D20" s="66">
        <v>0</v>
      </c>
      <c r="E20" s="66">
        <v>0</v>
      </c>
      <c r="F20" s="66">
        <v>0</v>
      </c>
      <c r="G20" s="66">
        <v>0</v>
      </c>
      <c r="H20" s="66">
        <v>0</v>
      </c>
      <c r="I20" s="66">
        <v>0</v>
      </c>
      <c r="J20" s="66">
        <v>0</v>
      </c>
      <c r="K20" s="66">
        <v>0</v>
      </c>
      <c r="L20" s="66">
        <v>0</v>
      </c>
      <c r="M20" s="66">
        <v>0</v>
      </c>
      <c r="N20" s="66">
        <v>0</v>
      </c>
      <c r="O20" s="66">
        <v>0</v>
      </c>
      <c r="P20" s="66">
        <v>0</v>
      </c>
      <c r="Q20" s="66">
        <v>0</v>
      </c>
      <c r="R20" s="66">
        <v>0</v>
      </c>
      <c r="S20" s="66">
        <v>0</v>
      </c>
      <c r="T20" s="66">
        <v>0</v>
      </c>
      <c r="U20" s="66">
        <v>0</v>
      </c>
      <c r="V20" s="66">
        <v>0</v>
      </c>
      <c r="W20" s="66">
        <v>0</v>
      </c>
      <c r="Y20" s="41" t="s">
        <v>374</v>
      </c>
      <c r="Z20" s="68">
        <v>0</v>
      </c>
      <c r="AA20" s="68">
        <v>0</v>
      </c>
      <c r="AB20" s="68">
        <v>0</v>
      </c>
      <c r="AC20" s="68">
        <v>0</v>
      </c>
      <c r="AD20" s="68">
        <v>0</v>
      </c>
      <c r="AE20" s="68">
        <v>0</v>
      </c>
      <c r="AF20" s="68">
        <v>0</v>
      </c>
      <c r="AG20" s="68">
        <v>0</v>
      </c>
      <c r="AH20" s="68">
        <v>0</v>
      </c>
      <c r="AI20" s="68">
        <v>0</v>
      </c>
      <c r="AJ20" s="68">
        <v>0</v>
      </c>
      <c r="AK20" s="68">
        <v>0</v>
      </c>
      <c r="AL20" s="68">
        <v>0</v>
      </c>
      <c r="AM20" s="68">
        <v>0</v>
      </c>
      <c r="AN20" s="68">
        <v>0</v>
      </c>
      <c r="AO20" s="68">
        <v>0</v>
      </c>
      <c r="AP20" s="68">
        <v>0</v>
      </c>
      <c r="AQ20" s="68">
        <v>0</v>
      </c>
      <c r="AR20" s="68">
        <v>0</v>
      </c>
      <c r="AS20" s="68">
        <v>0</v>
      </c>
      <c r="AT20" s="68">
        <v>0</v>
      </c>
      <c r="AV20" s="18" t="s">
        <v>374</v>
      </c>
      <c r="AW20" s="71">
        <v>0</v>
      </c>
      <c r="AX20" s="71">
        <v>0</v>
      </c>
      <c r="AY20" s="71">
        <v>0</v>
      </c>
      <c r="AZ20" s="71">
        <v>0</v>
      </c>
      <c r="BA20" s="71">
        <v>0</v>
      </c>
      <c r="BB20" s="71">
        <v>0</v>
      </c>
      <c r="BC20" s="71">
        <v>0</v>
      </c>
      <c r="BD20" s="71">
        <v>0</v>
      </c>
      <c r="BE20" s="71">
        <v>0</v>
      </c>
      <c r="BF20" s="71">
        <v>0</v>
      </c>
      <c r="BG20" s="71">
        <v>0</v>
      </c>
      <c r="BH20" s="71">
        <v>0</v>
      </c>
      <c r="BI20" s="71">
        <v>0</v>
      </c>
      <c r="BJ20" s="71">
        <v>0</v>
      </c>
      <c r="BK20" s="71">
        <v>0</v>
      </c>
      <c r="BL20" s="71">
        <v>0</v>
      </c>
      <c r="BM20" s="71">
        <v>0</v>
      </c>
      <c r="BN20" s="71">
        <v>0</v>
      </c>
      <c r="BO20" s="71">
        <v>0</v>
      </c>
      <c r="BP20" s="71">
        <v>0</v>
      </c>
      <c r="BQ20" s="71">
        <v>0</v>
      </c>
    </row>
    <row r="21" spans="1:69" x14ac:dyDescent="0.2">
      <c r="A21" s="13"/>
      <c r="B21" s="63" t="s">
        <v>374</v>
      </c>
      <c r="C21" s="66">
        <v>0</v>
      </c>
      <c r="D21" s="66">
        <v>0</v>
      </c>
      <c r="E21" s="66">
        <v>0</v>
      </c>
      <c r="F21" s="66">
        <v>0</v>
      </c>
      <c r="G21" s="66">
        <v>0</v>
      </c>
      <c r="H21" s="66">
        <v>0</v>
      </c>
      <c r="I21" s="66">
        <v>0</v>
      </c>
      <c r="J21" s="66">
        <v>0</v>
      </c>
      <c r="K21" s="66">
        <v>0</v>
      </c>
      <c r="L21" s="66">
        <v>0</v>
      </c>
      <c r="M21" s="66">
        <v>0</v>
      </c>
      <c r="N21" s="66">
        <v>0</v>
      </c>
      <c r="O21" s="66">
        <v>0</v>
      </c>
      <c r="P21" s="66">
        <v>0</v>
      </c>
      <c r="Q21" s="66">
        <v>0</v>
      </c>
      <c r="R21" s="66">
        <v>0</v>
      </c>
      <c r="S21" s="66">
        <v>0</v>
      </c>
      <c r="T21" s="66">
        <v>0</v>
      </c>
      <c r="U21" s="66">
        <v>0</v>
      </c>
      <c r="V21" s="66">
        <v>0</v>
      </c>
      <c r="W21" s="66">
        <v>0</v>
      </c>
      <c r="Y21" s="41" t="s">
        <v>374</v>
      </c>
      <c r="Z21" s="68">
        <v>0</v>
      </c>
      <c r="AA21" s="68">
        <v>0</v>
      </c>
      <c r="AB21" s="68">
        <v>0</v>
      </c>
      <c r="AC21" s="68">
        <v>0</v>
      </c>
      <c r="AD21" s="68">
        <v>0</v>
      </c>
      <c r="AE21" s="68">
        <v>0</v>
      </c>
      <c r="AF21" s="68">
        <v>0</v>
      </c>
      <c r="AG21" s="68">
        <v>0</v>
      </c>
      <c r="AH21" s="68">
        <v>0</v>
      </c>
      <c r="AI21" s="68">
        <v>0</v>
      </c>
      <c r="AJ21" s="68">
        <v>0</v>
      </c>
      <c r="AK21" s="68">
        <v>0</v>
      </c>
      <c r="AL21" s="68">
        <v>0</v>
      </c>
      <c r="AM21" s="68">
        <v>0</v>
      </c>
      <c r="AN21" s="68">
        <v>0</v>
      </c>
      <c r="AO21" s="68">
        <v>0</v>
      </c>
      <c r="AP21" s="68">
        <v>0</v>
      </c>
      <c r="AQ21" s="68">
        <v>0</v>
      </c>
      <c r="AR21" s="68">
        <v>0</v>
      </c>
      <c r="AS21" s="68">
        <v>0</v>
      </c>
      <c r="AT21" s="68">
        <v>0</v>
      </c>
      <c r="AV21" s="18" t="s">
        <v>374</v>
      </c>
      <c r="AW21" s="71">
        <v>0</v>
      </c>
      <c r="AX21" s="71">
        <v>0</v>
      </c>
      <c r="AY21" s="71">
        <v>0</v>
      </c>
      <c r="AZ21" s="71">
        <v>0</v>
      </c>
      <c r="BA21" s="71">
        <v>0</v>
      </c>
      <c r="BB21" s="71">
        <v>0</v>
      </c>
      <c r="BC21" s="71">
        <v>0</v>
      </c>
      <c r="BD21" s="71">
        <v>0</v>
      </c>
      <c r="BE21" s="71">
        <v>0</v>
      </c>
      <c r="BF21" s="71">
        <v>0</v>
      </c>
      <c r="BG21" s="71">
        <v>0</v>
      </c>
      <c r="BH21" s="71">
        <v>0</v>
      </c>
      <c r="BI21" s="71">
        <v>0</v>
      </c>
      <c r="BJ21" s="71">
        <v>0</v>
      </c>
      <c r="BK21" s="71">
        <v>0</v>
      </c>
      <c r="BL21" s="71">
        <v>0</v>
      </c>
      <c r="BM21" s="71">
        <v>0</v>
      </c>
      <c r="BN21" s="71">
        <v>0</v>
      </c>
      <c r="BO21" s="71">
        <v>0</v>
      </c>
      <c r="BP21" s="71">
        <v>0</v>
      </c>
      <c r="BQ21" s="71">
        <v>0</v>
      </c>
    </row>
    <row r="22" spans="1:69" x14ac:dyDescent="0.2">
      <c r="A22" s="13"/>
      <c r="B22" s="63" t="s">
        <v>374</v>
      </c>
      <c r="C22" s="66">
        <v>0</v>
      </c>
      <c r="D22" s="66">
        <v>0</v>
      </c>
      <c r="E22" s="66">
        <v>0</v>
      </c>
      <c r="F22" s="66">
        <v>0</v>
      </c>
      <c r="G22" s="66">
        <v>0</v>
      </c>
      <c r="H22" s="66">
        <v>0</v>
      </c>
      <c r="I22" s="66">
        <v>0</v>
      </c>
      <c r="J22" s="66">
        <v>0</v>
      </c>
      <c r="K22" s="66">
        <v>0</v>
      </c>
      <c r="L22" s="66">
        <v>0</v>
      </c>
      <c r="M22" s="66">
        <v>0</v>
      </c>
      <c r="N22" s="66">
        <v>0</v>
      </c>
      <c r="O22" s="66">
        <v>0</v>
      </c>
      <c r="P22" s="66">
        <v>0</v>
      </c>
      <c r="Q22" s="66">
        <v>0</v>
      </c>
      <c r="R22" s="66">
        <v>0</v>
      </c>
      <c r="S22" s="66">
        <v>0</v>
      </c>
      <c r="T22" s="66">
        <v>0</v>
      </c>
      <c r="U22" s="66">
        <v>0</v>
      </c>
      <c r="V22" s="66">
        <v>0</v>
      </c>
      <c r="W22" s="66">
        <v>0</v>
      </c>
      <c r="Y22" s="41" t="s">
        <v>374</v>
      </c>
      <c r="Z22" s="68">
        <v>0</v>
      </c>
      <c r="AA22" s="68">
        <v>0</v>
      </c>
      <c r="AB22" s="68">
        <v>0</v>
      </c>
      <c r="AC22" s="68">
        <v>0</v>
      </c>
      <c r="AD22" s="68">
        <v>0</v>
      </c>
      <c r="AE22" s="68">
        <v>0</v>
      </c>
      <c r="AF22" s="68">
        <v>0</v>
      </c>
      <c r="AG22" s="68">
        <v>0</v>
      </c>
      <c r="AH22" s="68">
        <v>0</v>
      </c>
      <c r="AI22" s="68">
        <v>0</v>
      </c>
      <c r="AJ22" s="68">
        <v>0</v>
      </c>
      <c r="AK22" s="68">
        <v>0</v>
      </c>
      <c r="AL22" s="68">
        <v>0</v>
      </c>
      <c r="AM22" s="68">
        <v>0</v>
      </c>
      <c r="AN22" s="68">
        <v>0</v>
      </c>
      <c r="AO22" s="68">
        <v>0</v>
      </c>
      <c r="AP22" s="68">
        <v>0</v>
      </c>
      <c r="AQ22" s="68">
        <v>0</v>
      </c>
      <c r="AR22" s="68">
        <v>0</v>
      </c>
      <c r="AS22" s="68">
        <v>0</v>
      </c>
      <c r="AT22" s="68">
        <v>0</v>
      </c>
      <c r="AV22" s="18" t="s">
        <v>374</v>
      </c>
      <c r="AW22" s="71">
        <v>0</v>
      </c>
      <c r="AX22" s="71">
        <v>0</v>
      </c>
      <c r="AY22" s="71">
        <v>0</v>
      </c>
      <c r="AZ22" s="71">
        <v>0</v>
      </c>
      <c r="BA22" s="71">
        <v>0</v>
      </c>
      <c r="BB22" s="71">
        <v>0</v>
      </c>
      <c r="BC22" s="71">
        <v>0</v>
      </c>
      <c r="BD22" s="71">
        <v>0</v>
      </c>
      <c r="BE22" s="71">
        <v>0</v>
      </c>
      <c r="BF22" s="71">
        <v>0</v>
      </c>
      <c r="BG22" s="71">
        <v>0</v>
      </c>
      <c r="BH22" s="71">
        <v>0</v>
      </c>
      <c r="BI22" s="71">
        <v>0</v>
      </c>
      <c r="BJ22" s="71">
        <v>0</v>
      </c>
      <c r="BK22" s="71">
        <v>0</v>
      </c>
      <c r="BL22" s="71">
        <v>0</v>
      </c>
      <c r="BM22" s="71">
        <v>0</v>
      </c>
      <c r="BN22" s="71">
        <v>0</v>
      </c>
      <c r="BO22" s="71">
        <v>0</v>
      </c>
      <c r="BP22" s="71">
        <v>0</v>
      </c>
      <c r="BQ22" s="71">
        <v>0</v>
      </c>
    </row>
    <row r="23" spans="1:69" x14ac:dyDescent="0.2">
      <c r="A23" s="13"/>
      <c r="B23" s="63" t="s">
        <v>374</v>
      </c>
      <c r="C23" s="66">
        <v>0</v>
      </c>
      <c r="D23" s="66">
        <v>0</v>
      </c>
      <c r="E23" s="66">
        <v>0</v>
      </c>
      <c r="F23" s="66">
        <v>0</v>
      </c>
      <c r="G23" s="66">
        <v>0</v>
      </c>
      <c r="H23" s="66">
        <v>0</v>
      </c>
      <c r="I23" s="66">
        <v>0</v>
      </c>
      <c r="J23" s="66">
        <v>0</v>
      </c>
      <c r="K23" s="66">
        <v>0</v>
      </c>
      <c r="L23" s="66">
        <v>0</v>
      </c>
      <c r="M23" s="66">
        <v>0</v>
      </c>
      <c r="N23" s="66">
        <v>0</v>
      </c>
      <c r="O23" s="66">
        <v>0</v>
      </c>
      <c r="P23" s="66">
        <v>0</v>
      </c>
      <c r="Q23" s="66">
        <v>0</v>
      </c>
      <c r="R23" s="66">
        <v>0</v>
      </c>
      <c r="S23" s="66">
        <v>0</v>
      </c>
      <c r="T23" s="66">
        <v>0</v>
      </c>
      <c r="U23" s="66">
        <v>0</v>
      </c>
      <c r="V23" s="66">
        <v>0</v>
      </c>
      <c r="W23" s="66">
        <v>0</v>
      </c>
      <c r="Y23" s="41" t="s">
        <v>374</v>
      </c>
      <c r="Z23" s="68">
        <v>0</v>
      </c>
      <c r="AA23" s="68">
        <v>0</v>
      </c>
      <c r="AB23" s="68">
        <v>0</v>
      </c>
      <c r="AC23" s="68">
        <v>0</v>
      </c>
      <c r="AD23" s="68">
        <v>0</v>
      </c>
      <c r="AE23" s="68">
        <v>0</v>
      </c>
      <c r="AF23" s="68">
        <v>0</v>
      </c>
      <c r="AG23" s="68">
        <v>0</v>
      </c>
      <c r="AH23" s="68">
        <v>0</v>
      </c>
      <c r="AI23" s="68">
        <v>0</v>
      </c>
      <c r="AJ23" s="68">
        <v>0</v>
      </c>
      <c r="AK23" s="68">
        <v>0</v>
      </c>
      <c r="AL23" s="68">
        <v>0</v>
      </c>
      <c r="AM23" s="68">
        <v>0</v>
      </c>
      <c r="AN23" s="68">
        <v>0</v>
      </c>
      <c r="AO23" s="68">
        <v>0</v>
      </c>
      <c r="AP23" s="68">
        <v>0</v>
      </c>
      <c r="AQ23" s="68">
        <v>0</v>
      </c>
      <c r="AR23" s="68">
        <v>0</v>
      </c>
      <c r="AS23" s="68">
        <v>0</v>
      </c>
      <c r="AT23" s="68">
        <v>0</v>
      </c>
      <c r="AV23" s="18" t="s">
        <v>374</v>
      </c>
      <c r="AW23" s="71">
        <v>0</v>
      </c>
      <c r="AX23" s="71">
        <v>0</v>
      </c>
      <c r="AY23" s="71">
        <v>0</v>
      </c>
      <c r="AZ23" s="71">
        <v>0</v>
      </c>
      <c r="BA23" s="71">
        <v>0</v>
      </c>
      <c r="BB23" s="71">
        <v>0</v>
      </c>
      <c r="BC23" s="71">
        <v>0</v>
      </c>
      <c r="BD23" s="71">
        <v>0</v>
      </c>
      <c r="BE23" s="71">
        <v>0</v>
      </c>
      <c r="BF23" s="71">
        <v>0</v>
      </c>
      <c r="BG23" s="71">
        <v>0</v>
      </c>
      <c r="BH23" s="71">
        <v>0</v>
      </c>
      <c r="BI23" s="71">
        <v>0</v>
      </c>
      <c r="BJ23" s="71">
        <v>0</v>
      </c>
      <c r="BK23" s="71">
        <v>0</v>
      </c>
      <c r="BL23" s="71">
        <v>0</v>
      </c>
      <c r="BM23" s="71">
        <v>0</v>
      </c>
      <c r="BN23" s="71">
        <v>0</v>
      </c>
      <c r="BO23" s="71">
        <v>0</v>
      </c>
      <c r="BP23" s="71">
        <v>0</v>
      </c>
      <c r="BQ23" s="71">
        <v>0</v>
      </c>
    </row>
    <row r="24" spans="1:69" s="20" customFormat="1" x14ac:dyDescent="0.2">
      <c r="A24" s="19"/>
      <c r="B24" s="63" t="s">
        <v>374</v>
      </c>
      <c r="C24" s="66">
        <v>0</v>
      </c>
      <c r="D24" s="66">
        <v>0</v>
      </c>
      <c r="E24" s="66">
        <v>0</v>
      </c>
      <c r="F24" s="66">
        <v>0</v>
      </c>
      <c r="G24" s="66">
        <v>0</v>
      </c>
      <c r="H24" s="66">
        <v>0</v>
      </c>
      <c r="I24" s="66">
        <v>0</v>
      </c>
      <c r="J24" s="66">
        <v>0</v>
      </c>
      <c r="K24" s="66">
        <v>0</v>
      </c>
      <c r="L24" s="66">
        <v>0</v>
      </c>
      <c r="M24" s="66">
        <v>0</v>
      </c>
      <c r="N24" s="66">
        <v>0</v>
      </c>
      <c r="O24" s="66">
        <v>0</v>
      </c>
      <c r="P24" s="66">
        <v>0</v>
      </c>
      <c r="Q24" s="66">
        <v>0</v>
      </c>
      <c r="R24" s="66">
        <v>0</v>
      </c>
      <c r="S24" s="66">
        <v>0</v>
      </c>
      <c r="T24" s="66">
        <v>0</v>
      </c>
      <c r="U24" s="66">
        <v>0</v>
      </c>
      <c r="V24" s="66">
        <v>0</v>
      </c>
      <c r="W24" s="66">
        <v>0</v>
      </c>
      <c r="Y24" s="41" t="s">
        <v>374</v>
      </c>
      <c r="Z24" s="68">
        <v>0</v>
      </c>
      <c r="AA24" s="68">
        <v>0</v>
      </c>
      <c r="AB24" s="68">
        <v>0</v>
      </c>
      <c r="AC24" s="68">
        <v>0</v>
      </c>
      <c r="AD24" s="68">
        <v>0</v>
      </c>
      <c r="AE24" s="68">
        <v>0</v>
      </c>
      <c r="AF24" s="68">
        <v>0</v>
      </c>
      <c r="AG24" s="68">
        <v>0</v>
      </c>
      <c r="AH24" s="68">
        <v>0</v>
      </c>
      <c r="AI24" s="68">
        <v>0</v>
      </c>
      <c r="AJ24" s="68">
        <v>0</v>
      </c>
      <c r="AK24" s="68">
        <v>0</v>
      </c>
      <c r="AL24" s="68">
        <v>0</v>
      </c>
      <c r="AM24" s="68">
        <v>0</v>
      </c>
      <c r="AN24" s="68">
        <v>0</v>
      </c>
      <c r="AO24" s="68">
        <v>0</v>
      </c>
      <c r="AP24" s="68">
        <v>0</v>
      </c>
      <c r="AQ24" s="68">
        <v>0</v>
      </c>
      <c r="AR24" s="68">
        <v>0</v>
      </c>
      <c r="AS24" s="68">
        <v>0</v>
      </c>
      <c r="AT24" s="68">
        <v>0</v>
      </c>
      <c r="AV24" s="18" t="s">
        <v>374</v>
      </c>
      <c r="AW24" s="71">
        <v>0</v>
      </c>
      <c r="AX24" s="71">
        <v>0</v>
      </c>
      <c r="AY24" s="71">
        <v>0</v>
      </c>
      <c r="AZ24" s="71">
        <v>0</v>
      </c>
      <c r="BA24" s="71">
        <v>0</v>
      </c>
      <c r="BB24" s="71">
        <v>0</v>
      </c>
      <c r="BC24" s="71">
        <v>0</v>
      </c>
      <c r="BD24" s="71">
        <v>0</v>
      </c>
      <c r="BE24" s="71">
        <v>0</v>
      </c>
      <c r="BF24" s="71">
        <v>0</v>
      </c>
      <c r="BG24" s="71">
        <v>0</v>
      </c>
      <c r="BH24" s="71">
        <v>0</v>
      </c>
      <c r="BI24" s="71">
        <v>0</v>
      </c>
      <c r="BJ24" s="71">
        <v>0</v>
      </c>
      <c r="BK24" s="71">
        <v>0</v>
      </c>
      <c r="BL24" s="71">
        <v>0</v>
      </c>
      <c r="BM24" s="71">
        <v>0</v>
      </c>
      <c r="BN24" s="71">
        <v>0</v>
      </c>
      <c r="BO24" s="71">
        <v>0</v>
      </c>
      <c r="BP24" s="71">
        <v>0</v>
      </c>
      <c r="BQ24" s="71">
        <v>0</v>
      </c>
    </row>
    <row r="25" spans="1:69" x14ac:dyDescent="0.2">
      <c r="A25" s="13"/>
      <c r="B25" s="64" t="s">
        <v>374</v>
      </c>
      <c r="C25" s="66">
        <v>0</v>
      </c>
      <c r="D25" s="66">
        <v>0</v>
      </c>
      <c r="E25" s="66">
        <v>0</v>
      </c>
      <c r="F25" s="66">
        <v>0</v>
      </c>
      <c r="G25" s="66">
        <v>0</v>
      </c>
      <c r="H25" s="66">
        <v>0</v>
      </c>
      <c r="I25" s="66">
        <v>0</v>
      </c>
      <c r="J25" s="66">
        <v>0</v>
      </c>
      <c r="K25" s="66">
        <v>0</v>
      </c>
      <c r="L25" s="66">
        <v>0</v>
      </c>
      <c r="M25" s="66">
        <v>0</v>
      </c>
      <c r="N25" s="66">
        <v>0</v>
      </c>
      <c r="O25" s="66">
        <v>0</v>
      </c>
      <c r="P25" s="66">
        <v>0</v>
      </c>
      <c r="Q25" s="66">
        <v>0</v>
      </c>
      <c r="R25" s="66">
        <v>0</v>
      </c>
      <c r="S25" s="66">
        <v>0</v>
      </c>
      <c r="T25" s="66">
        <v>0</v>
      </c>
      <c r="U25" s="66">
        <v>0</v>
      </c>
      <c r="V25" s="66">
        <v>0</v>
      </c>
      <c r="W25" s="66">
        <v>0</v>
      </c>
      <c r="Y25" s="42" t="s">
        <v>374</v>
      </c>
      <c r="Z25" s="68">
        <v>0</v>
      </c>
      <c r="AA25" s="68">
        <v>0</v>
      </c>
      <c r="AB25" s="68">
        <v>0</v>
      </c>
      <c r="AC25" s="68">
        <v>0</v>
      </c>
      <c r="AD25" s="68">
        <v>0</v>
      </c>
      <c r="AE25" s="68">
        <v>0</v>
      </c>
      <c r="AF25" s="68">
        <v>0</v>
      </c>
      <c r="AG25" s="68">
        <v>0</v>
      </c>
      <c r="AH25" s="68">
        <v>0</v>
      </c>
      <c r="AI25" s="68">
        <v>0</v>
      </c>
      <c r="AJ25" s="68">
        <v>0</v>
      </c>
      <c r="AK25" s="68">
        <v>0</v>
      </c>
      <c r="AL25" s="68">
        <v>0</v>
      </c>
      <c r="AM25" s="68">
        <v>0</v>
      </c>
      <c r="AN25" s="68">
        <v>0</v>
      </c>
      <c r="AO25" s="68">
        <v>0</v>
      </c>
      <c r="AP25" s="68">
        <v>0</v>
      </c>
      <c r="AQ25" s="68">
        <v>0</v>
      </c>
      <c r="AR25" s="68">
        <v>0</v>
      </c>
      <c r="AS25" s="68">
        <v>0</v>
      </c>
      <c r="AT25" s="68">
        <v>0</v>
      </c>
      <c r="AV25" s="22" t="s">
        <v>374</v>
      </c>
      <c r="AW25" s="71">
        <v>0</v>
      </c>
      <c r="AX25" s="71">
        <v>0</v>
      </c>
      <c r="AY25" s="71">
        <v>0</v>
      </c>
      <c r="AZ25" s="71">
        <v>0</v>
      </c>
      <c r="BA25" s="71">
        <v>0</v>
      </c>
      <c r="BB25" s="71">
        <v>0</v>
      </c>
      <c r="BC25" s="71">
        <v>0</v>
      </c>
      <c r="BD25" s="71">
        <v>0</v>
      </c>
      <c r="BE25" s="71">
        <v>0</v>
      </c>
      <c r="BF25" s="71">
        <v>0</v>
      </c>
      <c r="BG25" s="71">
        <v>0</v>
      </c>
      <c r="BH25" s="71">
        <v>0</v>
      </c>
      <c r="BI25" s="71">
        <v>0</v>
      </c>
      <c r="BJ25" s="71">
        <v>0</v>
      </c>
      <c r="BK25" s="71">
        <v>0</v>
      </c>
      <c r="BL25" s="71">
        <v>0</v>
      </c>
      <c r="BM25" s="71">
        <v>0</v>
      </c>
      <c r="BN25" s="71">
        <v>0</v>
      </c>
      <c r="BO25" s="71">
        <v>0</v>
      </c>
      <c r="BP25" s="71">
        <v>0</v>
      </c>
      <c r="BQ25" s="71">
        <v>0</v>
      </c>
    </row>
    <row r="26" spans="1:69" x14ac:dyDescent="0.2">
      <c r="A26" s="13"/>
      <c r="B26" s="65" t="s">
        <v>194</v>
      </c>
      <c r="C26" s="66">
        <v>2624145.6093254164</v>
      </c>
      <c r="D26" s="66">
        <v>109789.57793150377</v>
      </c>
      <c r="E26" s="66">
        <v>41722.110948860187</v>
      </c>
      <c r="F26" s="66">
        <v>156256.220142123</v>
      </c>
      <c r="G26" s="66">
        <v>22698.584375633502</v>
      </c>
      <c r="H26" s="66">
        <v>13375.914625064797</v>
      </c>
      <c r="I26" s="66">
        <v>41395.011710068924</v>
      </c>
      <c r="J26" s="66">
        <v>2195.7304157155004</v>
      </c>
      <c r="K26" s="66">
        <v>1138.1821775808003</v>
      </c>
      <c r="L26" s="66">
        <v>6435.6727391592985</v>
      </c>
      <c r="M26" s="66">
        <v>1029.4347947602</v>
      </c>
      <c r="N26" s="66">
        <v>1355.516318769</v>
      </c>
      <c r="O26" s="66">
        <v>19047.995694630488</v>
      </c>
      <c r="P26" s="66">
        <v>1112.2822365061002</v>
      </c>
      <c r="Q26" s="66">
        <v>324.09478063210003</v>
      </c>
      <c r="R26" s="66">
        <v>3007.5563357589999</v>
      </c>
      <c r="S26" s="66">
        <v>206.75963515399999</v>
      </c>
      <c r="T26" s="66">
        <v>54.1849622497</v>
      </c>
      <c r="U26" s="66">
        <v>0</v>
      </c>
      <c r="V26" s="66">
        <v>0</v>
      </c>
      <c r="W26" s="66"/>
      <c r="Y26" s="43" t="s">
        <v>194</v>
      </c>
      <c r="Z26" s="69"/>
      <c r="AA26" s="69"/>
      <c r="AB26" s="69"/>
      <c r="AC26" s="69"/>
      <c r="AD26" s="69"/>
      <c r="AE26" s="69"/>
      <c r="AF26" s="69"/>
      <c r="AG26" s="69"/>
      <c r="AH26" s="69"/>
      <c r="AI26" s="69"/>
      <c r="AJ26" s="69"/>
      <c r="AK26" s="68"/>
      <c r="AL26" s="68"/>
      <c r="AM26" s="68"/>
      <c r="AN26" s="68"/>
      <c r="AO26" s="68"/>
      <c r="AP26" s="68"/>
      <c r="AQ26" s="68"/>
      <c r="AR26" s="68"/>
      <c r="AS26" s="68"/>
      <c r="AT26" s="68"/>
      <c r="AV26" s="24" t="s">
        <v>194</v>
      </c>
      <c r="AW26" s="71"/>
      <c r="AX26" s="71"/>
      <c r="AY26" s="71"/>
      <c r="AZ26" s="71"/>
      <c r="BA26" s="71"/>
      <c r="BB26" s="71"/>
      <c r="BC26" s="71"/>
      <c r="BD26" s="71"/>
      <c r="BE26" s="71"/>
      <c r="BF26" s="71"/>
      <c r="BG26" s="71"/>
      <c r="BH26" s="71"/>
      <c r="BI26" s="71"/>
      <c r="BJ26" s="71"/>
      <c r="BK26" s="71"/>
      <c r="BL26" s="71"/>
      <c r="BM26" s="71"/>
      <c r="BN26" s="71"/>
      <c r="BO26" s="71"/>
      <c r="BP26" s="71"/>
      <c r="BQ26" s="71"/>
    </row>
    <row r="27" spans="1:69" x14ac:dyDescent="0.2">
      <c r="C27" s="26"/>
      <c r="E27" s="26"/>
      <c r="W27" s="26"/>
    </row>
    <row r="29" spans="1:69" x14ac:dyDescent="0.2">
      <c r="A29" s="13" t="s">
        <v>189</v>
      </c>
      <c r="B29" s="28" t="s">
        <v>187</v>
      </c>
      <c r="C29" s="28" t="s">
        <v>8</v>
      </c>
      <c r="D29" s="28" t="s">
        <v>7</v>
      </c>
      <c r="E29" s="28" t="s">
        <v>6</v>
      </c>
      <c r="F29" s="28" t="s">
        <v>5</v>
      </c>
      <c r="G29" s="28" t="s">
        <v>4</v>
      </c>
      <c r="H29" s="28" t="s">
        <v>3</v>
      </c>
      <c r="I29" s="28" t="s">
        <v>2</v>
      </c>
      <c r="J29" s="28" t="s">
        <v>1</v>
      </c>
      <c r="K29" s="28" t="s">
        <v>0</v>
      </c>
      <c r="L29" s="28" t="s">
        <v>10</v>
      </c>
      <c r="M29" s="28" t="s">
        <v>38</v>
      </c>
      <c r="N29" s="28" t="s">
        <v>37</v>
      </c>
      <c r="O29" s="28" t="s">
        <v>36</v>
      </c>
      <c r="P29" s="28" t="s">
        <v>35</v>
      </c>
      <c r="Q29" s="28" t="s">
        <v>34</v>
      </c>
      <c r="R29" s="28" t="s">
        <v>33</v>
      </c>
      <c r="S29" s="28" t="s">
        <v>32</v>
      </c>
      <c r="T29" s="28" t="s">
        <v>31</v>
      </c>
      <c r="U29" s="28" t="s">
        <v>30</v>
      </c>
      <c r="V29" s="28" t="s">
        <v>29</v>
      </c>
      <c r="W29" s="28" t="s">
        <v>194</v>
      </c>
      <c r="Y29" s="40" t="s">
        <v>187</v>
      </c>
      <c r="Z29" s="67" t="s">
        <v>8</v>
      </c>
      <c r="AA29" s="67" t="s">
        <v>7</v>
      </c>
      <c r="AB29" s="67" t="s">
        <v>6</v>
      </c>
      <c r="AC29" s="67" t="s">
        <v>5</v>
      </c>
      <c r="AD29" s="67" t="s">
        <v>4</v>
      </c>
      <c r="AE29" s="67" t="s">
        <v>3</v>
      </c>
      <c r="AF29" s="67" t="s">
        <v>2</v>
      </c>
      <c r="AG29" s="67" t="s">
        <v>1</v>
      </c>
      <c r="AH29" s="67" t="s">
        <v>0</v>
      </c>
      <c r="AI29" s="67" t="s">
        <v>10</v>
      </c>
      <c r="AJ29" s="67" t="s">
        <v>38</v>
      </c>
      <c r="AK29" s="67" t="s">
        <v>37</v>
      </c>
      <c r="AL29" s="67" t="s">
        <v>36</v>
      </c>
      <c r="AM29" s="67" t="s">
        <v>35</v>
      </c>
      <c r="AN29" s="67" t="s">
        <v>34</v>
      </c>
      <c r="AO29" s="67" t="s">
        <v>33</v>
      </c>
      <c r="AP29" s="67" t="s">
        <v>32</v>
      </c>
      <c r="AQ29" s="67" t="s">
        <v>31</v>
      </c>
      <c r="AR29" s="67" t="s">
        <v>30</v>
      </c>
      <c r="AS29" s="67" t="s">
        <v>29</v>
      </c>
      <c r="AT29" s="67" t="s">
        <v>194</v>
      </c>
      <c r="AV29" s="16" t="s">
        <v>187</v>
      </c>
      <c r="AW29" s="70" t="s">
        <v>8</v>
      </c>
      <c r="AX29" s="70" t="s">
        <v>7</v>
      </c>
      <c r="AY29" s="70" t="s">
        <v>6</v>
      </c>
      <c r="AZ29" s="70" t="s">
        <v>5</v>
      </c>
      <c r="BA29" s="70" t="s">
        <v>4</v>
      </c>
      <c r="BB29" s="70" t="s">
        <v>3</v>
      </c>
      <c r="BC29" s="70" t="s">
        <v>2</v>
      </c>
      <c r="BD29" s="70" t="s">
        <v>1</v>
      </c>
      <c r="BE29" s="70" t="s">
        <v>0</v>
      </c>
      <c r="BF29" s="70" t="s">
        <v>10</v>
      </c>
      <c r="BG29" s="70" t="s">
        <v>38</v>
      </c>
      <c r="BH29" s="70" t="s">
        <v>37</v>
      </c>
      <c r="BI29" s="70" t="s">
        <v>36</v>
      </c>
      <c r="BJ29" s="70" t="s">
        <v>35</v>
      </c>
      <c r="BK29" s="70" t="s">
        <v>34</v>
      </c>
      <c r="BL29" s="70" t="s">
        <v>33</v>
      </c>
      <c r="BM29" s="70" t="s">
        <v>32</v>
      </c>
      <c r="BN29" s="70" t="s">
        <v>31</v>
      </c>
      <c r="BO29" s="70" t="s">
        <v>30</v>
      </c>
      <c r="BP29" s="70" t="s">
        <v>29</v>
      </c>
      <c r="BQ29" s="70" t="s">
        <v>194</v>
      </c>
    </row>
    <row r="30" spans="1:69" x14ac:dyDescent="0.2">
      <c r="A30" s="13"/>
      <c r="B30" s="17" t="s">
        <v>177</v>
      </c>
      <c r="C30" s="66">
        <v>49537.004507086203</v>
      </c>
      <c r="D30" s="66">
        <v>1570.8763379401003</v>
      </c>
      <c r="E30" s="66">
        <v>760.88473571590009</v>
      </c>
      <c r="F30" s="66">
        <v>1074.4902185664</v>
      </c>
      <c r="G30" s="66">
        <v>0</v>
      </c>
      <c r="H30" s="66">
        <v>0</v>
      </c>
      <c r="I30" s="66">
        <v>290.28630110379999</v>
      </c>
      <c r="J30" s="66">
        <v>0</v>
      </c>
      <c r="K30" s="66">
        <v>0</v>
      </c>
      <c r="L30" s="66">
        <v>0</v>
      </c>
      <c r="M30" s="66">
        <v>0</v>
      </c>
      <c r="N30" s="66">
        <v>0</v>
      </c>
      <c r="O30" s="66">
        <v>799.51639761000001</v>
      </c>
      <c r="P30" s="66">
        <v>329.61392088000002</v>
      </c>
      <c r="Q30" s="66">
        <v>0</v>
      </c>
      <c r="R30" s="66">
        <v>119.71183663900001</v>
      </c>
      <c r="S30" s="66">
        <v>0</v>
      </c>
      <c r="T30" s="66">
        <v>0</v>
      </c>
      <c r="U30" s="66">
        <v>0</v>
      </c>
      <c r="V30" s="66">
        <v>0</v>
      </c>
      <c r="W30" s="66">
        <v>54482.384255541423</v>
      </c>
      <c r="Y30" s="41" t="s">
        <v>177</v>
      </c>
      <c r="Z30" s="68">
        <v>0.90922974799965328</v>
      </c>
      <c r="AA30" s="68">
        <v>2.8832738497128561E-2</v>
      </c>
      <c r="AB30" s="68">
        <v>1.3965701870664924E-2</v>
      </c>
      <c r="AC30" s="68">
        <v>1.9721791423933752E-2</v>
      </c>
      <c r="AD30" s="68">
        <v>0</v>
      </c>
      <c r="AE30" s="68">
        <v>0</v>
      </c>
      <c r="AF30" s="68">
        <v>5.3280763143965177E-3</v>
      </c>
      <c r="AG30" s="68">
        <v>0</v>
      </c>
      <c r="AH30" s="68">
        <v>0</v>
      </c>
      <c r="AI30" s="68">
        <v>0</v>
      </c>
      <c r="AJ30" s="68">
        <v>0</v>
      </c>
      <c r="AK30" s="68">
        <v>0</v>
      </c>
      <c r="AL30" s="68">
        <v>1.4674768891537284E-2</v>
      </c>
      <c r="AM30" s="68">
        <v>6.0499173335365709E-3</v>
      </c>
      <c r="AN30" s="68">
        <v>0</v>
      </c>
      <c r="AO30" s="68">
        <v>2.197257669148796E-3</v>
      </c>
      <c r="AP30" s="68">
        <v>0</v>
      </c>
      <c r="AQ30" s="68">
        <v>0</v>
      </c>
      <c r="AR30" s="68">
        <v>0</v>
      </c>
      <c r="AS30" s="68">
        <v>0</v>
      </c>
      <c r="AT30" s="68">
        <v>0.99999999999999956</v>
      </c>
      <c r="AV30" s="18" t="s">
        <v>177</v>
      </c>
      <c r="AW30" s="71">
        <v>5.0734904814430752</v>
      </c>
      <c r="AX30" s="71">
        <v>27.735546278368062</v>
      </c>
      <c r="AY30" s="71">
        <v>40.544602173573246</v>
      </c>
      <c r="AZ30" s="71">
        <v>31.646950861688453</v>
      </c>
      <c r="BA30" s="71">
        <v>0</v>
      </c>
      <c r="BB30" s="71">
        <v>0</v>
      </c>
      <c r="BC30" s="71">
        <v>65.96073856877986</v>
      </c>
      <c r="BD30" s="71">
        <v>0</v>
      </c>
      <c r="BE30" s="71">
        <v>0</v>
      </c>
      <c r="BF30" s="71">
        <v>0</v>
      </c>
      <c r="BG30" s="71">
        <v>0</v>
      </c>
      <c r="BH30" s="71">
        <v>0</v>
      </c>
      <c r="BI30" s="71">
        <v>38.217234214753844</v>
      </c>
      <c r="BJ30" s="71">
        <v>69.915394000235992</v>
      </c>
      <c r="BK30" s="71">
        <v>0</v>
      </c>
      <c r="BL30" s="71">
        <v>86.539149284903729</v>
      </c>
      <c r="BM30" s="71">
        <v>0</v>
      </c>
      <c r="BN30" s="71">
        <v>0</v>
      </c>
      <c r="BO30" s="71">
        <v>0</v>
      </c>
      <c r="BP30" s="71">
        <v>0</v>
      </c>
      <c r="BQ30" s="71">
        <v>4.8251696757825124</v>
      </c>
    </row>
    <row r="31" spans="1:69" x14ac:dyDescent="0.2">
      <c r="A31" s="13"/>
      <c r="B31" s="17" t="s">
        <v>371</v>
      </c>
      <c r="C31" s="66">
        <v>645110.60425442609</v>
      </c>
      <c r="D31" s="66">
        <v>31779.083189311004</v>
      </c>
      <c r="E31" s="66">
        <v>13773.543729402702</v>
      </c>
      <c r="F31" s="66">
        <v>29274.147965771597</v>
      </c>
      <c r="G31" s="66">
        <v>4879.2243552770997</v>
      </c>
      <c r="H31" s="66">
        <v>3234.3893343995996</v>
      </c>
      <c r="I31" s="66">
        <v>2470.7737968906995</v>
      </c>
      <c r="J31" s="66">
        <v>162.14768448390001</v>
      </c>
      <c r="K31" s="66">
        <v>0</v>
      </c>
      <c r="L31" s="66">
        <v>1159.6205206215002</v>
      </c>
      <c r="M31" s="66">
        <v>133.42926270949999</v>
      </c>
      <c r="N31" s="66">
        <v>232.45046843</v>
      </c>
      <c r="O31" s="66">
        <v>12493.9231850578</v>
      </c>
      <c r="P31" s="66">
        <v>519.40008119709989</v>
      </c>
      <c r="Q31" s="66">
        <v>251.04940054210005</v>
      </c>
      <c r="R31" s="66">
        <v>1963.9800138817</v>
      </c>
      <c r="S31" s="66">
        <v>70.809596087299994</v>
      </c>
      <c r="T31" s="66">
        <v>0</v>
      </c>
      <c r="U31" s="66">
        <v>0</v>
      </c>
      <c r="V31" s="66">
        <v>0</v>
      </c>
      <c r="W31" s="66">
        <v>747508.57683848985</v>
      </c>
      <c r="Y31" s="41" t="s">
        <v>371</v>
      </c>
      <c r="Z31" s="68">
        <v>0.86301431748496404</v>
      </c>
      <c r="AA31" s="68">
        <v>4.2513335865278425E-2</v>
      </c>
      <c r="AB31" s="68">
        <v>1.8425934037648743E-2</v>
      </c>
      <c r="AC31" s="68">
        <v>3.9162290404189844E-2</v>
      </c>
      <c r="AD31" s="68">
        <v>6.527315547218567E-3</v>
      </c>
      <c r="AE31" s="68">
        <v>4.3268926064756533E-3</v>
      </c>
      <c r="AF31" s="68">
        <v>3.3053450802405259E-3</v>
      </c>
      <c r="AG31" s="68">
        <v>2.1691749032457509E-4</v>
      </c>
      <c r="AH31" s="68">
        <v>0</v>
      </c>
      <c r="AI31" s="68">
        <v>1.5513140003369529E-3</v>
      </c>
      <c r="AJ31" s="68">
        <v>1.7849863780001728E-4</v>
      </c>
      <c r="AK31" s="68">
        <v>3.1096695828310784E-4</v>
      </c>
      <c r="AL31" s="68">
        <v>1.671408673048215E-2</v>
      </c>
      <c r="AM31" s="68">
        <v>6.9484163431789473E-4</v>
      </c>
      <c r="AN31" s="68">
        <v>3.3584818732634148E-4</v>
      </c>
      <c r="AO31" s="68">
        <v>2.6273678653804216E-3</v>
      </c>
      <c r="AP31" s="68">
        <v>9.4727469732563938E-5</v>
      </c>
      <c r="AQ31" s="68">
        <v>0</v>
      </c>
      <c r="AR31" s="68">
        <v>0</v>
      </c>
      <c r="AS31" s="68">
        <v>0</v>
      </c>
      <c r="AT31" s="68">
        <v>0.99999999999999978</v>
      </c>
      <c r="AV31" s="18" t="s">
        <v>371</v>
      </c>
      <c r="AW31" s="71">
        <v>1.1110740890432607</v>
      </c>
      <c r="AX31" s="71">
        <v>6.4664955468789209</v>
      </c>
      <c r="AY31" s="71">
        <v>10.106512897745395</v>
      </c>
      <c r="AZ31" s="71">
        <v>6.9211347055984893</v>
      </c>
      <c r="BA31" s="71">
        <v>18.487464114754474</v>
      </c>
      <c r="BB31" s="71">
        <v>22.309421023747664</v>
      </c>
      <c r="BC31" s="71">
        <v>24.666484248689862</v>
      </c>
      <c r="BD31" s="71">
        <v>97.60132292349455</v>
      </c>
      <c r="BE31" s="71">
        <v>0</v>
      </c>
      <c r="BF31" s="71">
        <v>32.595581714070775</v>
      </c>
      <c r="BG31" s="71">
        <v>84.70723126635167</v>
      </c>
      <c r="BH31" s="71">
        <v>96.109314766369465</v>
      </c>
      <c r="BI31" s="71">
        <v>10.222702668099586</v>
      </c>
      <c r="BJ31" s="71">
        <v>47.122358076246009</v>
      </c>
      <c r="BK31" s="71">
        <v>54.716118473246702</v>
      </c>
      <c r="BL31" s="71">
        <v>28.382427713602599</v>
      </c>
      <c r="BM31" s="71">
        <v>92.633831371636106</v>
      </c>
      <c r="BN31" s="71">
        <v>0</v>
      </c>
      <c r="BO31" s="71">
        <v>0</v>
      </c>
      <c r="BP31" s="71">
        <v>0</v>
      </c>
      <c r="BQ31" s="71">
        <v>1.0835384817150215</v>
      </c>
    </row>
    <row r="32" spans="1:69" x14ac:dyDescent="0.2">
      <c r="A32" s="13"/>
      <c r="B32" s="17" t="s">
        <v>165</v>
      </c>
      <c r="C32" s="66">
        <v>0</v>
      </c>
      <c r="D32" s="66">
        <v>0</v>
      </c>
      <c r="E32" s="66">
        <v>0</v>
      </c>
      <c r="F32" s="66">
        <v>0</v>
      </c>
      <c r="G32" s="66">
        <v>0</v>
      </c>
      <c r="H32" s="66">
        <v>0</v>
      </c>
      <c r="I32" s="66">
        <v>0</v>
      </c>
      <c r="J32" s="66">
        <v>0</v>
      </c>
      <c r="K32" s="66">
        <v>0</v>
      </c>
      <c r="L32" s="66">
        <v>0</v>
      </c>
      <c r="M32" s="66">
        <v>0</v>
      </c>
      <c r="N32" s="66">
        <v>0</v>
      </c>
      <c r="O32" s="66">
        <v>0</v>
      </c>
      <c r="P32" s="66">
        <v>0</v>
      </c>
      <c r="Q32" s="66">
        <v>0</v>
      </c>
      <c r="R32" s="66">
        <v>0</v>
      </c>
      <c r="S32" s="66">
        <v>0</v>
      </c>
      <c r="T32" s="66">
        <v>0</v>
      </c>
      <c r="U32" s="66">
        <v>0</v>
      </c>
      <c r="V32" s="66">
        <v>0</v>
      </c>
      <c r="W32" s="66">
        <v>0</v>
      </c>
      <c r="Y32" s="41" t="s">
        <v>165</v>
      </c>
      <c r="Z32" s="68">
        <v>0</v>
      </c>
      <c r="AA32" s="68">
        <v>0</v>
      </c>
      <c r="AB32" s="68">
        <v>0</v>
      </c>
      <c r="AC32" s="68">
        <v>0</v>
      </c>
      <c r="AD32" s="68">
        <v>0</v>
      </c>
      <c r="AE32" s="68">
        <v>0</v>
      </c>
      <c r="AF32" s="68">
        <v>0</v>
      </c>
      <c r="AG32" s="68">
        <v>0</v>
      </c>
      <c r="AH32" s="68">
        <v>0</v>
      </c>
      <c r="AI32" s="68">
        <v>0</v>
      </c>
      <c r="AJ32" s="68">
        <v>0</v>
      </c>
      <c r="AK32" s="68">
        <v>0</v>
      </c>
      <c r="AL32" s="68">
        <v>0</v>
      </c>
      <c r="AM32" s="68">
        <v>0</v>
      </c>
      <c r="AN32" s="68">
        <v>0</v>
      </c>
      <c r="AO32" s="68">
        <v>0</v>
      </c>
      <c r="AP32" s="68">
        <v>0</v>
      </c>
      <c r="AQ32" s="68">
        <v>0</v>
      </c>
      <c r="AR32" s="68">
        <v>0</v>
      </c>
      <c r="AS32" s="68">
        <v>0</v>
      </c>
      <c r="AT32" s="68">
        <v>0</v>
      </c>
      <c r="AV32" s="18" t="s">
        <v>165</v>
      </c>
      <c r="AW32" s="71">
        <v>0</v>
      </c>
      <c r="AX32" s="71">
        <v>0</v>
      </c>
      <c r="AY32" s="71">
        <v>0</v>
      </c>
      <c r="AZ32" s="71">
        <v>0</v>
      </c>
      <c r="BA32" s="71">
        <v>0</v>
      </c>
      <c r="BB32" s="71">
        <v>0</v>
      </c>
      <c r="BC32" s="71">
        <v>0</v>
      </c>
      <c r="BD32" s="71">
        <v>0</v>
      </c>
      <c r="BE32" s="71">
        <v>0</v>
      </c>
      <c r="BF32" s="71">
        <v>0</v>
      </c>
      <c r="BG32" s="71">
        <v>0</v>
      </c>
      <c r="BH32" s="71">
        <v>0</v>
      </c>
      <c r="BI32" s="71">
        <v>0</v>
      </c>
      <c r="BJ32" s="71">
        <v>0</v>
      </c>
      <c r="BK32" s="71">
        <v>0</v>
      </c>
      <c r="BL32" s="71">
        <v>0</v>
      </c>
      <c r="BM32" s="71">
        <v>0</v>
      </c>
      <c r="BN32" s="71">
        <v>0</v>
      </c>
      <c r="BO32" s="71">
        <v>0</v>
      </c>
      <c r="BP32" s="71">
        <v>0</v>
      </c>
      <c r="BQ32" s="71">
        <v>0</v>
      </c>
    </row>
    <row r="33" spans="1:69" x14ac:dyDescent="0.2">
      <c r="A33" s="13"/>
      <c r="B33" s="17" t="s">
        <v>429</v>
      </c>
      <c r="C33" s="66">
        <v>0</v>
      </c>
      <c r="D33" s="66">
        <v>0</v>
      </c>
      <c r="E33" s="66">
        <v>0</v>
      </c>
      <c r="F33" s="66">
        <v>0</v>
      </c>
      <c r="G33" s="66">
        <v>0</v>
      </c>
      <c r="H33" s="66">
        <v>0</v>
      </c>
      <c r="I33" s="66">
        <v>0</v>
      </c>
      <c r="J33" s="66">
        <v>0</v>
      </c>
      <c r="K33" s="66">
        <v>0</v>
      </c>
      <c r="L33" s="66">
        <v>0</v>
      </c>
      <c r="M33" s="66">
        <v>0</v>
      </c>
      <c r="N33" s="66">
        <v>0</v>
      </c>
      <c r="O33" s="66">
        <v>0</v>
      </c>
      <c r="P33" s="66">
        <v>0</v>
      </c>
      <c r="Q33" s="66">
        <v>0</v>
      </c>
      <c r="R33" s="66">
        <v>0</v>
      </c>
      <c r="S33" s="66">
        <v>0</v>
      </c>
      <c r="T33" s="66">
        <v>0</v>
      </c>
      <c r="U33" s="66">
        <v>0</v>
      </c>
      <c r="V33" s="66">
        <v>0</v>
      </c>
      <c r="W33" s="66">
        <v>0</v>
      </c>
      <c r="Y33" s="41" t="s">
        <v>429</v>
      </c>
      <c r="Z33" s="68">
        <v>0</v>
      </c>
      <c r="AA33" s="68">
        <v>0</v>
      </c>
      <c r="AB33" s="68">
        <v>0</v>
      </c>
      <c r="AC33" s="68">
        <v>0</v>
      </c>
      <c r="AD33" s="68">
        <v>0</v>
      </c>
      <c r="AE33" s="68">
        <v>0</v>
      </c>
      <c r="AF33" s="68">
        <v>0</v>
      </c>
      <c r="AG33" s="68">
        <v>0</v>
      </c>
      <c r="AH33" s="68">
        <v>0</v>
      </c>
      <c r="AI33" s="68">
        <v>0</v>
      </c>
      <c r="AJ33" s="68">
        <v>0</v>
      </c>
      <c r="AK33" s="68">
        <v>0</v>
      </c>
      <c r="AL33" s="68">
        <v>0</v>
      </c>
      <c r="AM33" s="68">
        <v>0</v>
      </c>
      <c r="AN33" s="68">
        <v>0</v>
      </c>
      <c r="AO33" s="68">
        <v>0</v>
      </c>
      <c r="AP33" s="68">
        <v>0</v>
      </c>
      <c r="AQ33" s="68">
        <v>0</v>
      </c>
      <c r="AR33" s="68">
        <v>0</v>
      </c>
      <c r="AS33" s="68">
        <v>0</v>
      </c>
      <c r="AT33" s="68">
        <v>0</v>
      </c>
      <c r="AV33" s="18" t="s">
        <v>429</v>
      </c>
      <c r="AW33" s="71">
        <v>0</v>
      </c>
      <c r="AX33" s="71">
        <v>0</v>
      </c>
      <c r="AY33" s="71">
        <v>0</v>
      </c>
      <c r="AZ33" s="71">
        <v>0</v>
      </c>
      <c r="BA33" s="71">
        <v>0</v>
      </c>
      <c r="BB33" s="71">
        <v>0</v>
      </c>
      <c r="BC33" s="71">
        <v>0</v>
      </c>
      <c r="BD33" s="71">
        <v>0</v>
      </c>
      <c r="BE33" s="71">
        <v>0</v>
      </c>
      <c r="BF33" s="71">
        <v>0</v>
      </c>
      <c r="BG33" s="71">
        <v>0</v>
      </c>
      <c r="BH33" s="71">
        <v>0</v>
      </c>
      <c r="BI33" s="71">
        <v>0</v>
      </c>
      <c r="BJ33" s="71">
        <v>0</v>
      </c>
      <c r="BK33" s="71">
        <v>0</v>
      </c>
      <c r="BL33" s="71">
        <v>0</v>
      </c>
      <c r="BM33" s="71">
        <v>0</v>
      </c>
      <c r="BN33" s="71">
        <v>0</v>
      </c>
      <c r="BO33" s="71">
        <v>0</v>
      </c>
      <c r="BP33" s="71">
        <v>0</v>
      </c>
      <c r="BQ33" s="71">
        <v>0</v>
      </c>
    </row>
    <row r="34" spans="1:69" x14ac:dyDescent="0.2">
      <c r="A34" s="13"/>
      <c r="B34" s="17" t="s">
        <v>428</v>
      </c>
      <c r="C34" s="66">
        <v>10563.821000415799</v>
      </c>
      <c r="D34" s="66">
        <v>334.6317077022</v>
      </c>
      <c r="E34" s="66">
        <v>157.71769311400001</v>
      </c>
      <c r="F34" s="66">
        <v>0</v>
      </c>
      <c r="G34" s="66">
        <v>0</v>
      </c>
      <c r="H34" s="66">
        <v>0</v>
      </c>
      <c r="I34" s="66">
        <v>116.42693263</v>
      </c>
      <c r="J34" s="66">
        <v>0</v>
      </c>
      <c r="K34" s="66">
        <v>19.939462469000002</v>
      </c>
      <c r="L34" s="66">
        <v>0</v>
      </c>
      <c r="M34" s="66">
        <v>0</v>
      </c>
      <c r="N34" s="66">
        <v>0</v>
      </c>
      <c r="O34" s="66">
        <v>27.271821873</v>
      </c>
      <c r="P34" s="66">
        <v>0</v>
      </c>
      <c r="Q34" s="66">
        <v>0</v>
      </c>
      <c r="R34" s="66">
        <v>0</v>
      </c>
      <c r="S34" s="66">
        <v>0</v>
      </c>
      <c r="T34" s="66">
        <v>0</v>
      </c>
      <c r="U34" s="66">
        <v>0</v>
      </c>
      <c r="V34" s="66">
        <v>0</v>
      </c>
      <c r="W34" s="66">
        <v>11219.808618203999</v>
      </c>
      <c r="Y34" s="41" t="s">
        <v>428</v>
      </c>
      <c r="Z34" s="68">
        <v>0.94153308312907691</v>
      </c>
      <c r="AA34" s="68">
        <v>2.9825081611397922E-2</v>
      </c>
      <c r="AB34" s="68">
        <v>1.4057075167762223E-2</v>
      </c>
      <c r="AC34" s="68">
        <v>0</v>
      </c>
      <c r="AD34" s="68">
        <v>0</v>
      </c>
      <c r="AE34" s="68">
        <v>0</v>
      </c>
      <c r="AF34" s="68">
        <v>1.0376908964480798E-2</v>
      </c>
      <c r="AG34" s="68">
        <v>0</v>
      </c>
      <c r="AH34" s="68">
        <v>1.7771660059021394E-3</v>
      </c>
      <c r="AI34" s="68">
        <v>0</v>
      </c>
      <c r="AJ34" s="68">
        <v>0</v>
      </c>
      <c r="AK34" s="68">
        <v>0</v>
      </c>
      <c r="AL34" s="68">
        <v>2.4306851213800394E-3</v>
      </c>
      <c r="AM34" s="68">
        <v>0</v>
      </c>
      <c r="AN34" s="68">
        <v>0</v>
      </c>
      <c r="AO34" s="68">
        <v>0</v>
      </c>
      <c r="AP34" s="68">
        <v>0</v>
      </c>
      <c r="AQ34" s="68">
        <v>0</v>
      </c>
      <c r="AR34" s="68">
        <v>0</v>
      </c>
      <c r="AS34" s="68">
        <v>0</v>
      </c>
      <c r="AT34" s="68">
        <v>1.0000000000000002</v>
      </c>
      <c r="AV34" s="18" t="s">
        <v>428</v>
      </c>
      <c r="AW34" s="71">
        <v>11.738115450066742</v>
      </c>
      <c r="AX34" s="71">
        <v>49.785681243924749</v>
      </c>
      <c r="AY34" s="71">
        <v>74.968604313388269</v>
      </c>
      <c r="AZ34" s="71">
        <v>0</v>
      </c>
      <c r="BA34" s="71">
        <v>0</v>
      </c>
      <c r="BB34" s="71">
        <v>0</v>
      </c>
      <c r="BC34" s="71">
        <v>93.499047363776768</v>
      </c>
      <c r="BD34" s="71">
        <v>0</v>
      </c>
      <c r="BE34" s="71">
        <v>72.792901271845224</v>
      </c>
      <c r="BF34" s="71">
        <v>0</v>
      </c>
      <c r="BG34" s="71">
        <v>0</v>
      </c>
      <c r="BH34" s="71">
        <v>0</v>
      </c>
      <c r="BI34" s="71">
        <v>96.195764106364905</v>
      </c>
      <c r="BJ34" s="71">
        <v>0</v>
      </c>
      <c r="BK34" s="71">
        <v>0</v>
      </c>
      <c r="BL34" s="71">
        <v>0</v>
      </c>
      <c r="BM34" s="71">
        <v>0</v>
      </c>
      <c r="BN34" s="71">
        <v>0</v>
      </c>
      <c r="BO34" s="71">
        <v>0</v>
      </c>
      <c r="BP34" s="71">
        <v>0</v>
      </c>
      <c r="BQ34" s="71">
        <v>11.245930957778659</v>
      </c>
    </row>
    <row r="35" spans="1:69" x14ac:dyDescent="0.2">
      <c r="A35" s="13"/>
      <c r="B35" s="17" t="s">
        <v>173</v>
      </c>
      <c r="C35" s="66">
        <v>26828.665575877207</v>
      </c>
      <c r="D35" s="66">
        <v>1253.5027359870001</v>
      </c>
      <c r="E35" s="66">
        <v>700.1336756756001</v>
      </c>
      <c r="F35" s="66">
        <v>1041.9440133631999</v>
      </c>
      <c r="G35" s="66">
        <v>382.57365112629998</v>
      </c>
      <c r="H35" s="66">
        <v>0</v>
      </c>
      <c r="I35" s="66">
        <v>126.66957472</v>
      </c>
      <c r="J35" s="66">
        <v>0</v>
      </c>
      <c r="K35" s="66">
        <v>0</v>
      </c>
      <c r="L35" s="66">
        <v>0</v>
      </c>
      <c r="M35" s="66">
        <v>232.85625268000001</v>
      </c>
      <c r="N35" s="66">
        <v>0</v>
      </c>
      <c r="O35" s="66">
        <v>1340.3897920203001</v>
      </c>
      <c r="P35" s="66">
        <v>0</v>
      </c>
      <c r="Q35" s="66">
        <v>0</v>
      </c>
      <c r="R35" s="66">
        <v>0</v>
      </c>
      <c r="S35" s="66">
        <v>0</v>
      </c>
      <c r="T35" s="66">
        <v>0</v>
      </c>
      <c r="U35" s="66">
        <v>0</v>
      </c>
      <c r="V35" s="66">
        <v>0</v>
      </c>
      <c r="W35" s="66">
        <v>31906.735271449608</v>
      </c>
      <c r="Y35" s="41" t="s">
        <v>173</v>
      </c>
      <c r="Z35" s="68">
        <v>0.8408464654133293</v>
      </c>
      <c r="AA35" s="68">
        <v>3.9286461786914438E-2</v>
      </c>
      <c r="AB35" s="68">
        <v>2.1943131120095671E-2</v>
      </c>
      <c r="AC35" s="68">
        <v>3.2655926859917236E-2</v>
      </c>
      <c r="AD35" s="68">
        <v>1.1990372812245376E-2</v>
      </c>
      <c r="AE35" s="68">
        <v>0</v>
      </c>
      <c r="AF35" s="68">
        <v>3.9699948503770901E-3</v>
      </c>
      <c r="AG35" s="68">
        <v>0</v>
      </c>
      <c r="AH35" s="68">
        <v>0</v>
      </c>
      <c r="AI35" s="68">
        <v>0</v>
      </c>
      <c r="AJ35" s="68">
        <v>7.2980281654939977E-3</v>
      </c>
      <c r="AK35" s="68">
        <v>0</v>
      </c>
      <c r="AL35" s="68">
        <v>4.2009618991626863E-2</v>
      </c>
      <c r="AM35" s="68">
        <v>0</v>
      </c>
      <c r="AN35" s="68">
        <v>0</v>
      </c>
      <c r="AO35" s="68">
        <v>0</v>
      </c>
      <c r="AP35" s="68">
        <v>0</v>
      </c>
      <c r="AQ35" s="68">
        <v>0</v>
      </c>
      <c r="AR35" s="68">
        <v>0</v>
      </c>
      <c r="AS35" s="68">
        <v>0</v>
      </c>
      <c r="AT35" s="68">
        <v>1</v>
      </c>
      <c r="AV35" s="18" t="s">
        <v>173</v>
      </c>
      <c r="AW35" s="71">
        <v>7.276525173771164</v>
      </c>
      <c r="AX35" s="71">
        <v>34.4809167815881</v>
      </c>
      <c r="AY35" s="71">
        <v>44.828740631361342</v>
      </c>
      <c r="AZ35" s="71">
        <v>36.378555254523313</v>
      </c>
      <c r="BA35" s="71">
        <v>68.024539825376351</v>
      </c>
      <c r="BB35" s="71">
        <v>0</v>
      </c>
      <c r="BC35" s="71">
        <v>96.109315156185374</v>
      </c>
      <c r="BD35" s="71">
        <v>0</v>
      </c>
      <c r="BE35" s="71">
        <v>0</v>
      </c>
      <c r="BF35" s="71">
        <v>0</v>
      </c>
      <c r="BG35" s="71">
        <v>96.275893139991098</v>
      </c>
      <c r="BH35" s="71">
        <v>0</v>
      </c>
      <c r="BI35" s="71">
        <v>32.545940710707931</v>
      </c>
      <c r="BJ35" s="71">
        <v>0</v>
      </c>
      <c r="BK35" s="71">
        <v>0</v>
      </c>
      <c r="BL35" s="71">
        <v>0</v>
      </c>
      <c r="BM35" s="71">
        <v>0</v>
      </c>
      <c r="BN35" s="71">
        <v>0</v>
      </c>
      <c r="BO35" s="71">
        <v>0</v>
      </c>
      <c r="BP35" s="71">
        <v>0</v>
      </c>
      <c r="BQ35" s="71">
        <v>6.6950090909022633</v>
      </c>
    </row>
    <row r="36" spans="1:69" x14ac:dyDescent="0.2">
      <c r="A36" s="13"/>
      <c r="B36" s="17" t="s">
        <v>181</v>
      </c>
      <c r="C36" s="66">
        <v>39462.055917135105</v>
      </c>
      <c r="D36" s="66">
        <v>1350.1600116284999</v>
      </c>
      <c r="E36" s="66">
        <v>448.66568653249999</v>
      </c>
      <c r="F36" s="66">
        <v>1908.0709028433</v>
      </c>
      <c r="G36" s="66">
        <v>220.53842431999999</v>
      </c>
      <c r="H36" s="66">
        <v>0</v>
      </c>
      <c r="I36" s="66">
        <v>638.00312379299999</v>
      </c>
      <c r="J36" s="66">
        <v>0</v>
      </c>
      <c r="K36" s="66">
        <v>0</v>
      </c>
      <c r="L36" s="66">
        <v>0</v>
      </c>
      <c r="M36" s="66">
        <v>0</v>
      </c>
      <c r="N36" s="66">
        <v>0</v>
      </c>
      <c r="O36" s="66">
        <v>0</v>
      </c>
      <c r="P36" s="66">
        <v>0</v>
      </c>
      <c r="Q36" s="66">
        <v>0</v>
      </c>
      <c r="R36" s="66">
        <v>0</v>
      </c>
      <c r="S36" s="66">
        <v>0</v>
      </c>
      <c r="T36" s="66">
        <v>0</v>
      </c>
      <c r="U36" s="66">
        <v>0</v>
      </c>
      <c r="V36" s="66">
        <v>0</v>
      </c>
      <c r="W36" s="66">
        <v>44027.494066252417</v>
      </c>
      <c r="Y36" s="41" t="s">
        <v>181</v>
      </c>
      <c r="Z36" s="68">
        <v>0.89630483755793011</v>
      </c>
      <c r="AA36" s="68">
        <v>3.0666292512510112E-2</v>
      </c>
      <c r="AB36" s="68">
        <v>1.0190579683171372E-2</v>
      </c>
      <c r="AC36" s="68">
        <v>4.3338167281836246E-2</v>
      </c>
      <c r="AD36" s="68">
        <v>5.0091069000687289E-3</v>
      </c>
      <c r="AE36" s="68">
        <v>0</v>
      </c>
      <c r="AF36" s="68">
        <v>1.4491016064483142E-2</v>
      </c>
      <c r="AG36" s="68">
        <v>0</v>
      </c>
      <c r="AH36" s="68">
        <v>0</v>
      </c>
      <c r="AI36" s="68">
        <v>0</v>
      </c>
      <c r="AJ36" s="68">
        <v>0</v>
      </c>
      <c r="AK36" s="68">
        <v>0</v>
      </c>
      <c r="AL36" s="68">
        <v>0</v>
      </c>
      <c r="AM36" s="68">
        <v>0</v>
      </c>
      <c r="AN36" s="68">
        <v>0</v>
      </c>
      <c r="AO36" s="68">
        <v>0</v>
      </c>
      <c r="AP36" s="68">
        <v>0</v>
      </c>
      <c r="AQ36" s="68">
        <v>0</v>
      </c>
      <c r="AR36" s="68">
        <v>0</v>
      </c>
      <c r="AS36" s="68">
        <v>0</v>
      </c>
      <c r="AT36" s="68">
        <v>0.99999999999999967</v>
      </c>
      <c r="AV36" s="18" t="s">
        <v>181</v>
      </c>
      <c r="AW36" s="71">
        <v>5.9437155225018365</v>
      </c>
      <c r="AX36" s="71">
        <v>32.868390270925254</v>
      </c>
      <c r="AY36" s="71">
        <v>57.16077984652496</v>
      </c>
      <c r="AZ36" s="71">
        <v>33.706340699604318</v>
      </c>
      <c r="BA36" s="71">
        <v>104.71614383603466</v>
      </c>
      <c r="BB36" s="71">
        <v>0</v>
      </c>
      <c r="BC36" s="71">
        <v>49.156611721906607</v>
      </c>
      <c r="BD36" s="71">
        <v>0</v>
      </c>
      <c r="BE36" s="71">
        <v>0</v>
      </c>
      <c r="BF36" s="71">
        <v>0</v>
      </c>
      <c r="BG36" s="71">
        <v>0</v>
      </c>
      <c r="BH36" s="71">
        <v>0</v>
      </c>
      <c r="BI36" s="71">
        <v>0</v>
      </c>
      <c r="BJ36" s="71">
        <v>0</v>
      </c>
      <c r="BK36" s="71">
        <v>0</v>
      </c>
      <c r="BL36" s="71">
        <v>0</v>
      </c>
      <c r="BM36" s="71">
        <v>0</v>
      </c>
      <c r="BN36" s="71">
        <v>0</v>
      </c>
      <c r="BO36" s="71">
        <v>0</v>
      </c>
      <c r="BP36" s="71">
        <v>0</v>
      </c>
      <c r="BQ36" s="71">
        <v>5.7142509456221253</v>
      </c>
    </row>
    <row r="37" spans="1:69" x14ac:dyDescent="0.2">
      <c r="A37" s="13"/>
      <c r="B37" s="17" t="s">
        <v>169</v>
      </c>
      <c r="C37" s="66">
        <v>67973.454991195511</v>
      </c>
      <c r="D37" s="66">
        <v>3907.4663870741001</v>
      </c>
      <c r="E37" s="66">
        <v>1764.5588783507999</v>
      </c>
      <c r="F37" s="66">
        <v>2158.5594699765002</v>
      </c>
      <c r="G37" s="66">
        <v>159.635964685</v>
      </c>
      <c r="H37" s="66">
        <v>241.625324654</v>
      </c>
      <c r="I37" s="66">
        <v>301.88833560849997</v>
      </c>
      <c r="J37" s="66">
        <v>0</v>
      </c>
      <c r="K37" s="66">
        <v>0</v>
      </c>
      <c r="L37" s="66">
        <v>0</v>
      </c>
      <c r="M37" s="66">
        <v>0</v>
      </c>
      <c r="N37" s="66">
        <v>199.556915804</v>
      </c>
      <c r="O37" s="66">
        <v>1082.5508242472999</v>
      </c>
      <c r="P37" s="66">
        <v>0</v>
      </c>
      <c r="Q37" s="66">
        <v>0</v>
      </c>
      <c r="R37" s="66">
        <v>0</v>
      </c>
      <c r="S37" s="66">
        <v>0</v>
      </c>
      <c r="T37" s="66">
        <v>0</v>
      </c>
      <c r="U37" s="66">
        <v>0</v>
      </c>
      <c r="V37" s="66">
        <v>0</v>
      </c>
      <c r="W37" s="66">
        <v>77789.297091595741</v>
      </c>
      <c r="Y37" s="41" t="s">
        <v>169</v>
      </c>
      <c r="Z37" s="68">
        <v>0.87381500453922056</v>
      </c>
      <c r="AA37" s="68">
        <v>5.0231414001248996E-2</v>
      </c>
      <c r="AB37" s="68">
        <v>2.2683825980238104E-2</v>
      </c>
      <c r="AC37" s="68">
        <v>2.774879772258166E-2</v>
      </c>
      <c r="AD37" s="68">
        <v>2.0521584672121541E-3</v>
      </c>
      <c r="AE37" s="68">
        <v>3.1061512790055137E-3</v>
      </c>
      <c r="AF37" s="68">
        <v>3.8808466832272689E-3</v>
      </c>
      <c r="AG37" s="68">
        <v>0</v>
      </c>
      <c r="AH37" s="68">
        <v>0</v>
      </c>
      <c r="AI37" s="68">
        <v>0</v>
      </c>
      <c r="AJ37" s="68">
        <v>0</v>
      </c>
      <c r="AK37" s="68">
        <v>2.5653518320010618E-3</v>
      </c>
      <c r="AL37" s="68">
        <v>1.391644949526427E-2</v>
      </c>
      <c r="AM37" s="68">
        <v>0</v>
      </c>
      <c r="AN37" s="68">
        <v>0</v>
      </c>
      <c r="AO37" s="68">
        <v>0</v>
      </c>
      <c r="AP37" s="68">
        <v>0</v>
      </c>
      <c r="AQ37" s="68">
        <v>0</v>
      </c>
      <c r="AR37" s="68">
        <v>0</v>
      </c>
      <c r="AS37" s="68">
        <v>0</v>
      </c>
      <c r="AT37" s="68">
        <v>0.99999999999999956</v>
      </c>
      <c r="AV37" s="18" t="s">
        <v>169</v>
      </c>
      <c r="AW37" s="71">
        <v>4.6922397931813125</v>
      </c>
      <c r="AX37" s="71">
        <v>19.097793157532539</v>
      </c>
      <c r="AY37" s="71">
        <v>28.905459104214934</v>
      </c>
      <c r="AZ37" s="71">
        <v>25.043555809998573</v>
      </c>
      <c r="BA37" s="71">
        <v>68.480761277815205</v>
      </c>
      <c r="BB37" s="71">
        <v>77.393910718083802</v>
      </c>
      <c r="BC37" s="71">
        <v>50.349091214156466</v>
      </c>
      <c r="BD37" s="71">
        <v>0</v>
      </c>
      <c r="BE37" s="71">
        <v>0</v>
      </c>
      <c r="BF37" s="71">
        <v>0</v>
      </c>
      <c r="BG37" s="71">
        <v>0</v>
      </c>
      <c r="BH37" s="71">
        <v>88.029402194129986</v>
      </c>
      <c r="BI37" s="71">
        <v>35.363148959358945</v>
      </c>
      <c r="BJ37" s="71">
        <v>0</v>
      </c>
      <c r="BK37" s="71">
        <v>0</v>
      </c>
      <c r="BL37" s="71">
        <v>0</v>
      </c>
      <c r="BM37" s="71">
        <v>0</v>
      </c>
      <c r="BN37" s="71">
        <v>0</v>
      </c>
      <c r="BO37" s="71">
        <v>0</v>
      </c>
      <c r="BP37" s="71">
        <v>0</v>
      </c>
      <c r="BQ37" s="71">
        <v>4.365004019615955</v>
      </c>
    </row>
    <row r="38" spans="1:69" x14ac:dyDescent="0.2">
      <c r="A38" s="13"/>
      <c r="B38" s="17" t="s">
        <v>372</v>
      </c>
      <c r="C38" s="66">
        <v>4946.2018739593987</v>
      </c>
      <c r="D38" s="66">
        <v>60.584447650000001</v>
      </c>
      <c r="E38" s="66">
        <v>54.391725192999999</v>
      </c>
      <c r="F38" s="66">
        <v>1187.7080506879001</v>
      </c>
      <c r="G38" s="66">
        <v>254.03313702</v>
      </c>
      <c r="H38" s="66">
        <v>1171.3445172199999</v>
      </c>
      <c r="I38" s="66">
        <v>55.559138685999997</v>
      </c>
      <c r="J38" s="66">
        <v>0</v>
      </c>
      <c r="K38" s="66">
        <v>0</v>
      </c>
      <c r="L38" s="66">
        <v>0</v>
      </c>
      <c r="M38" s="66">
        <v>0</v>
      </c>
      <c r="N38" s="66">
        <v>0</v>
      </c>
      <c r="O38" s="66">
        <v>0</v>
      </c>
      <c r="P38" s="66">
        <v>0</v>
      </c>
      <c r="Q38" s="66">
        <v>0</v>
      </c>
      <c r="R38" s="66">
        <v>0</v>
      </c>
      <c r="S38" s="66">
        <v>0</v>
      </c>
      <c r="T38" s="66">
        <v>0</v>
      </c>
      <c r="U38" s="66">
        <v>0</v>
      </c>
      <c r="V38" s="66">
        <v>0</v>
      </c>
      <c r="W38" s="66">
        <v>7729.8228904162979</v>
      </c>
      <c r="Y38" s="41" t="s">
        <v>372</v>
      </c>
      <c r="Z38" s="68">
        <v>0.63988553736358833</v>
      </c>
      <c r="AA38" s="68">
        <v>7.8377536599337477E-3</v>
      </c>
      <c r="AB38" s="68">
        <v>7.0366069137802294E-3</v>
      </c>
      <c r="AC38" s="68">
        <v>0.1536526861644478</v>
      </c>
      <c r="AD38" s="68">
        <v>3.2864030731539665E-2</v>
      </c>
      <c r="AE38" s="68">
        <v>0.15153575105482345</v>
      </c>
      <c r="AF38" s="68">
        <v>7.1876341118868505E-3</v>
      </c>
      <c r="AG38" s="68">
        <v>0</v>
      </c>
      <c r="AH38" s="68">
        <v>0</v>
      </c>
      <c r="AI38" s="68">
        <v>0</v>
      </c>
      <c r="AJ38" s="68">
        <v>0</v>
      </c>
      <c r="AK38" s="68">
        <v>0</v>
      </c>
      <c r="AL38" s="68">
        <v>0</v>
      </c>
      <c r="AM38" s="68">
        <v>0</v>
      </c>
      <c r="AN38" s="68">
        <v>0</v>
      </c>
      <c r="AO38" s="68">
        <v>0</v>
      </c>
      <c r="AP38" s="68">
        <v>0</v>
      </c>
      <c r="AQ38" s="68">
        <v>0</v>
      </c>
      <c r="AR38" s="68">
        <v>0</v>
      </c>
      <c r="AS38" s="68">
        <v>0</v>
      </c>
      <c r="AT38" s="68">
        <v>1.0000000000000002</v>
      </c>
      <c r="AV38" s="18" t="s">
        <v>372</v>
      </c>
      <c r="AW38" s="71">
        <v>17.234509295454234</v>
      </c>
      <c r="AX38" s="71">
        <v>76.546193601267419</v>
      </c>
      <c r="AY38" s="71">
        <v>93.431819184360407</v>
      </c>
      <c r="AZ38" s="71">
        <v>35.154023818255446</v>
      </c>
      <c r="BA38" s="71">
        <v>97.694258723861907</v>
      </c>
      <c r="BB38" s="71">
        <v>50.575383183813344</v>
      </c>
      <c r="BC38" s="71">
        <v>96.33428406051749</v>
      </c>
      <c r="BD38" s="71">
        <v>0</v>
      </c>
      <c r="BE38" s="71">
        <v>0</v>
      </c>
      <c r="BF38" s="71">
        <v>0</v>
      </c>
      <c r="BG38" s="71">
        <v>0</v>
      </c>
      <c r="BH38" s="71">
        <v>0</v>
      </c>
      <c r="BI38" s="71">
        <v>0</v>
      </c>
      <c r="BJ38" s="71">
        <v>0</v>
      </c>
      <c r="BK38" s="71">
        <v>0</v>
      </c>
      <c r="BL38" s="71">
        <v>0</v>
      </c>
      <c r="BM38" s="71">
        <v>0</v>
      </c>
      <c r="BN38" s="71">
        <v>0</v>
      </c>
      <c r="BO38" s="71">
        <v>0</v>
      </c>
      <c r="BP38" s="71">
        <v>0</v>
      </c>
      <c r="BQ38" s="71">
        <v>14.869831892875947</v>
      </c>
    </row>
    <row r="39" spans="1:69" x14ac:dyDescent="0.2">
      <c r="A39" s="13"/>
      <c r="B39" s="17" t="s">
        <v>398</v>
      </c>
      <c r="C39" s="66">
        <v>18478.389195491</v>
      </c>
      <c r="D39" s="66">
        <v>331.9761801221</v>
      </c>
      <c r="E39" s="66">
        <v>71.721418594799999</v>
      </c>
      <c r="F39" s="66">
        <v>238.86792630899998</v>
      </c>
      <c r="G39" s="66">
        <v>0</v>
      </c>
      <c r="H39" s="66">
        <v>35.975079727000001</v>
      </c>
      <c r="I39" s="66">
        <v>17.340766417300003</v>
      </c>
      <c r="J39" s="66">
        <v>0</v>
      </c>
      <c r="K39" s="66">
        <v>0</v>
      </c>
      <c r="L39" s="66">
        <v>151.300045275</v>
      </c>
      <c r="M39" s="66">
        <v>0</v>
      </c>
      <c r="N39" s="66">
        <v>0</v>
      </c>
      <c r="O39" s="66">
        <v>75.328886542300012</v>
      </c>
      <c r="P39" s="66">
        <v>0</v>
      </c>
      <c r="Q39" s="66">
        <v>0</v>
      </c>
      <c r="R39" s="66">
        <v>0</v>
      </c>
      <c r="S39" s="66">
        <v>0</v>
      </c>
      <c r="T39" s="66">
        <v>0</v>
      </c>
      <c r="U39" s="66">
        <v>0</v>
      </c>
      <c r="V39" s="66">
        <v>0</v>
      </c>
      <c r="W39" s="66">
        <v>19400.899498478513</v>
      </c>
      <c r="Y39" s="41" t="s">
        <v>398</v>
      </c>
      <c r="Z39" s="68">
        <v>0.9524501272191086</v>
      </c>
      <c r="AA39" s="68">
        <v>1.7111380848508325E-2</v>
      </c>
      <c r="AB39" s="68">
        <v>3.6968089340612608E-3</v>
      </c>
      <c r="AC39" s="68">
        <v>1.231220883999388E-2</v>
      </c>
      <c r="AD39" s="68">
        <v>0</v>
      </c>
      <c r="AE39" s="68">
        <v>1.8542995766676329E-3</v>
      </c>
      <c r="AF39" s="68">
        <v>8.9381249661439285E-4</v>
      </c>
      <c r="AG39" s="68">
        <v>0</v>
      </c>
      <c r="AH39" s="68">
        <v>0</v>
      </c>
      <c r="AI39" s="68">
        <v>7.7986098163575091E-3</v>
      </c>
      <c r="AJ39" s="68">
        <v>0</v>
      </c>
      <c r="AK39" s="68">
        <v>0</v>
      </c>
      <c r="AL39" s="68">
        <v>3.8827522686877259E-3</v>
      </c>
      <c r="AM39" s="68">
        <v>0</v>
      </c>
      <c r="AN39" s="68">
        <v>0</v>
      </c>
      <c r="AO39" s="68">
        <v>0</v>
      </c>
      <c r="AP39" s="68">
        <v>0</v>
      </c>
      <c r="AQ39" s="68">
        <v>0</v>
      </c>
      <c r="AR39" s="68">
        <v>0</v>
      </c>
      <c r="AS39" s="68">
        <v>0</v>
      </c>
      <c r="AT39" s="68">
        <v>0.99999999999999911</v>
      </c>
      <c r="AV39" s="18" t="s">
        <v>398</v>
      </c>
      <c r="AW39" s="71">
        <v>7.5975217060626408</v>
      </c>
      <c r="AX39" s="71">
        <v>32.365355729848517</v>
      </c>
      <c r="AY39" s="71">
        <v>30.583717096830995</v>
      </c>
      <c r="AZ39" s="71">
        <v>50.12723183389997</v>
      </c>
      <c r="BA39" s="71">
        <v>0</v>
      </c>
      <c r="BB39" s="71">
        <v>96.195764105958517</v>
      </c>
      <c r="BC39" s="71">
        <v>96.659353439999691</v>
      </c>
      <c r="BD39" s="71">
        <v>0</v>
      </c>
      <c r="BE39" s="71">
        <v>0</v>
      </c>
      <c r="BF39" s="71">
        <v>69.258677244962939</v>
      </c>
      <c r="BG39" s="71">
        <v>0</v>
      </c>
      <c r="BH39" s="71">
        <v>0</v>
      </c>
      <c r="BI39" s="71">
        <v>92.903771508995959</v>
      </c>
      <c r="BJ39" s="71">
        <v>0</v>
      </c>
      <c r="BK39" s="71">
        <v>0</v>
      </c>
      <c r="BL39" s="71">
        <v>0</v>
      </c>
      <c r="BM39" s="71">
        <v>0</v>
      </c>
      <c r="BN39" s="71">
        <v>0</v>
      </c>
      <c r="BO39" s="71">
        <v>0</v>
      </c>
      <c r="BP39" s="71">
        <v>0</v>
      </c>
      <c r="BQ39" s="71">
        <v>7.3160783593231846</v>
      </c>
    </row>
    <row r="40" spans="1:69" x14ac:dyDescent="0.2">
      <c r="A40" s="13"/>
      <c r="B40" s="17" t="s">
        <v>399</v>
      </c>
      <c r="C40" s="66">
        <v>288164.34203543531</v>
      </c>
      <c r="D40" s="66">
        <v>12531.394940443497</v>
      </c>
      <c r="E40" s="66">
        <v>3773.4503207922007</v>
      </c>
      <c r="F40" s="66">
        <v>10715.903877632301</v>
      </c>
      <c r="G40" s="66">
        <v>2350.1338553124006</v>
      </c>
      <c r="H40" s="66">
        <v>974.76970405159989</v>
      </c>
      <c r="I40" s="66">
        <v>7493.4255100454002</v>
      </c>
      <c r="J40" s="66">
        <v>461.92101733100003</v>
      </c>
      <c r="K40" s="66">
        <v>0</v>
      </c>
      <c r="L40" s="66">
        <v>166.8490276313</v>
      </c>
      <c r="M40" s="66">
        <v>95.203920897000003</v>
      </c>
      <c r="N40" s="66">
        <v>139.37139564</v>
      </c>
      <c r="O40" s="66">
        <v>594.2322092009</v>
      </c>
      <c r="P40" s="66">
        <v>74.815718063000006</v>
      </c>
      <c r="Q40" s="66">
        <v>0</v>
      </c>
      <c r="R40" s="66">
        <v>0</v>
      </c>
      <c r="S40" s="66">
        <v>0</v>
      </c>
      <c r="T40" s="66">
        <v>0</v>
      </c>
      <c r="U40" s="66">
        <v>0</v>
      </c>
      <c r="V40" s="66">
        <v>0</v>
      </c>
      <c r="W40" s="66">
        <v>327535.81353247579</v>
      </c>
      <c r="Y40" s="41" t="s">
        <v>399</v>
      </c>
      <c r="Z40" s="68">
        <v>0.87979491136429044</v>
      </c>
      <c r="AA40" s="68">
        <v>3.8259617491267058E-2</v>
      </c>
      <c r="AB40" s="68">
        <v>1.1520725871456668E-2</v>
      </c>
      <c r="AC40" s="68">
        <v>3.2716739467544664E-2</v>
      </c>
      <c r="AD40" s="68">
        <v>7.175196599010631E-3</v>
      </c>
      <c r="AE40" s="68">
        <v>2.9760705967958206E-3</v>
      </c>
      <c r="AF40" s="68">
        <v>2.2878186752247821E-2</v>
      </c>
      <c r="AG40" s="68">
        <v>1.4102916329948136E-3</v>
      </c>
      <c r="AH40" s="68">
        <v>0</v>
      </c>
      <c r="AI40" s="68">
        <v>5.0940697394838202E-4</v>
      </c>
      <c r="AJ40" s="68">
        <v>2.9066720939681411E-4</v>
      </c>
      <c r="AK40" s="68">
        <v>4.2551498151264323E-4</v>
      </c>
      <c r="AL40" s="68">
        <v>1.8142510975886939E-3</v>
      </c>
      <c r="AM40" s="68">
        <v>2.2841996194587706E-4</v>
      </c>
      <c r="AN40" s="68">
        <v>0</v>
      </c>
      <c r="AO40" s="68">
        <v>0</v>
      </c>
      <c r="AP40" s="68">
        <v>0</v>
      </c>
      <c r="AQ40" s="68">
        <v>0</v>
      </c>
      <c r="AR40" s="68">
        <v>0</v>
      </c>
      <c r="AS40" s="68">
        <v>0</v>
      </c>
      <c r="AT40" s="68">
        <v>1.0000000000000004</v>
      </c>
      <c r="AV40" s="18" t="s">
        <v>399</v>
      </c>
      <c r="AW40" s="71">
        <v>1.2847025961386442</v>
      </c>
      <c r="AX40" s="71">
        <v>10.64423093972737</v>
      </c>
      <c r="AY40" s="71">
        <v>17.593173662061474</v>
      </c>
      <c r="AZ40" s="71">
        <v>11.516589445384341</v>
      </c>
      <c r="BA40" s="71">
        <v>23.653743937735626</v>
      </c>
      <c r="BB40" s="71">
        <v>27.140920942015498</v>
      </c>
      <c r="BC40" s="71">
        <v>11.735531408352188</v>
      </c>
      <c r="BD40" s="71">
        <v>54.752476202211319</v>
      </c>
      <c r="BE40" s="71">
        <v>0</v>
      </c>
      <c r="BF40" s="71">
        <v>52.733848698288604</v>
      </c>
      <c r="BG40" s="71">
        <v>113.21308100649757</v>
      </c>
      <c r="BH40" s="71">
        <v>95.548392974833064</v>
      </c>
      <c r="BI40" s="71">
        <v>34.804419300078614</v>
      </c>
      <c r="BJ40" s="71">
        <v>95.548394219995089</v>
      </c>
      <c r="BK40" s="71">
        <v>0</v>
      </c>
      <c r="BL40" s="71">
        <v>0</v>
      </c>
      <c r="BM40" s="71">
        <v>0</v>
      </c>
      <c r="BN40" s="71">
        <v>0</v>
      </c>
      <c r="BO40" s="71">
        <v>0</v>
      </c>
      <c r="BP40" s="71">
        <v>0</v>
      </c>
      <c r="BQ40" s="71">
        <v>1.3220121734615145</v>
      </c>
    </row>
    <row r="41" spans="1:69" x14ac:dyDescent="0.2">
      <c r="A41" s="13"/>
      <c r="B41" s="17" t="s">
        <v>151</v>
      </c>
      <c r="C41" s="66">
        <v>20806.171492169604</v>
      </c>
      <c r="D41" s="66">
        <v>151.56101659980001</v>
      </c>
      <c r="E41" s="66">
        <v>260.56622358990001</v>
      </c>
      <c r="F41" s="66">
        <v>132.6711129864</v>
      </c>
      <c r="G41" s="66">
        <v>0</v>
      </c>
      <c r="H41" s="66">
        <v>0</v>
      </c>
      <c r="I41" s="66">
        <v>203.47483431449999</v>
      </c>
      <c r="J41" s="66">
        <v>0</v>
      </c>
      <c r="K41" s="66">
        <v>0</v>
      </c>
      <c r="L41" s="66">
        <v>412.79152971999997</v>
      </c>
      <c r="M41" s="66">
        <v>0</v>
      </c>
      <c r="N41" s="66">
        <v>0</v>
      </c>
      <c r="O41" s="66">
        <v>0</v>
      </c>
      <c r="P41" s="66">
        <v>0</v>
      </c>
      <c r="Q41" s="66">
        <v>0</v>
      </c>
      <c r="R41" s="66">
        <v>0</v>
      </c>
      <c r="S41" s="66">
        <v>0</v>
      </c>
      <c r="T41" s="66">
        <v>0</v>
      </c>
      <c r="U41" s="66">
        <v>0</v>
      </c>
      <c r="V41" s="66">
        <v>0</v>
      </c>
      <c r="W41" s="66">
        <v>21967.236209380211</v>
      </c>
      <c r="Y41" s="41" t="s">
        <v>151</v>
      </c>
      <c r="Z41" s="68">
        <v>0.94714561694771493</v>
      </c>
      <c r="AA41" s="68">
        <v>6.8994121588714956E-3</v>
      </c>
      <c r="AB41" s="68">
        <v>1.186158427515956E-2</v>
      </c>
      <c r="AC41" s="68">
        <v>6.0394995402174544E-3</v>
      </c>
      <c r="AD41" s="68">
        <v>0</v>
      </c>
      <c r="AE41" s="68">
        <v>0</v>
      </c>
      <c r="AF41" s="68">
        <v>9.2626506300148206E-3</v>
      </c>
      <c r="AG41" s="68">
        <v>0</v>
      </c>
      <c r="AH41" s="68">
        <v>0</v>
      </c>
      <c r="AI41" s="68">
        <v>1.8791236448021359E-2</v>
      </c>
      <c r="AJ41" s="68">
        <v>0</v>
      </c>
      <c r="AK41" s="68">
        <v>0</v>
      </c>
      <c r="AL41" s="68">
        <v>0</v>
      </c>
      <c r="AM41" s="68">
        <v>0</v>
      </c>
      <c r="AN41" s="68">
        <v>0</v>
      </c>
      <c r="AO41" s="68">
        <v>0</v>
      </c>
      <c r="AP41" s="68">
        <v>0</v>
      </c>
      <c r="AQ41" s="68">
        <v>0</v>
      </c>
      <c r="AR41" s="68">
        <v>0</v>
      </c>
      <c r="AS41" s="68">
        <v>0</v>
      </c>
      <c r="AT41" s="68">
        <v>0.99999999999999967</v>
      </c>
      <c r="AV41" s="18" t="s">
        <v>151</v>
      </c>
      <c r="AW41" s="71">
        <v>7.8497133290511423</v>
      </c>
      <c r="AX41" s="71">
        <v>42.865479360370969</v>
      </c>
      <c r="AY41" s="71">
        <v>38.643401300198846</v>
      </c>
      <c r="AZ41" s="71">
        <v>69.211976939487201</v>
      </c>
      <c r="BA41" s="71">
        <v>0</v>
      </c>
      <c r="BB41" s="71">
        <v>0</v>
      </c>
      <c r="BC41" s="71">
        <v>93.406519834265211</v>
      </c>
      <c r="BD41" s="71">
        <v>0</v>
      </c>
      <c r="BE41" s="71">
        <v>0</v>
      </c>
      <c r="BF41" s="71">
        <v>65.55431879126759</v>
      </c>
      <c r="BG41" s="71">
        <v>0</v>
      </c>
      <c r="BH41" s="71">
        <v>0</v>
      </c>
      <c r="BI41" s="71">
        <v>0</v>
      </c>
      <c r="BJ41" s="71">
        <v>0</v>
      </c>
      <c r="BK41" s="71">
        <v>0</v>
      </c>
      <c r="BL41" s="71">
        <v>0</v>
      </c>
      <c r="BM41" s="71">
        <v>0</v>
      </c>
      <c r="BN41" s="71">
        <v>0</v>
      </c>
      <c r="BO41" s="71">
        <v>0</v>
      </c>
      <c r="BP41" s="71">
        <v>0</v>
      </c>
      <c r="BQ41" s="71">
        <v>7.6167496313219258</v>
      </c>
    </row>
    <row r="42" spans="1:69" x14ac:dyDescent="0.2">
      <c r="A42" s="13"/>
      <c r="B42" s="17" t="s">
        <v>373</v>
      </c>
      <c r="C42" s="66">
        <v>0</v>
      </c>
      <c r="D42" s="66">
        <v>0</v>
      </c>
      <c r="E42" s="66">
        <v>0</v>
      </c>
      <c r="F42" s="66">
        <v>0</v>
      </c>
      <c r="G42" s="66">
        <v>0</v>
      </c>
      <c r="H42" s="66">
        <v>0</v>
      </c>
      <c r="I42" s="66">
        <v>0</v>
      </c>
      <c r="J42" s="66">
        <v>0</v>
      </c>
      <c r="K42" s="66">
        <v>0</v>
      </c>
      <c r="L42" s="66">
        <v>0</v>
      </c>
      <c r="M42" s="66">
        <v>0</v>
      </c>
      <c r="N42" s="66">
        <v>0</v>
      </c>
      <c r="O42" s="66">
        <v>0</v>
      </c>
      <c r="P42" s="66">
        <v>0</v>
      </c>
      <c r="Q42" s="66">
        <v>0</v>
      </c>
      <c r="R42" s="66">
        <v>0</v>
      </c>
      <c r="S42" s="66">
        <v>0</v>
      </c>
      <c r="T42" s="66">
        <v>0</v>
      </c>
      <c r="U42" s="66">
        <v>0</v>
      </c>
      <c r="V42" s="66">
        <v>0</v>
      </c>
      <c r="W42" s="66">
        <v>2159.8366126969713</v>
      </c>
      <c r="Y42" s="41" t="s">
        <v>373</v>
      </c>
      <c r="Z42" s="68">
        <v>0</v>
      </c>
      <c r="AA42" s="68">
        <v>0</v>
      </c>
      <c r="AB42" s="68">
        <v>0</v>
      </c>
      <c r="AC42" s="68">
        <v>0</v>
      </c>
      <c r="AD42" s="68">
        <v>0</v>
      </c>
      <c r="AE42" s="68">
        <v>0</v>
      </c>
      <c r="AF42" s="68">
        <v>0</v>
      </c>
      <c r="AG42" s="68">
        <v>0</v>
      </c>
      <c r="AH42" s="68">
        <v>0</v>
      </c>
      <c r="AI42" s="68">
        <v>0</v>
      </c>
      <c r="AJ42" s="68">
        <v>0</v>
      </c>
      <c r="AK42" s="68">
        <v>0</v>
      </c>
      <c r="AL42" s="68">
        <v>0</v>
      </c>
      <c r="AM42" s="68">
        <v>0</v>
      </c>
      <c r="AN42" s="68">
        <v>0</v>
      </c>
      <c r="AO42" s="68">
        <v>0</v>
      </c>
      <c r="AP42" s="68">
        <v>0</v>
      </c>
      <c r="AQ42" s="68">
        <v>0</v>
      </c>
      <c r="AR42" s="68">
        <v>0</v>
      </c>
      <c r="AS42" s="68">
        <v>0</v>
      </c>
      <c r="AT42" s="68">
        <v>0</v>
      </c>
      <c r="AV42" s="18" t="s">
        <v>373</v>
      </c>
      <c r="AW42" s="71">
        <v>0</v>
      </c>
      <c r="AX42" s="71">
        <v>0</v>
      </c>
      <c r="AY42" s="71">
        <v>0</v>
      </c>
      <c r="AZ42" s="71">
        <v>0</v>
      </c>
      <c r="BA42" s="71">
        <v>0</v>
      </c>
      <c r="BB42" s="71">
        <v>0</v>
      </c>
      <c r="BC42" s="71">
        <v>0</v>
      </c>
      <c r="BD42" s="71">
        <v>0</v>
      </c>
      <c r="BE42" s="71">
        <v>0</v>
      </c>
      <c r="BF42" s="71">
        <v>0</v>
      </c>
      <c r="BG42" s="71">
        <v>0</v>
      </c>
      <c r="BH42" s="71">
        <v>0</v>
      </c>
      <c r="BI42" s="71">
        <v>0</v>
      </c>
      <c r="BJ42" s="71">
        <v>0</v>
      </c>
      <c r="BK42" s="71">
        <v>0</v>
      </c>
      <c r="BL42" s="71">
        <v>0</v>
      </c>
      <c r="BM42" s="71">
        <v>0</v>
      </c>
      <c r="BN42" s="71">
        <v>0</v>
      </c>
      <c r="BO42" s="71">
        <v>0</v>
      </c>
      <c r="BP42" s="71">
        <v>0</v>
      </c>
      <c r="BQ42" s="71">
        <v>18.069186598339606</v>
      </c>
    </row>
    <row r="43" spans="1:69" x14ac:dyDescent="0.2">
      <c r="A43" s="13"/>
      <c r="B43" s="17" t="s">
        <v>374</v>
      </c>
      <c r="C43" s="66">
        <v>0</v>
      </c>
      <c r="D43" s="66">
        <v>0</v>
      </c>
      <c r="E43" s="66">
        <v>0</v>
      </c>
      <c r="F43" s="66">
        <v>0</v>
      </c>
      <c r="G43" s="66">
        <v>0</v>
      </c>
      <c r="H43" s="66">
        <v>0</v>
      </c>
      <c r="I43" s="66">
        <v>0</v>
      </c>
      <c r="J43" s="66">
        <v>0</v>
      </c>
      <c r="K43" s="66">
        <v>0</v>
      </c>
      <c r="L43" s="66">
        <v>0</v>
      </c>
      <c r="M43" s="66">
        <v>0</v>
      </c>
      <c r="N43" s="66">
        <v>0</v>
      </c>
      <c r="O43" s="66">
        <v>0</v>
      </c>
      <c r="P43" s="66">
        <v>0</v>
      </c>
      <c r="Q43" s="66">
        <v>0</v>
      </c>
      <c r="R43" s="66">
        <v>0</v>
      </c>
      <c r="S43" s="66">
        <v>0</v>
      </c>
      <c r="T43" s="66">
        <v>0</v>
      </c>
      <c r="U43" s="66">
        <v>0</v>
      </c>
      <c r="V43" s="66">
        <v>0</v>
      </c>
      <c r="W43" s="66">
        <v>0</v>
      </c>
      <c r="Y43" s="41" t="s">
        <v>374</v>
      </c>
      <c r="Z43" s="68">
        <v>0</v>
      </c>
      <c r="AA43" s="68">
        <v>0</v>
      </c>
      <c r="AB43" s="68">
        <v>0</v>
      </c>
      <c r="AC43" s="68">
        <v>0</v>
      </c>
      <c r="AD43" s="68">
        <v>0</v>
      </c>
      <c r="AE43" s="68">
        <v>0</v>
      </c>
      <c r="AF43" s="68">
        <v>0</v>
      </c>
      <c r="AG43" s="68">
        <v>0</v>
      </c>
      <c r="AH43" s="68">
        <v>0</v>
      </c>
      <c r="AI43" s="68">
        <v>0</v>
      </c>
      <c r="AJ43" s="68">
        <v>0</v>
      </c>
      <c r="AK43" s="68">
        <v>0</v>
      </c>
      <c r="AL43" s="68">
        <v>0</v>
      </c>
      <c r="AM43" s="68">
        <v>0</v>
      </c>
      <c r="AN43" s="68">
        <v>0</v>
      </c>
      <c r="AO43" s="68">
        <v>0</v>
      </c>
      <c r="AP43" s="68">
        <v>0</v>
      </c>
      <c r="AQ43" s="68">
        <v>0</v>
      </c>
      <c r="AR43" s="68">
        <v>0</v>
      </c>
      <c r="AS43" s="68">
        <v>0</v>
      </c>
      <c r="AT43" s="68">
        <v>0</v>
      </c>
      <c r="AV43" s="18" t="s">
        <v>374</v>
      </c>
      <c r="AW43" s="71">
        <v>0</v>
      </c>
      <c r="AX43" s="71">
        <v>0</v>
      </c>
      <c r="AY43" s="71">
        <v>0</v>
      </c>
      <c r="AZ43" s="71">
        <v>0</v>
      </c>
      <c r="BA43" s="71">
        <v>0</v>
      </c>
      <c r="BB43" s="71">
        <v>0</v>
      </c>
      <c r="BC43" s="71">
        <v>0</v>
      </c>
      <c r="BD43" s="71">
        <v>0</v>
      </c>
      <c r="BE43" s="71">
        <v>0</v>
      </c>
      <c r="BF43" s="71">
        <v>0</v>
      </c>
      <c r="BG43" s="71">
        <v>0</v>
      </c>
      <c r="BH43" s="71">
        <v>0</v>
      </c>
      <c r="BI43" s="71">
        <v>0</v>
      </c>
      <c r="BJ43" s="71">
        <v>0</v>
      </c>
      <c r="BK43" s="71">
        <v>0</v>
      </c>
      <c r="BL43" s="71">
        <v>0</v>
      </c>
      <c r="BM43" s="71">
        <v>0</v>
      </c>
      <c r="BN43" s="71">
        <v>0</v>
      </c>
      <c r="BO43" s="71">
        <v>0</v>
      </c>
      <c r="BP43" s="71">
        <v>0</v>
      </c>
      <c r="BQ43" s="71">
        <v>0</v>
      </c>
    </row>
    <row r="44" spans="1:69" x14ac:dyDescent="0.2">
      <c r="A44" s="13"/>
      <c r="B44" s="17" t="s">
        <v>374</v>
      </c>
      <c r="C44" s="66">
        <v>0</v>
      </c>
      <c r="D44" s="66">
        <v>0</v>
      </c>
      <c r="E44" s="66">
        <v>0</v>
      </c>
      <c r="F44" s="66">
        <v>0</v>
      </c>
      <c r="G44" s="66">
        <v>0</v>
      </c>
      <c r="H44" s="66">
        <v>0</v>
      </c>
      <c r="I44" s="66">
        <v>0</v>
      </c>
      <c r="J44" s="66">
        <v>0</v>
      </c>
      <c r="K44" s="66">
        <v>0</v>
      </c>
      <c r="L44" s="66">
        <v>0</v>
      </c>
      <c r="M44" s="66">
        <v>0</v>
      </c>
      <c r="N44" s="66">
        <v>0</v>
      </c>
      <c r="O44" s="66">
        <v>0</v>
      </c>
      <c r="P44" s="66">
        <v>0</v>
      </c>
      <c r="Q44" s="66">
        <v>0</v>
      </c>
      <c r="R44" s="66">
        <v>0</v>
      </c>
      <c r="S44" s="66">
        <v>0</v>
      </c>
      <c r="T44" s="66">
        <v>0</v>
      </c>
      <c r="U44" s="66">
        <v>0</v>
      </c>
      <c r="V44" s="66">
        <v>0</v>
      </c>
      <c r="W44" s="66">
        <v>0</v>
      </c>
      <c r="Y44" s="41" t="s">
        <v>374</v>
      </c>
      <c r="Z44" s="68">
        <v>0</v>
      </c>
      <c r="AA44" s="68">
        <v>0</v>
      </c>
      <c r="AB44" s="68">
        <v>0</v>
      </c>
      <c r="AC44" s="68">
        <v>0</v>
      </c>
      <c r="AD44" s="68">
        <v>0</v>
      </c>
      <c r="AE44" s="68">
        <v>0</v>
      </c>
      <c r="AF44" s="68">
        <v>0</v>
      </c>
      <c r="AG44" s="68">
        <v>0</v>
      </c>
      <c r="AH44" s="68">
        <v>0</v>
      </c>
      <c r="AI44" s="68">
        <v>0</v>
      </c>
      <c r="AJ44" s="68">
        <v>0</v>
      </c>
      <c r="AK44" s="68">
        <v>0</v>
      </c>
      <c r="AL44" s="68">
        <v>0</v>
      </c>
      <c r="AM44" s="68">
        <v>0</v>
      </c>
      <c r="AN44" s="68">
        <v>0</v>
      </c>
      <c r="AO44" s="68">
        <v>0</v>
      </c>
      <c r="AP44" s="68">
        <v>0</v>
      </c>
      <c r="AQ44" s="68">
        <v>0</v>
      </c>
      <c r="AR44" s="68">
        <v>0</v>
      </c>
      <c r="AS44" s="68">
        <v>0</v>
      </c>
      <c r="AT44" s="68">
        <v>0</v>
      </c>
      <c r="AV44" s="18" t="s">
        <v>374</v>
      </c>
      <c r="AW44" s="71">
        <v>0</v>
      </c>
      <c r="AX44" s="71">
        <v>0</v>
      </c>
      <c r="AY44" s="71">
        <v>0</v>
      </c>
      <c r="AZ44" s="71">
        <v>0</v>
      </c>
      <c r="BA44" s="71">
        <v>0</v>
      </c>
      <c r="BB44" s="71">
        <v>0</v>
      </c>
      <c r="BC44" s="71">
        <v>0</v>
      </c>
      <c r="BD44" s="71">
        <v>0</v>
      </c>
      <c r="BE44" s="71">
        <v>0</v>
      </c>
      <c r="BF44" s="71">
        <v>0</v>
      </c>
      <c r="BG44" s="71">
        <v>0</v>
      </c>
      <c r="BH44" s="71">
        <v>0</v>
      </c>
      <c r="BI44" s="71">
        <v>0</v>
      </c>
      <c r="BJ44" s="71">
        <v>0</v>
      </c>
      <c r="BK44" s="71">
        <v>0</v>
      </c>
      <c r="BL44" s="71">
        <v>0</v>
      </c>
      <c r="BM44" s="71">
        <v>0</v>
      </c>
      <c r="BN44" s="71">
        <v>0</v>
      </c>
      <c r="BO44" s="71">
        <v>0</v>
      </c>
      <c r="BP44" s="71">
        <v>0</v>
      </c>
      <c r="BQ44" s="71">
        <v>0</v>
      </c>
    </row>
    <row r="45" spans="1:69" x14ac:dyDescent="0.2">
      <c r="A45" s="13"/>
      <c r="B45" s="17" t="s">
        <v>374</v>
      </c>
      <c r="C45" s="66">
        <v>0</v>
      </c>
      <c r="D45" s="66">
        <v>0</v>
      </c>
      <c r="E45" s="66">
        <v>0</v>
      </c>
      <c r="F45" s="66">
        <v>0</v>
      </c>
      <c r="G45" s="66">
        <v>0</v>
      </c>
      <c r="H45" s="66">
        <v>0</v>
      </c>
      <c r="I45" s="66">
        <v>0</v>
      </c>
      <c r="J45" s="66">
        <v>0</v>
      </c>
      <c r="K45" s="66">
        <v>0</v>
      </c>
      <c r="L45" s="66">
        <v>0</v>
      </c>
      <c r="M45" s="66">
        <v>0</v>
      </c>
      <c r="N45" s="66">
        <v>0</v>
      </c>
      <c r="O45" s="66">
        <v>0</v>
      </c>
      <c r="P45" s="66">
        <v>0</v>
      </c>
      <c r="Q45" s="66">
        <v>0</v>
      </c>
      <c r="R45" s="66">
        <v>0</v>
      </c>
      <c r="S45" s="66">
        <v>0</v>
      </c>
      <c r="T45" s="66">
        <v>0</v>
      </c>
      <c r="U45" s="66">
        <v>0</v>
      </c>
      <c r="V45" s="66">
        <v>0</v>
      </c>
      <c r="W45" s="66">
        <v>0</v>
      </c>
      <c r="Y45" s="41" t="s">
        <v>374</v>
      </c>
      <c r="Z45" s="68">
        <v>0</v>
      </c>
      <c r="AA45" s="68">
        <v>0</v>
      </c>
      <c r="AB45" s="68">
        <v>0</v>
      </c>
      <c r="AC45" s="68">
        <v>0</v>
      </c>
      <c r="AD45" s="68">
        <v>0</v>
      </c>
      <c r="AE45" s="68">
        <v>0</v>
      </c>
      <c r="AF45" s="68">
        <v>0</v>
      </c>
      <c r="AG45" s="68">
        <v>0</v>
      </c>
      <c r="AH45" s="68">
        <v>0</v>
      </c>
      <c r="AI45" s="68">
        <v>0</v>
      </c>
      <c r="AJ45" s="68">
        <v>0</v>
      </c>
      <c r="AK45" s="68">
        <v>0</v>
      </c>
      <c r="AL45" s="68">
        <v>0</v>
      </c>
      <c r="AM45" s="68">
        <v>0</v>
      </c>
      <c r="AN45" s="68">
        <v>0</v>
      </c>
      <c r="AO45" s="68">
        <v>0</v>
      </c>
      <c r="AP45" s="68">
        <v>0</v>
      </c>
      <c r="AQ45" s="68">
        <v>0</v>
      </c>
      <c r="AR45" s="68">
        <v>0</v>
      </c>
      <c r="AS45" s="68">
        <v>0</v>
      </c>
      <c r="AT45" s="68">
        <v>0</v>
      </c>
      <c r="AV45" s="18" t="s">
        <v>374</v>
      </c>
      <c r="AW45" s="71">
        <v>0</v>
      </c>
      <c r="AX45" s="71">
        <v>0</v>
      </c>
      <c r="AY45" s="71">
        <v>0</v>
      </c>
      <c r="AZ45" s="71">
        <v>0</v>
      </c>
      <c r="BA45" s="71">
        <v>0</v>
      </c>
      <c r="BB45" s="71">
        <v>0</v>
      </c>
      <c r="BC45" s="71">
        <v>0</v>
      </c>
      <c r="BD45" s="71">
        <v>0</v>
      </c>
      <c r="BE45" s="71">
        <v>0</v>
      </c>
      <c r="BF45" s="71">
        <v>0</v>
      </c>
      <c r="BG45" s="71">
        <v>0</v>
      </c>
      <c r="BH45" s="71">
        <v>0</v>
      </c>
      <c r="BI45" s="71">
        <v>0</v>
      </c>
      <c r="BJ45" s="71">
        <v>0</v>
      </c>
      <c r="BK45" s="71">
        <v>0</v>
      </c>
      <c r="BL45" s="71">
        <v>0</v>
      </c>
      <c r="BM45" s="71">
        <v>0</v>
      </c>
      <c r="BN45" s="71">
        <v>0</v>
      </c>
      <c r="BO45" s="71">
        <v>0</v>
      </c>
      <c r="BP45" s="71">
        <v>0</v>
      </c>
      <c r="BQ45" s="71">
        <v>0</v>
      </c>
    </row>
    <row r="46" spans="1:69" x14ac:dyDescent="0.2">
      <c r="A46" s="13"/>
      <c r="B46" s="17" t="s">
        <v>374</v>
      </c>
      <c r="C46" s="66">
        <v>0</v>
      </c>
      <c r="D46" s="66">
        <v>0</v>
      </c>
      <c r="E46" s="66">
        <v>0</v>
      </c>
      <c r="F46" s="66">
        <v>0</v>
      </c>
      <c r="G46" s="66">
        <v>0</v>
      </c>
      <c r="H46" s="66">
        <v>0</v>
      </c>
      <c r="I46" s="66">
        <v>0</v>
      </c>
      <c r="J46" s="66">
        <v>0</v>
      </c>
      <c r="K46" s="66">
        <v>0</v>
      </c>
      <c r="L46" s="66">
        <v>0</v>
      </c>
      <c r="M46" s="66">
        <v>0</v>
      </c>
      <c r="N46" s="66">
        <v>0</v>
      </c>
      <c r="O46" s="66">
        <v>0</v>
      </c>
      <c r="P46" s="66">
        <v>0</v>
      </c>
      <c r="Q46" s="66">
        <v>0</v>
      </c>
      <c r="R46" s="66">
        <v>0</v>
      </c>
      <c r="S46" s="66">
        <v>0</v>
      </c>
      <c r="T46" s="66">
        <v>0</v>
      </c>
      <c r="U46" s="66">
        <v>0</v>
      </c>
      <c r="V46" s="66">
        <v>0</v>
      </c>
      <c r="W46" s="66">
        <v>0</v>
      </c>
      <c r="Y46" s="41" t="s">
        <v>374</v>
      </c>
      <c r="Z46" s="68">
        <v>0</v>
      </c>
      <c r="AA46" s="68">
        <v>0</v>
      </c>
      <c r="AB46" s="68">
        <v>0</v>
      </c>
      <c r="AC46" s="68">
        <v>0</v>
      </c>
      <c r="AD46" s="68">
        <v>0</v>
      </c>
      <c r="AE46" s="68">
        <v>0</v>
      </c>
      <c r="AF46" s="68">
        <v>0</v>
      </c>
      <c r="AG46" s="68">
        <v>0</v>
      </c>
      <c r="AH46" s="68">
        <v>0</v>
      </c>
      <c r="AI46" s="68">
        <v>0</v>
      </c>
      <c r="AJ46" s="68">
        <v>0</v>
      </c>
      <c r="AK46" s="68">
        <v>0</v>
      </c>
      <c r="AL46" s="68">
        <v>0</v>
      </c>
      <c r="AM46" s="68">
        <v>0</v>
      </c>
      <c r="AN46" s="68">
        <v>0</v>
      </c>
      <c r="AO46" s="68">
        <v>0</v>
      </c>
      <c r="AP46" s="68">
        <v>0</v>
      </c>
      <c r="AQ46" s="68">
        <v>0</v>
      </c>
      <c r="AR46" s="68">
        <v>0</v>
      </c>
      <c r="AS46" s="68">
        <v>0</v>
      </c>
      <c r="AT46" s="68">
        <v>0</v>
      </c>
      <c r="AV46" s="18" t="s">
        <v>374</v>
      </c>
      <c r="AW46" s="71">
        <v>0</v>
      </c>
      <c r="AX46" s="71">
        <v>0</v>
      </c>
      <c r="AY46" s="71">
        <v>0</v>
      </c>
      <c r="AZ46" s="71">
        <v>0</v>
      </c>
      <c r="BA46" s="71">
        <v>0</v>
      </c>
      <c r="BB46" s="71">
        <v>0</v>
      </c>
      <c r="BC46" s="71">
        <v>0</v>
      </c>
      <c r="BD46" s="71">
        <v>0</v>
      </c>
      <c r="BE46" s="71">
        <v>0</v>
      </c>
      <c r="BF46" s="71">
        <v>0</v>
      </c>
      <c r="BG46" s="71">
        <v>0</v>
      </c>
      <c r="BH46" s="71">
        <v>0</v>
      </c>
      <c r="BI46" s="71">
        <v>0</v>
      </c>
      <c r="BJ46" s="71">
        <v>0</v>
      </c>
      <c r="BK46" s="71">
        <v>0</v>
      </c>
      <c r="BL46" s="71">
        <v>0</v>
      </c>
      <c r="BM46" s="71">
        <v>0</v>
      </c>
      <c r="BN46" s="71">
        <v>0</v>
      </c>
      <c r="BO46" s="71">
        <v>0</v>
      </c>
      <c r="BP46" s="71">
        <v>0</v>
      </c>
      <c r="BQ46" s="71">
        <v>0</v>
      </c>
    </row>
    <row r="47" spans="1:69" s="20" customFormat="1" x14ac:dyDescent="0.2">
      <c r="A47" s="19"/>
      <c r="B47" s="17" t="s">
        <v>374</v>
      </c>
      <c r="C47" s="66">
        <v>0</v>
      </c>
      <c r="D47" s="66">
        <v>0</v>
      </c>
      <c r="E47" s="66">
        <v>0</v>
      </c>
      <c r="F47" s="66">
        <v>0</v>
      </c>
      <c r="G47" s="66">
        <v>0</v>
      </c>
      <c r="H47" s="66">
        <v>0</v>
      </c>
      <c r="I47" s="66">
        <v>0</v>
      </c>
      <c r="J47" s="66">
        <v>0</v>
      </c>
      <c r="K47" s="66">
        <v>0</v>
      </c>
      <c r="L47" s="66">
        <v>0</v>
      </c>
      <c r="M47" s="66">
        <v>0</v>
      </c>
      <c r="N47" s="66">
        <v>0</v>
      </c>
      <c r="O47" s="66">
        <v>0</v>
      </c>
      <c r="P47" s="66">
        <v>0</v>
      </c>
      <c r="Q47" s="66">
        <v>0</v>
      </c>
      <c r="R47" s="66">
        <v>0</v>
      </c>
      <c r="S47" s="66">
        <v>0</v>
      </c>
      <c r="T47" s="66">
        <v>0</v>
      </c>
      <c r="U47" s="66">
        <v>0</v>
      </c>
      <c r="V47" s="66">
        <v>0</v>
      </c>
      <c r="W47" s="66">
        <v>0</v>
      </c>
      <c r="Y47" s="41" t="s">
        <v>374</v>
      </c>
      <c r="Z47" s="68">
        <v>0</v>
      </c>
      <c r="AA47" s="68">
        <v>0</v>
      </c>
      <c r="AB47" s="68">
        <v>0</v>
      </c>
      <c r="AC47" s="68">
        <v>0</v>
      </c>
      <c r="AD47" s="68">
        <v>0</v>
      </c>
      <c r="AE47" s="68">
        <v>0</v>
      </c>
      <c r="AF47" s="68">
        <v>0</v>
      </c>
      <c r="AG47" s="68">
        <v>0</v>
      </c>
      <c r="AH47" s="68">
        <v>0</v>
      </c>
      <c r="AI47" s="68">
        <v>0</v>
      </c>
      <c r="AJ47" s="68">
        <v>0</v>
      </c>
      <c r="AK47" s="68">
        <v>0</v>
      </c>
      <c r="AL47" s="68">
        <v>0</v>
      </c>
      <c r="AM47" s="68">
        <v>0</v>
      </c>
      <c r="AN47" s="68">
        <v>0</v>
      </c>
      <c r="AO47" s="68">
        <v>0</v>
      </c>
      <c r="AP47" s="68">
        <v>0</v>
      </c>
      <c r="AQ47" s="68">
        <v>0</v>
      </c>
      <c r="AR47" s="68">
        <v>0</v>
      </c>
      <c r="AS47" s="68">
        <v>0</v>
      </c>
      <c r="AT47" s="68">
        <v>0</v>
      </c>
      <c r="AV47" s="18" t="s">
        <v>374</v>
      </c>
      <c r="AW47" s="71">
        <v>0</v>
      </c>
      <c r="AX47" s="71">
        <v>0</v>
      </c>
      <c r="AY47" s="71">
        <v>0</v>
      </c>
      <c r="AZ47" s="71">
        <v>0</v>
      </c>
      <c r="BA47" s="71">
        <v>0</v>
      </c>
      <c r="BB47" s="71">
        <v>0</v>
      </c>
      <c r="BC47" s="71">
        <v>0</v>
      </c>
      <c r="BD47" s="71">
        <v>0</v>
      </c>
      <c r="BE47" s="71">
        <v>0</v>
      </c>
      <c r="BF47" s="71">
        <v>0</v>
      </c>
      <c r="BG47" s="71">
        <v>0</v>
      </c>
      <c r="BH47" s="71">
        <v>0</v>
      </c>
      <c r="BI47" s="71">
        <v>0</v>
      </c>
      <c r="BJ47" s="71">
        <v>0</v>
      </c>
      <c r="BK47" s="71">
        <v>0</v>
      </c>
      <c r="BL47" s="71">
        <v>0</v>
      </c>
      <c r="BM47" s="71">
        <v>0</v>
      </c>
      <c r="BN47" s="71">
        <v>0</v>
      </c>
      <c r="BO47" s="71">
        <v>0</v>
      </c>
      <c r="BP47" s="71">
        <v>0</v>
      </c>
      <c r="BQ47" s="71">
        <v>0</v>
      </c>
    </row>
    <row r="48" spans="1:69" x14ac:dyDescent="0.2">
      <c r="A48" s="13"/>
      <c r="B48" s="21" t="s">
        <v>374</v>
      </c>
      <c r="C48" s="66">
        <v>0</v>
      </c>
      <c r="D48" s="66">
        <v>0</v>
      </c>
      <c r="E48" s="66">
        <v>0</v>
      </c>
      <c r="F48" s="66">
        <v>0</v>
      </c>
      <c r="G48" s="66">
        <v>0</v>
      </c>
      <c r="H48" s="66">
        <v>0</v>
      </c>
      <c r="I48" s="66">
        <v>0</v>
      </c>
      <c r="J48" s="66">
        <v>0</v>
      </c>
      <c r="K48" s="66">
        <v>0</v>
      </c>
      <c r="L48" s="66">
        <v>0</v>
      </c>
      <c r="M48" s="66">
        <v>0</v>
      </c>
      <c r="N48" s="66">
        <v>0</v>
      </c>
      <c r="O48" s="66">
        <v>0</v>
      </c>
      <c r="P48" s="66">
        <v>0</v>
      </c>
      <c r="Q48" s="66">
        <v>0</v>
      </c>
      <c r="R48" s="66">
        <v>0</v>
      </c>
      <c r="S48" s="66">
        <v>0</v>
      </c>
      <c r="T48" s="66">
        <v>0</v>
      </c>
      <c r="U48" s="66">
        <v>0</v>
      </c>
      <c r="V48" s="66">
        <v>0</v>
      </c>
      <c r="W48" s="66">
        <v>0</v>
      </c>
      <c r="Y48" s="42" t="s">
        <v>374</v>
      </c>
      <c r="Z48" s="68">
        <v>0</v>
      </c>
      <c r="AA48" s="68">
        <v>0</v>
      </c>
      <c r="AB48" s="68">
        <v>0</v>
      </c>
      <c r="AC48" s="68">
        <v>0</v>
      </c>
      <c r="AD48" s="68">
        <v>0</v>
      </c>
      <c r="AE48" s="68">
        <v>0</v>
      </c>
      <c r="AF48" s="68">
        <v>0</v>
      </c>
      <c r="AG48" s="68">
        <v>0</v>
      </c>
      <c r="AH48" s="68">
        <v>0</v>
      </c>
      <c r="AI48" s="68">
        <v>0</v>
      </c>
      <c r="AJ48" s="68">
        <v>0</v>
      </c>
      <c r="AK48" s="68">
        <v>0</v>
      </c>
      <c r="AL48" s="68">
        <v>0</v>
      </c>
      <c r="AM48" s="68">
        <v>0</v>
      </c>
      <c r="AN48" s="68">
        <v>0</v>
      </c>
      <c r="AO48" s="68">
        <v>0</v>
      </c>
      <c r="AP48" s="68">
        <v>0</v>
      </c>
      <c r="AQ48" s="68">
        <v>0</v>
      </c>
      <c r="AR48" s="68">
        <v>0</v>
      </c>
      <c r="AS48" s="68">
        <v>0</v>
      </c>
      <c r="AT48" s="68">
        <v>0</v>
      </c>
      <c r="AV48" s="22" t="s">
        <v>374</v>
      </c>
      <c r="AW48" s="71">
        <v>0</v>
      </c>
      <c r="AX48" s="71">
        <v>0</v>
      </c>
      <c r="AY48" s="71">
        <v>0</v>
      </c>
      <c r="AZ48" s="71">
        <v>0</v>
      </c>
      <c r="BA48" s="71">
        <v>0</v>
      </c>
      <c r="BB48" s="71">
        <v>0</v>
      </c>
      <c r="BC48" s="71">
        <v>0</v>
      </c>
      <c r="BD48" s="71">
        <v>0</v>
      </c>
      <c r="BE48" s="71">
        <v>0</v>
      </c>
      <c r="BF48" s="71">
        <v>0</v>
      </c>
      <c r="BG48" s="71">
        <v>0</v>
      </c>
      <c r="BH48" s="71">
        <v>0</v>
      </c>
      <c r="BI48" s="71">
        <v>0</v>
      </c>
      <c r="BJ48" s="71">
        <v>0</v>
      </c>
      <c r="BK48" s="71">
        <v>0</v>
      </c>
      <c r="BL48" s="71">
        <v>0</v>
      </c>
      <c r="BM48" s="71">
        <v>0</v>
      </c>
      <c r="BN48" s="71">
        <v>0</v>
      </c>
      <c r="BO48" s="71">
        <v>0</v>
      </c>
      <c r="BP48" s="71">
        <v>0</v>
      </c>
      <c r="BQ48" s="71">
        <v>0</v>
      </c>
    </row>
    <row r="49" spans="1:69" x14ac:dyDescent="0.2">
      <c r="A49" s="13"/>
      <c r="B49" s="23" t="s">
        <v>194</v>
      </c>
      <c r="C49" s="66">
        <v>1171870.7108431919</v>
      </c>
      <c r="D49" s="66">
        <v>53271.236954458305</v>
      </c>
      <c r="E49" s="66">
        <v>21765.634086961403</v>
      </c>
      <c r="F49" s="66">
        <v>47732.363538136611</v>
      </c>
      <c r="G49" s="66">
        <v>8246.1393877408009</v>
      </c>
      <c r="H49" s="66">
        <v>5658.1039600521999</v>
      </c>
      <c r="I49" s="66">
        <v>11713.848314209197</v>
      </c>
      <c r="J49" s="66">
        <v>624.0687018148999</v>
      </c>
      <c r="K49" s="66">
        <v>19.939462469000002</v>
      </c>
      <c r="L49" s="66">
        <v>1890.5611232478002</v>
      </c>
      <c r="M49" s="66">
        <v>461.48943628649994</v>
      </c>
      <c r="N49" s="66">
        <v>571.37877987399997</v>
      </c>
      <c r="O49" s="66">
        <v>16413.2131165516</v>
      </c>
      <c r="P49" s="66">
        <v>923.82972014009999</v>
      </c>
      <c r="Q49" s="66">
        <v>251.04940054210005</v>
      </c>
      <c r="R49" s="66">
        <v>2083.6918505207</v>
      </c>
      <c r="S49" s="66">
        <v>70.809596087299994</v>
      </c>
      <c r="T49" s="66">
        <v>0</v>
      </c>
      <c r="U49" s="66">
        <v>0</v>
      </c>
      <c r="V49" s="66">
        <v>0</v>
      </c>
      <c r="W49" s="66"/>
      <c r="Y49" s="43" t="s">
        <v>194</v>
      </c>
      <c r="Z49" s="69"/>
      <c r="AA49" s="69"/>
      <c r="AB49" s="69"/>
      <c r="AC49" s="69"/>
      <c r="AD49" s="69"/>
      <c r="AE49" s="69"/>
      <c r="AF49" s="69"/>
      <c r="AG49" s="69"/>
      <c r="AH49" s="69"/>
      <c r="AI49" s="69"/>
      <c r="AJ49" s="69"/>
      <c r="AK49" s="69"/>
      <c r="AL49" s="69"/>
      <c r="AM49" s="69"/>
      <c r="AN49" s="68"/>
      <c r="AO49" s="68"/>
      <c r="AP49" s="68"/>
      <c r="AQ49" s="68"/>
      <c r="AR49" s="68"/>
      <c r="AS49" s="68"/>
      <c r="AT49" s="69"/>
      <c r="AV49" s="24" t="s">
        <v>194</v>
      </c>
      <c r="AW49" s="71"/>
      <c r="AX49" s="71"/>
      <c r="AY49" s="71"/>
      <c r="AZ49" s="71"/>
      <c r="BA49" s="71"/>
      <c r="BB49" s="71"/>
      <c r="BC49" s="71"/>
      <c r="BD49" s="71"/>
      <c r="BE49" s="71"/>
      <c r="BF49" s="71"/>
      <c r="BG49" s="71"/>
      <c r="BH49" s="71"/>
      <c r="BI49" s="71"/>
      <c r="BJ49" s="71"/>
      <c r="BK49" s="71"/>
      <c r="BL49" s="71"/>
      <c r="BM49" s="71"/>
      <c r="BN49" s="71"/>
      <c r="BO49" s="71"/>
      <c r="BP49" s="71"/>
      <c r="BQ49" s="71"/>
    </row>
    <row r="50" spans="1:69" x14ac:dyDescent="0.2">
      <c r="M50" s="26"/>
      <c r="N50" s="26"/>
      <c r="O50" s="26"/>
      <c r="P50" s="26"/>
      <c r="Q50" s="26"/>
      <c r="R50" s="26"/>
      <c r="S50" s="26"/>
      <c r="T50" s="26"/>
      <c r="U50" s="26"/>
      <c r="V50" s="26"/>
    </row>
    <row r="52" spans="1:69" x14ac:dyDescent="0.2">
      <c r="A52" s="13" t="s">
        <v>188</v>
      </c>
      <c r="B52" s="28" t="s">
        <v>187</v>
      </c>
      <c r="C52" s="28" t="s">
        <v>8</v>
      </c>
      <c r="D52" s="28" t="s">
        <v>7</v>
      </c>
      <c r="E52" s="28" t="s">
        <v>6</v>
      </c>
      <c r="F52" s="28" t="s">
        <v>5</v>
      </c>
      <c r="G52" s="28" t="s">
        <v>4</v>
      </c>
      <c r="H52" s="28" t="s">
        <v>3</v>
      </c>
      <c r="I52" s="28" t="s">
        <v>2</v>
      </c>
      <c r="J52" s="28" t="s">
        <v>1</v>
      </c>
      <c r="K52" s="28" t="s">
        <v>0</v>
      </c>
      <c r="L52" s="28" t="s">
        <v>10</v>
      </c>
      <c r="M52" s="28" t="s">
        <v>38</v>
      </c>
      <c r="N52" s="28" t="s">
        <v>37</v>
      </c>
      <c r="O52" s="28" t="s">
        <v>36</v>
      </c>
      <c r="P52" s="28" t="s">
        <v>35</v>
      </c>
      <c r="Q52" s="28" t="s">
        <v>34</v>
      </c>
      <c r="R52" s="28" t="s">
        <v>33</v>
      </c>
      <c r="S52" s="28" t="s">
        <v>32</v>
      </c>
      <c r="T52" s="28" t="s">
        <v>31</v>
      </c>
      <c r="U52" s="28" t="s">
        <v>30</v>
      </c>
      <c r="V52" s="28" t="s">
        <v>29</v>
      </c>
      <c r="W52" s="28" t="s">
        <v>194</v>
      </c>
      <c r="Y52" s="40" t="s">
        <v>187</v>
      </c>
      <c r="Z52" s="67" t="s">
        <v>8</v>
      </c>
      <c r="AA52" s="67" t="s">
        <v>7</v>
      </c>
      <c r="AB52" s="67" t="s">
        <v>6</v>
      </c>
      <c r="AC52" s="67" t="s">
        <v>5</v>
      </c>
      <c r="AD52" s="67" t="s">
        <v>4</v>
      </c>
      <c r="AE52" s="67" t="s">
        <v>3</v>
      </c>
      <c r="AF52" s="67" t="s">
        <v>2</v>
      </c>
      <c r="AG52" s="67" t="s">
        <v>1</v>
      </c>
      <c r="AH52" s="67" t="s">
        <v>0</v>
      </c>
      <c r="AI52" s="67" t="s">
        <v>10</v>
      </c>
      <c r="AJ52" s="67" t="s">
        <v>38</v>
      </c>
      <c r="AK52" s="67" t="s">
        <v>37</v>
      </c>
      <c r="AL52" s="67" t="s">
        <v>36</v>
      </c>
      <c r="AM52" s="67" t="s">
        <v>35</v>
      </c>
      <c r="AN52" s="67" t="s">
        <v>34</v>
      </c>
      <c r="AO52" s="67" t="s">
        <v>33</v>
      </c>
      <c r="AP52" s="67" t="s">
        <v>32</v>
      </c>
      <c r="AQ52" s="67" t="s">
        <v>31</v>
      </c>
      <c r="AR52" s="67" t="s">
        <v>30</v>
      </c>
      <c r="AS52" s="67" t="s">
        <v>29</v>
      </c>
      <c r="AT52" s="67" t="s">
        <v>194</v>
      </c>
      <c r="AU52" s="15" t="s">
        <v>31</v>
      </c>
      <c r="AV52" s="16" t="s">
        <v>187</v>
      </c>
      <c r="AW52" s="70" t="s">
        <v>8</v>
      </c>
      <c r="AX52" s="70" t="s">
        <v>7</v>
      </c>
      <c r="AY52" s="70" t="s">
        <v>6</v>
      </c>
      <c r="AZ52" s="70" t="s">
        <v>5</v>
      </c>
      <c r="BA52" s="70" t="s">
        <v>4</v>
      </c>
      <c r="BB52" s="70" t="s">
        <v>3</v>
      </c>
      <c r="BC52" s="70" t="s">
        <v>2</v>
      </c>
      <c r="BD52" s="70" t="s">
        <v>1</v>
      </c>
      <c r="BE52" s="70" t="s">
        <v>0</v>
      </c>
      <c r="BF52" s="70" t="s">
        <v>10</v>
      </c>
      <c r="BG52" s="70" t="s">
        <v>38</v>
      </c>
      <c r="BH52" s="70" t="s">
        <v>37</v>
      </c>
      <c r="BI52" s="70" t="s">
        <v>36</v>
      </c>
      <c r="BJ52" s="70" t="s">
        <v>35</v>
      </c>
      <c r="BK52" s="70" t="s">
        <v>34</v>
      </c>
      <c r="BL52" s="70" t="s">
        <v>33</v>
      </c>
      <c r="BM52" s="70" t="s">
        <v>32</v>
      </c>
      <c r="BN52" s="70" t="s">
        <v>31</v>
      </c>
      <c r="BO52" s="70" t="s">
        <v>30</v>
      </c>
      <c r="BP52" s="70" t="s">
        <v>29</v>
      </c>
      <c r="BQ52" s="70" t="s">
        <v>194</v>
      </c>
    </row>
    <row r="53" spans="1:69" x14ac:dyDescent="0.2">
      <c r="A53" s="13"/>
      <c r="B53" s="17" t="s">
        <v>177</v>
      </c>
      <c r="C53" s="66">
        <v>809.85864802020001</v>
      </c>
      <c r="D53" s="66">
        <v>0</v>
      </c>
      <c r="E53" s="66">
        <v>0</v>
      </c>
      <c r="F53" s="66">
        <v>208.28088035069999</v>
      </c>
      <c r="G53" s="66">
        <v>0</v>
      </c>
      <c r="H53" s="66">
        <v>0</v>
      </c>
      <c r="I53" s="66">
        <v>0</v>
      </c>
      <c r="J53" s="66">
        <v>0</v>
      </c>
      <c r="K53" s="66">
        <v>0</v>
      </c>
      <c r="L53" s="66">
        <v>0</v>
      </c>
      <c r="M53" s="66">
        <v>0</v>
      </c>
      <c r="N53" s="66">
        <v>0</v>
      </c>
      <c r="O53" s="66">
        <v>0</v>
      </c>
      <c r="P53" s="66">
        <v>0</v>
      </c>
      <c r="Q53" s="66">
        <v>0</v>
      </c>
      <c r="R53" s="66">
        <v>0</v>
      </c>
      <c r="S53" s="66">
        <v>0</v>
      </c>
      <c r="T53" s="66">
        <v>0</v>
      </c>
      <c r="U53" s="66">
        <v>0</v>
      </c>
      <c r="V53" s="66">
        <v>0</v>
      </c>
      <c r="W53" s="66">
        <v>1018.1395283708999</v>
      </c>
      <c r="Y53" s="41" t="s">
        <v>177</v>
      </c>
      <c r="Z53" s="68">
        <v>0.79542992434056159</v>
      </c>
      <c r="AA53" s="68">
        <v>0</v>
      </c>
      <c r="AB53" s="68">
        <v>0</v>
      </c>
      <c r="AC53" s="68">
        <v>0.20457007565943847</v>
      </c>
      <c r="AD53" s="68">
        <v>0</v>
      </c>
      <c r="AE53" s="68">
        <v>0</v>
      </c>
      <c r="AF53" s="68">
        <v>0</v>
      </c>
      <c r="AG53" s="68">
        <v>0</v>
      </c>
      <c r="AH53" s="68">
        <v>0</v>
      </c>
      <c r="AI53" s="68">
        <v>0</v>
      </c>
      <c r="AJ53" s="68">
        <v>0</v>
      </c>
      <c r="AK53" s="68">
        <v>0</v>
      </c>
      <c r="AL53" s="68">
        <v>0</v>
      </c>
      <c r="AM53" s="68">
        <v>0</v>
      </c>
      <c r="AN53" s="68">
        <v>0</v>
      </c>
      <c r="AO53" s="68">
        <v>0</v>
      </c>
      <c r="AP53" s="68">
        <v>0</v>
      </c>
      <c r="AQ53" s="68">
        <v>0</v>
      </c>
      <c r="AR53" s="68">
        <v>0</v>
      </c>
      <c r="AS53" s="68">
        <v>0</v>
      </c>
      <c r="AT53" s="68">
        <v>1</v>
      </c>
      <c r="AV53" s="18" t="s">
        <v>177</v>
      </c>
      <c r="AW53" s="71">
        <v>42.326732270040957</v>
      </c>
      <c r="AX53" s="71">
        <v>0</v>
      </c>
      <c r="AY53" s="71">
        <v>0</v>
      </c>
      <c r="AZ53" s="71">
        <v>98.626278519624421</v>
      </c>
      <c r="BA53" s="71">
        <v>0</v>
      </c>
      <c r="BB53" s="71">
        <v>0</v>
      </c>
      <c r="BC53" s="71">
        <v>0</v>
      </c>
      <c r="BD53" s="71">
        <v>0</v>
      </c>
      <c r="BE53" s="71">
        <v>0</v>
      </c>
      <c r="BF53" s="71">
        <v>0</v>
      </c>
      <c r="BG53" s="71">
        <v>0</v>
      </c>
      <c r="BH53" s="71">
        <v>0</v>
      </c>
      <c r="BI53" s="71">
        <v>0</v>
      </c>
      <c r="BJ53" s="71">
        <v>0</v>
      </c>
      <c r="BK53" s="71">
        <v>0</v>
      </c>
      <c r="BL53" s="71">
        <v>0</v>
      </c>
      <c r="BM53" s="71">
        <v>0</v>
      </c>
      <c r="BN53" s="71">
        <v>0</v>
      </c>
      <c r="BO53" s="71">
        <v>0</v>
      </c>
      <c r="BP53" s="71">
        <v>0</v>
      </c>
      <c r="BQ53" s="71">
        <v>39.250493005022776</v>
      </c>
    </row>
    <row r="54" spans="1:69" x14ac:dyDescent="0.2">
      <c r="A54" s="13"/>
      <c r="B54" s="17" t="s">
        <v>371</v>
      </c>
      <c r="C54" s="66">
        <v>75592.690386074319</v>
      </c>
      <c r="D54" s="66">
        <v>2262.8059073346003</v>
      </c>
      <c r="E54" s="66">
        <v>494.85560609550004</v>
      </c>
      <c r="F54" s="66">
        <v>2369.1319221548997</v>
      </c>
      <c r="G54" s="66">
        <v>704.87567596000008</v>
      </c>
      <c r="H54" s="66">
        <v>0</v>
      </c>
      <c r="I54" s="66">
        <v>246.00086615369997</v>
      </c>
      <c r="J54" s="66">
        <v>0</v>
      </c>
      <c r="K54" s="66">
        <v>0</v>
      </c>
      <c r="L54" s="66">
        <v>93.656362146399999</v>
      </c>
      <c r="M54" s="66">
        <v>0</v>
      </c>
      <c r="N54" s="66">
        <v>0</v>
      </c>
      <c r="O54" s="66">
        <v>182.0211496021</v>
      </c>
      <c r="P54" s="66">
        <v>0</v>
      </c>
      <c r="Q54" s="66">
        <v>0</v>
      </c>
      <c r="R54" s="66">
        <v>0</v>
      </c>
      <c r="S54" s="66">
        <v>0</v>
      </c>
      <c r="T54" s="66">
        <v>0</v>
      </c>
      <c r="U54" s="66">
        <v>0</v>
      </c>
      <c r="V54" s="66">
        <v>0</v>
      </c>
      <c r="W54" s="66">
        <v>81946.03787552155</v>
      </c>
      <c r="Y54" s="41" t="s">
        <v>371</v>
      </c>
      <c r="Z54" s="68">
        <v>0.92246913146553644</v>
      </c>
      <c r="AA54" s="68">
        <v>2.7613365648890421E-2</v>
      </c>
      <c r="AB54" s="68">
        <v>6.0387984449864467E-3</v>
      </c>
      <c r="AC54" s="68">
        <v>2.8910878226396753E-2</v>
      </c>
      <c r="AD54" s="68">
        <v>8.6017053933800554E-3</v>
      </c>
      <c r="AE54" s="68">
        <v>0</v>
      </c>
      <c r="AF54" s="68">
        <v>3.0019860939144191E-3</v>
      </c>
      <c r="AG54" s="68">
        <v>0</v>
      </c>
      <c r="AH54" s="68">
        <v>0</v>
      </c>
      <c r="AI54" s="68">
        <v>1.1429028733355819E-3</v>
      </c>
      <c r="AJ54" s="68">
        <v>0</v>
      </c>
      <c r="AK54" s="68">
        <v>0</v>
      </c>
      <c r="AL54" s="68">
        <v>2.2212318535594789E-3</v>
      </c>
      <c r="AM54" s="68">
        <v>0</v>
      </c>
      <c r="AN54" s="68">
        <v>0</v>
      </c>
      <c r="AO54" s="68">
        <v>0</v>
      </c>
      <c r="AP54" s="68">
        <v>0</v>
      </c>
      <c r="AQ54" s="68">
        <v>0</v>
      </c>
      <c r="AR54" s="68">
        <v>0</v>
      </c>
      <c r="AS54" s="68">
        <v>0</v>
      </c>
      <c r="AT54" s="68">
        <v>0.99999999999999956</v>
      </c>
      <c r="AV54" s="18" t="s">
        <v>371</v>
      </c>
      <c r="AW54" s="71">
        <v>3.8721057578106444</v>
      </c>
      <c r="AX54" s="71">
        <v>26.015458441053454</v>
      </c>
      <c r="AY54" s="71">
        <v>48.470878233596402</v>
      </c>
      <c r="AZ54" s="71">
        <v>28.162761645270113</v>
      </c>
      <c r="BA54" s="71">
        <v>48.443752047848513</v>
      </c>
      <c r="BB54" s="71">
        <v>0</v>
      </c>
      <c r="BC54" s="71">
        <v>46.955485648921069</v>
      </c>
      <c r="BD54" s="71">
        <v>0</v>
      </c>
      <c r="BE54" s="71">
        <v>0</v>
      </c>
      <c r="BF54" s="71">
        <v>51.555922216535883</v>
      </c>
      <c r="BG54" s="71">
        <v>0</v>
      </c>
      <c r="BH54" s="71">
        <v>0</v>
      </c>
      <c r="BI54" s="71">
        <v>100.04568205542664</v>
      </c>
      <c r="BJ54" s="71">
        <v>0</v>
      </c>
      <c r="BK54" s="71">
        <v>0</v>
      </c>
      <c r="BL54" s="71">
        <v>0</v>
      </c>
      <c r="BM54" s="71">
        <v>0</v>
      </c>
      <c r="BN54" s="71">
        <v>0</v>
      </c>
      <c r="BO54" s="71">
        <v>0</v>
      </c>
      <c r="BP54" s="71">
        <v>0</v>
      </c>
      <c r="BQ54" s="71">
        <v>3.7774985903042353</v>
      </c>
    </row>
    <row r="55" spans="1:69" x14ac:dyDescent="0.2">
      <c r="A55" s="13"/>
      <c r="B55" s="17" t="s">
        <v>165</v>
      </c>
      <c r="C55" s="66">
        <v>95384.657217205968</v>
      </c>
      <c r="D55" s="66">
        <v>8709.6846789053998</v>
      </c>
      <c r="E55" s="66">
        <v>2176.9029380777997</v>
      </c>
      <c r="F55" s="66">
        <v>14178.913154956299</v>
      </c>
      <c r="G55" s="66">
        <v>845.37915726699987</v>
      </c>
      <c r="H55" s="66">
        <v>1271.5621762165001</v>
      </c>
      <c r="I55" s="66">
        <v>324.16153303099998</v>
      </c>
      <c r="J55" s="66">
        <v>489.63114674779996</v>
      </c>
      <c r="K55" s="66">
        <v>0</v>
      </c>
      <c r="L55" s="66">
        <v>150.57513803789999</v>
      </c>
      <c r="M55" s="66">
        <v>45.374620270000001</v>
      </c>
      <c r="N55" s="66">
        <v>0</v>
      </c>
      <c r="O55" s="66">
        <v>0</v>
      </c>
      <c r="P55" s="66">
        <v>0</v>
      </c>
      <c r="Q55" s="66">
        <v>0</v>
      </c>
      <c r="R55" s="66">
        <v>0</v>
      </c>
      <c r="S55" s="66">
        <v>0</v>
      </c>
      <c r="T55" s="66">
        <v>0</v>
      </c>
      <c r="U55" s="66">
        <v>0</v>
      </c>
      <c r="V55" s="66">
        <v>0</v>
      </c>
      <c r="W55" s="66">
        <v>123576.84176071569</v>
      </c>
      <c r="Y55" s="41" t="s">
        <v>165</v>
      </c>
      <c r="Z55" s="68">
        <v>0.77186514769410586</v>
      </c>
      <c r="AA55" s="68">
        <v>7.0479909947610872E-2</v>
      </c>
      <c r="AB55" s="68">
        <v>1.7615783888481149E-2</v>
      </c>
      <c r="AC55" s="68">
        <v>0.11473762359464738</v>
      </c>
      <c r="AD55" s="68">
        <v>6.8409189393585932E-3</v>
      </c>
      <c r="AE55" s="68">
        <v>1.0289647785939144E-2</v>
      </c>
      <c r="AF55" s="68">
        <v>2.6231576111864102E-3</v>
      </c>
      <c r="AG55" s="68">
        <v>3.9621594124883246E-3</v>
      </c>
      <c r="AH55" s="68">
        <v>0</v>
      </c>
      <c r="AI55" s="68">
        <v>1.2184737519790451E-3</v>
      </c>
      <c r="AJ55" s="68">
        <v>3.6717737420300631E-4</v>
      </c>
      <c r="AK55" s="68">
        <v>0</v>
      </c>
      <c r="AL55" s="68">
        <v>0</v>
      </c>
      <c r="AM55" s="68">
        <v>0</v>
      </c>
      <c r="AN55" s="68">
        <v>0</v>
      </c>
      <c r="AO55" s="68">
        <v>0</v>
      </c>
      <c r="AP55" s="68">
        <v>0</v>
      </c>
      <c r="AQ55" s="68">
        <v>0</v>
      </c>
      <c r="AR55" s="68">
        <v>0</v>
      </c>
      <c r="AS55" s="68">
        <v>0</v>
      </c>
      <c r="AT55" s="68">
        <v>0.99999999999999967</v>
      </c>
      <c r="AV55" s="18" t="s">
        <v>165</v>
      </c>
      <c r="AW55" s="71">
        <v>4.1697624997288756</v>
      </c>
      <c r="AX55" s="71">
        <v>14.432192865109579</v>
      </c>
      <c r="AY55" s="71">
        <v>23.665594876292332</v>
      </c>
      <c r="AZ55" s="71">
        <v>10.692985758333018</v>
      </c>
      <c r="BA55" s="71">
        <v>42.102667391929018</v>
      </c>
      <c r="BB55" s="71">
        <v>33.531007058909665</v>
      </c>
      <c r="BC55" s="71">
        <v>53.229945594587221</v>
      </c>
      <c r="BD55" s="71">
        <v>63.831960372817811</v>
      </c>
      <c r="BE55" s="71">
        <v>0</v>
      </c>
      <c r="BF55" s="71">
        <v>105.06145800529728</v>
      </c>
      <c r="BG55" s="71">
        <v>133.1997346448793</v>
      </c>
      <c r="BH55" s="71">
        <v>0</v>
      </c>
      <c r="BI55" s="71">
        <v>0</v>
      </c>
      <c r="BJ55" s="71">
        <v>0</v>
      </c>
      <c r="BK55" s="71">
        <v>0</v>
      </c>
      <c r="BL55" s="71">
        <v>0</v>
      </c>
      <c r="BM55" s="71">
        <v>0</v>
      </c>
      <c r="BN55" s="71">
        <v>0</v>
      </c>
      <c r="BO55" s="71">
        <v>0</v>
      </c>
      <c r="BP55" s="71">
        <v>0</v>
      </c>
      <c r="BQ55" s="71">
        <v>3.6574098826106023</v>
      </c>
    </row>
    <row r="56" spans="1:69" x14ac:dyDescent="0.2">
      <c r="A56" s="13"/>
      <c r="B56" s="17" t="s">
        <v>429</v>
      </c>
      <c r="C56" s="66">
        <v>35592.34554477199</v>
      </c>
      <c r="D56" s="66">
        <v>1269.6227661178002</v>
      </c>
      <c r="E56" s="66">
        <v>534.63233695619999</v>
      </c>
      <c r="F56" s="66">
        <v>497.91091232519994</v>
      </c>
      <c r="G56" s="66">
        <v>0</v>
      </c>
      <c r="H56" s="66">
        <v>37.929149975900003</v>
      </c>
      <c r="I56" s="66">
        <v>0</v>
      </c>
      <c r="J56" s="66">
        <v>0</v>
      </c>
      <c r="K56" s="66">
        <v>0</v>
      </c>
      <c r="L56" s="66">
        <v>0</v>
      </c>
      <c r="M56" s="66">
        <v>0</v>
      </c>
      <c r="N56" s="66">
        <v>0</v>
      </c>
      <c r="O56" s="66">
        <v>0</v>
      </c>
      <c r="P56" s="66">
        <v>0</v>
      </c>
      <c r="Q56" s="66">
        <v>0</v>
      </c>
      <c r="R56" s="66">
        <v>0</v>
      </c>
      <c r="S56" s="66">
        <v>0</v>
      </c>
      <c r="T56" s="66">
        <v>0</v>
      </c>
      <c r="U56" s="66">
        <v>0</v>
      </c>
      <c r="V56" s="66">
        <v>0</v>
      </c>
      <c r="W56" s="66">
        <v>37932.440710147086</v>
      </c>
      <c r="Y56" s="41" t="s">
        <v>429</v>
      </c>
      <c r="Z56" s="68">
        <v>0.93830886909554678</v>
      </c>
      <c r="AA56" s="68">
        <v>3.3470632059227623E-2</v>
      </c>
      <c r="AB56" s="68">
        <v>1.4094329996887957E-2</v>
      </c>
      <c r="AC56" s="68">
        <v>1.312625560084265E-2</v>
      </c>
      <c r="AD56" s="68">
        <v>0</v>
      </c>
      <c r="AE56" s="68">
        <v>9.9991324749513946E-4</v>
      </c>
      <c r="AF56" s="68">
        <v>0</v>
      </c>
      <c r="AG56" s="68">
        <v>0</v>
      </c>
      <c r="AH56" s="68">
        <v>0</v>
      </c>
      <c r="AI56" s="68">
        <v>0</v>
      </c>
      <c r="AJ56" s="68">
        <v>0</v>
      </c>
      <c r="AK56" s="68">
        <v>0</v>
      </c>
      <c r="AL56" s="68">
        <v>0</v>
      </c>
      <c r="AM56" s="68">
        <v>0</v>
      </c>
      <c r="AN56" s="68">
        <v>0</v>
      </c>
      <c r="AO56" s="68">
        <v>0</v>
      </c>
      <c r="AP56" s="68">
        <v>0</v>
      </c>
      <c r="AQ56" s="68">
        <v>0</v>
      </c>
      <c r="AR56" s="68">
        <v>0</v>
      </c>
      <c r="AS56" s="68">
        <v>0</v>
      </c>
      <c r="AT56" s="68">
        <v>1.0000000000000002</v>
      </c>
      <c r="AV56" s="18" t="s">
        <v>429</v>
      </c>
      <c r="AW56" s="71">
        <v>7.2791165893879102</v>
      </c>
      <c r="AX56" s="71">
        <v>32.358239270184249</v>
      </c>
      <c r="AY56" s="71">
        <v>50.506235702150391</v>
      </c>
      <c r="AZ56" s="71">
        <v>56.117045682467122</v>
      </c>
      <c r="BA56" s="71">
        <v>0</v>
      </c>
      <c r="BB56" s="71">
        <v>32.462347302402492</v>
      </c>
      <c r="BC56" s="71">
        <v>0</v>
      </c>
      <c r="BD56" s="71">
        <v>0</v>
      </c>
      <c r="BE56" s="71">
        <v>0</v>
      </c>
      <c r="BF56" s="71">
        <v>0</v>
      </c>
      <c r="BG56" s="71">
        <v>0</v>
      </c>
      <c r="BH56" s="71">
        <v>0</v>
      </c>
      <c r="BI56" s="71">
        <v>0</v>
      </c>
      <c r="BJ56" s="71">
        <v>0</v>
      </c>
      <c r="BK56" s="71">
        <v>0</v>
      </c>
      <c r="BL56" s="71">
        <v>0</v>
      </c>
      <c r="BM56" s="71">
        <v>0</v>
      </c>
      <c r="BN56" s="71">
        <v>0</v>
      </c>
      <c r="BO56" s="71">
        <v>0</v>
      </c>
      <c r="BP56" s="71">
        <v>0</v>
      </c>
      <c r="BQ56" s="71">
        <v>6.9909290811509068</v>
      </c>
    </row>
    <row r="57" spans="1:69" x14ac:dyDescent="0.2">
      <c r="A57" s="13"/>
      <c r="B57" s="17" t="s">
        <v>428</v>
      </c>
      <c r="C57" s="66">
        <v>106370.64434177922</v>
      </c>
      <c r="D57" s="66">
        <v>3224.0519583209002</v>
      </c>
      <c r="E57" s="66">
        <v>2585.9731550686997</v>
      </c>
      <c r="F57" s="66">
        <v>6491.1594115116995</v>
      </c>
      <c r="G57" s="66">
        <v>705.69860455640003</v>
      </c>
      <c r="H57" s="66">
        <v>0</v>
      </c>
      <c r="I57" s="66">
        <v>249.14179219810003</v>
      </c>
      <c r="J57" s="66">
        <v>0</v>
      </c>
      <c r="K57" s="66">
        <v>114.91666679599999</v>
      </c>
      <c r="L57" s="66">
        <v>67.378190750000002</v>
      </c>
      <c r="M57" s="66">
        <v>0</v>
      </c>
      <c r="N57" s="66">
        <v>0</v>
      </c>
      <c r="O57" s="66">
        <v>278.09240149000004</v>
      </c>
      <c r="P57" s="66">
        <v>0</v>
      </c>
      <c r="Q57" s="66">
        <v>0</v>
      </c>
      <c r="R57" s="66">
        <v>0</v>
      </c>
      <c r="S57" s="66">
        <v>0</v>
      </c>
      <c r="T57" s="66">
        <v>0</v>
      </c>
      <c r="U57" s="66">
        <v>0</v>
      </c>
      <c r="V57" s="66">
        <v>0</v>
      </c>
      <c r="W57" s="66">
        <v>120087.05652247097</v>
      </c>
      <c r="Y57" s="41" t="s">
        <v>428</v>
      </c>
      <c r="Z57" s="68">
        <v>0.88577942887520844</v>
      </c>
      <c r="AA57" s="68">
        <v>2.684762248059272E-2</v>
      </c>
      <c r="AB57" s="68">
        <v>2.1534153887640725E-2</v>
      </c>
      <c r="AC57" s="68">
        <v>5.4053780644519822E-2</v>
      </c>
      <c r="AD57" s="68">
        <v>5.8765584317935883E-3</v>
      </c>
      <c r="AE57" s="68">
        <v>0</v>
      </c>
      <c r="AF57" s="68">
        <v>2.0746764839846004E-3</v>
      </c>
      <c r="AG57" s="68">
        <v>0</v>
      </c>
      <c r="AH57" s="68">
        <v>9.5694465435162458E-4</v>
      </c>
      <c r="AI57" s="68">
        <v>5.6107787717648021E-4</v>
      </c>
      <c r="AJ57" s="68">
        <v>0</v>
      </c>
      <c r="AK57" s="68">
        <v>0</v>
      </c>
      <c r="AL57" s="68">
        <v>2.3157566647323291E-3</v>
      </c>
      <c r="AM57" s="68">
        <v>0</v>
      </c>
      <c r="AN57" s="68">
        <v>0</v>
      </c>
      <c r="AO57" s="68">
        <v>0</v>
      </c>
      <c r="AP57" s="68">
        <v>0</v>
      </c>
      <c r="AQ57" s="68">
        <v>0</v>
      </c>
      <c r="AR57" s="68">
        <v>0</v>
      </c>
      <c r="AS57" s="68">
        <v>0</v>
      </c>
      <c r="AT57" s="68">
        <v>1.0000000000000002</v>
      </c>
      <c r="AV57" s="18" t="s">
        <v>428</v>
      </c>
      <c r="AW57" s="71">
        <v>3.4433645772385133</v>
      </c>
      <c r="AX57" s="71">
        <v>19.814701973755465</v>
      </c>
      <c r="AY57" s="71">
        <v>23.611040807464022</v>
      </c>
      <c r="AZ57" s="71">
        <v>14.109662941292569</v>
      </c>
      <c r="BA57" s="71">
        <v>51.028777062594685</v>
      </c>
      <c r="BB57" s="71">
        <v>0</v>
      </c>
      <c r="BC57" s="71">
        <v>89.695489541774151</v>
      </c>
      <c r="BD57" s="71">
        <v>0</v>
      </c>
      <c r="BE57" s="71">
        <v>17.824380262099172</v>
      </c>
      <c r="BF57" s="71">
        <v>55.812392887508963</v>
      </c>
      <c r="BG57" s="71">
        <v>0</v>
      </c>
      <c r="BH57" s="71">
        <v>0</v>
      </c>
      <c r="BI57" s="71">
        <v>33.71456707193115</v>
      </c>
      <c r="BJ57" s="71">
        <v>0</v>
      </c>
      <c r="BK57" s="71">
        <v>0</v>
      </c>
      <c r="BL57" s="71">
        <v>0</v>
      </c>
      <c r="BM57" s="71">
        <v>0</v>
      </c>
      <c r="BN57" s="71">
        <v>0</v>
      </c>
      <c r="BO57" s="71">
        <v>0</v>
      </c>
      <c r="BP57" s="71">
        <v>0</v>
      </c>
      <c r="BQ57" s="71">
        <v>3.2493065113711737</v>
      </c>
    </row>
    <row r="58" spans="1:69" x14ac:dyDescent="0.2">
      <c r="A58" s="13"/>
      <c r="B58" s="17" t="s">
        <v>173</v>
      </c>
      <c r="C58" s="66">
        <v>10481.412883262499</v>
      </c>
      <c r="D58" s="66">
        <v>912.98708041810005</v>
      </c>
      <c r="E58" s="66">
        <v>245.439377845</v>
      </c>
      <c r="F58" s="66">
        <v>1364.1478118070002</v>
      </c>
      <c r="G58" s="66">
        <v>230.70470229</v>
      </c>
      <c r="H58" s="66">
        <v>0</v>
      </c>
      <c r="I58" s="66">
        <v>115.7717247272</v>
      </c>
      <c r="J58" s="66">
        <v>0</v>
      </c>
      <c r="K58" s="66">
        <v>0</v>
      </c>
      <c r="L58" s="66">
        <v>820.14267293199998</v>
      </c>
      <c r="M58" s="66">
        <v>0</v>
      </c>
      <c r="N58" s="66">
        <v>0</v>
      </c>
      <c r="O58" s="66">
        <v>463.67410526999998</v>
      </c>
      <c r="P58" s="66">
        <v>0</v>
      </c>
      <c r="Q58" s="66">
        <v>0</v>
      </c>
      <c r="R58" s="66">
        <v>0</v>
      </c>
      <c r="S58" s="66">
        <v>0</v>
      </c>
      <c r="T58" s="66">
        <v>0</v>
      </c>
      <c r="U58" s="66">
        <v>0</v>
      </c>
      <c r="V58" s="66">
        <v>0</v>
      </c>
      <c r="W58" s="66">
        <v>14634.280358551801</v>
      </c>
      <c r="Y58" s="41" t="s">
        <v>173</v>
      </c>
      <c r="Z58" s="68">
        <v>0.71622332130172017</v>
      </c>
      <c r="AA58" s="68">
        <v>6.2386879166530379E-2</v>
      </c>
      <c r="AB58" s="68">
        <v>1.6771537228448211E-2</v>
      </c>
      <c r="AC58" s="68">
        <v>9.3215913484248389E-2</v>
      </c>
      <c r="AD58" s="68">
        <v>1.576467695284952E-2</v>
      </c>
      <c r="AE58" s="68">
        <v>0</v>
      </c>
      <c r="AF58" s="68">
        <v>7.9109954087729865E-3</v>
      </c>
      <c r="AG58" s="68">
        <v>0</v>
      </c>
      <c r="AH58" s="68">
        <v>0</v>
      </c>
      <c r="AI58" s="68">
        <v>5.6042569421784726E-2</v>
      </c>
      <c r="AJ58" s="68">
        <v>0</v>
      </c>
      <c r="AK58" s="68">
        <v>0</v>
      </c>
      <c r="AL58" s="68">
        <v>3.168410703564551E-2</v>
      </c>
      <c r="AM58" s="68">
        <v>0</v>
      </c>
      <c r="AN58" s="68">
        <v>0</v>
      </c>
      <c r="AO58" s="68">
        <v>0</v>
      </c>
      <c r="AP58" s="68">
        <v>0</v>
      </c>
      <c r="AQ58" s="68">
        <v>0</v>
      </c>
      <c r="AR58" s="68">
        <v>0</v>
      </c>
      <c r="AS58" s="68">
        <v>0</v>
      </c>
      <c r="AT58" s="68">
        <v>1</v>
      </c>
      <c r="AV58" s="18" t="s">
        <v>173</v>
      </c>
      <c r="AW58" s="71">
        <v>11.260696231934507</v>
      </c>
      <c r="AX58" s="71">
        <v>29.698907108189957</v>
      </c>
      <c r="AY58" s="71">
        <v>87.397658108708356</v>
      </c>
      <c r="AZ58" s="71">
        <v>37.224676875618748</v>
      </c>
      <c r="BA58" s="71">
        <v>90.941144765234299</v>
      </c>
      <c r="BB58" s="71">
        <v>0</v>
      </c>
      <c r="BC58" s="71">
        <v>58.81325240606138</v>
      </c>
      <c r="BD58" s="71">
        <v>0</v>
      </c>
      <c r="BE58" s="71">
        <v>0</v>
      </c>
      <c r="BF58" s="71">
        <v>42.536596754103947</v>
      </c>
      <c r="BG58" s="71">
        <v>0</v>
      </c>
      <c r="BH58" s="71">
        <v>0</v>
      </c>
      <c r="BI58" s="71">
        <v>67.577826975029595</v>
      </c>
      <c r="BJ58" s="71">
        <v>0</v>
      </c>
      <c r="BK58" s="71">
        <v>0</v>
      </c>
      <c r="BL58" s="71">
        <v>0</v>
      </c>
      <c r="BM58" s="71">
        <v>0</v>
      </c>
      <c r="BN58" s="71">
        <v>0</v>
      </c>
      <c r="BO58" s="71">
        <v>0</v>
      </c>
      <c r="BP58" s="71">
        <v>0</v>
      </c>
      <c r="BQ58" s="71">
        <v>9.7574629839786269</v>
      </c>
    </row>
    <row r="59" spans="1:69" x14ac:dyDescent="0.2">
      <c r="A59" s="13"/>
      <c r="B59" s="17" t="s">
        <v>181</v>
      </c>
      <c r="C59" s="66">
        <v>24456.628598489304</v>
      </c>
      <c r="D59" s="66">
        <v>1584.289043648</v>
      </c>
      <c r="E59" s="66">
        <v>278.26018266889992</v>
      </c>
      <c r="F59" s="66">
        <v>5441.3337152259992</v>
      </c>
      <c r="G59" s="66">
        <v>235.88533040999999</v>
      </c>
      <c r="H59" s="66">
        <v>544.27959374</v>
      </c>
      <c r="I59" s="66">
        <v>70.30783606</v>
      </c>
      <c r="J59" s="66">
        <v>0</v>
      </c>
      <c r="K59" s="66">
        <v>0</v>
      </c>
      <c r="L59" s="66">
        <v>323.32031083620001</v>
      </c>
      <c r="M59" s="66">
        <v>0</v>
      </c>
      <c r="N59" s="66">
        <v>0</v>
      </c>
      <c r="O59" s="66">
        <v>0</v>
      </c>
      <c r="P59" s="66">
        <v>0</v>
      </c>
      <c r="Q59" s="66">
        <v>0</v>
      </c>
      <c r="R59" s="66">
        <v>0</v>
      </c>
      <c r="S59" s="66">
        <v>0</v>
      </c>
      <c r="T59" s="66">
        <v>0</v>
      </c>
      <c r="U59" s="66">
        <v>0</v>
      </c>
      <c r="V59" s="66">
        <v>0</v>
      </c>
      <c r="W59" s="66">
        <v>32934.304611078413</v>
      </c>
      <c r="Y59" s="41" t="s">
        <v>181</v>
      </c>
      <c r="Z59" s="68">
        <v>0.74258827952488804</v>
      </c>
      <c r="AA59" s="68">
        <v>4.8104523910763801E-2</v>
      </c>
      <c r="AB59" s="68">
        <v>8.4489466516714917E-3</v>
      </c>
      <c r="AC59" s="68">
        <v>0.16521781101750205</v>
      </c>
      <c r="AD59" s="68">
        <v>7.1622988004626971E-3</v>
      </c>
      <c r="AE59" s="68">
        <v>1.6526220916682592E-2</v>
      </c>
      <c r="AF59" s="68">
        <v>2.1347903619118743E-3</v>
      </c>
      <c r="AG59" s="68">
        <v>0</v>
      </c>
      <c r="AH59" s="68">
        <v>0</v>
      </c>
      <c r="AI59" s="68">
        <v>9.8171288161172168E-3</v>
      </c>
      <c r="AJ59" s="68">
        <v>0</v>
      </c>
      <c r="AK59" s="68">
        <v>0</v>
      </c>
      <c r="AL59" s="68">
        <v>0</v>
      </c>
      <c r="AM59" s="68">
        <v>0</v>
      </c>
      <c r="AN59" s="68">
        <v>0</v>
      </c>
      <c r="AO59" s="68">
        <v>0</v>
      </c>
      <c r="AP59" s="68">
        <v>0</v>
      </c>
      <c r="AQ59" s="68">
        <v>0</v>
      </c>
      <c r="AR59" s="68">
        <v>0</v>
      </c>
      <c r="AS59" s="68">
        <v>0</v>
      </c>
      <c r="AT59" s="68">
        <v>0.99999999999999978</v>
      </c>
      <c r="AV59" s="18" t="s">
        <v>181</v>
      </c>
      <c r="AW59" s="71">
        <v>7.3673066330060628</v>
      </c>
      <c r="AX59" s="71">
        <v>30.946306982445929</v>
      </c>
      <c r="AY59" s="71">
        <v>52.369695715007971</v>
      </c>
      <c r="AZ59" s="71">
        <v>20.211895799568797</v>
      </c>
      <c r="BA59" s="71">
        <v>92.654373808204852</v>
      </c>
      <c r="BB59" s="71">
        <v>65.458547001600252</v>
      </c>
      <c r="BC59" s="71">
        <v>79.164338955622171</v>
      </c>
      <c r="BD59" s="71">
        <v>0</v>
      </c>
      <c r="BE59" s="71">
        <v>0</v>
      </c>
      <c r="BF59" s="71">
        <v>46.492275553338985</v>
      </c>
      <c r="BG59" s="71">
        <v>0</v>
      </c>
      <c r="BH59" s="71">
        <v>0</v>
      </c>
      <c r="BI59" s="71">
        <v>0</v>
      </c>
      <c r="BJ59" s="71">
        <v>0</v>
      </c>
      <c r="BK59" s="71">
        <v>0</v>
      </c>
      <c r="BL59" s="71">
        <v>0</v>
      </c>
      <c r="BM59" s="71">
        <v>0</v>
      </c>
      <c r="BN59" s="71">
        <v>0</v>
      </c>
      <c r="BO59" s="71">
        <v>0</v>
      </c>
      <c r="BP59" s="71">
        <v>0</v>
      </c>
      <c r="BQ59" s="71">
        <v>6.7335905384890964</v>
      </c>
    </row>
    <row r="60" spans="1:69" x14ac:dyDescent="0.2">
      <c r="A60" s="13"/>
      <c r="B60" s="17" t="s">
        <v>169</v>
      </c>
      <c r="C60" s="66">
        <v>56913.184805155623</v>
      </c>
      <c r="D60" s="66">
        <v>2241.6167196561009</v>
      </c>
      <c r="E60" s="66">
        <v>1445.1388172494001</v>
      </c>
      <c r="F60" s="66">
        <v>2199.4546527825005</v>
      </c>
      <c r="G60" s="66">
        <v>0</v>
      </c>
      <c r="H60" s="66">
        <v>447.73175469099999</v>
      </c>
      <c r="I60" s="66">
        <v>165.76303786</v>
      </c>
      <c r="J60" s="66">
        <v>25.673990984100001</v>
      </c>
      <c r="K60" s="66">
        <v>0</v>
      </c>
      <c r="L60" s="66">
        <v>0</v>
      </c>
      <c r="M60" s="66">
        <v>0</v>
      </c>
      <c r="N60" s="66">
        <v>0</v>
      </c>
      <c r="O60" s="66">
        <v>0</v>
      </c>
      <c r="P60" s="66">
        <v>0</v>
      </c>
      <c r="Q60" s="66">
        <v>0</v>
      </c>
      <c r="R60" s="66">
        <v>0</v>
      </c>
      <c r="S60" s="66">
        <v>0</v>
      </c>
      <c r="T60" s="66">
        <v>0</v>
      </c>
      <c r="U60" s="66">
        <v>0</v>
      </c>
      <c r="V60" s="66">
        <v>0</v>
      </c>
      <c r="W60" s="66">
        <v>63438.563778378732</v>
      </c>
      <c r="Y60" s="41" t="s">
        <v>169</v>
      </c>
      <c r="Z60" s="68">
        <v>0.89713860805519841</v>
      </c>
      <c r="AA60" s="68">
        <v>3.5335237529764092E-2</v>
      </c>
      <c r="AB60" s="68">
        <v>2.2780131377153519E-2</v>
      </c>
      <c r="AC60" s="68">
        <v>3.4670624960335614E-2</v>
      </c>
      <c r="AD60" s="68">
        <v>0</v>
      </c>
      <c r="AE60" s="68">
        <v>7.0577221176560886E-3</v>
      </c>
      <c r="AF60" s="68">
        <v>2.6129695880110029E-3</v>
      </c>
      <c r="AG60" s="68">
        <v>4.0470637188117219E-4</v>
      </c>
      <c r="AH60" s="68">
        <v>0</v>
      </c>
      <c r="AI60" s="68">
        <v>0</v>
      </c>
      <c r="AJ60" s="68">
        <v>0</v>
      </c>
      <c r="AK60" s="68">
        <v>0</v>
      </c>
      <c r="AL60" s="68">
        <v>0</v>
      </c>
      <c r="AM60" s="68">
        <v>0</v>
      </c>
      <c r="AN60" s="68">
        <v>0</v>
      </c>
      <c r="AO60" s="68">
        <v>0</v>
      </c>
      <c r="AP60" s="68">
        <v>0</v>
      </c>
      <c r="AQ60" s="68">
        <v>0</v>
      </c>
      <c r="AR60" s="68">
        <v>0</v>
      </c>
      <c r="AS60" s="68">
        <v>0</v>
      </c>
      <c r="AT60" s="68">
        <v>0.99999999999999989</v>
      </c>
      <c r="AV60" s="18" t="s">
        <v>169</v>
      </c>
      <c r="AW60" s="71">
        <v>5.0804823112232329</v>
      </c>
      <c r="AX60" s="71">
        <v>24.706481631064939</v>
      </c>
      <c r="AY60" s="71">
        <v>25.441155268627419</v>
      </c>
      <c r="AZ60" s="71">
        <v>27.826494712277523</v>
      </c>
      <c r="BA60" s="71">
        <v>0</v>
      </c>
      <c r="BB60" s="71">
        <v>39.500581893774282</v>
      </c>
      <c r="BC60" s="71">
        <v>82.822217501432092</v>
      </c>
      <c r="BD60" s="71">
        <v>122.14053495432847</v>
      </c>
      <c r="BE60" s="71">
        <v>0</v>
      </c>
      <c r="BF60" s="71">
        <v>0</v>
      </c>
      <c r="BG60" s="71">
        <v>0</v>
      </c>
      <c r="BH60" s="71">
        <v>0</v>
      </c>
      <c r="BI60" s="71">
        <v>0</v>
      </c>
      <c r="BJ60" s="71">
        <v>0</v>
      </c>
      <c r="BK60" s="71">
        <v>0</v>
      </c>
      <c r="BL60" s="71">
        <v>0</v>
      </c>
      <c r="BM60" s="71">
        <v>0</v>
      </c>
      <c r="BN60" s="71">
        <v>0</v>
      </c>
      <c r="BO60" s="71">
        <v>0</v>
      </c>
      <c r="BP60" s="71">
        <v>0</v>
      </c>
      <c r="BQ60" s="71">
        <v>4.7885503252125483</v>
      </c>
    </row>
    <row r="61" spans="1:69" x14ac:dyDescent="0.2">
      <c r="A61" s="13"/>
      <c r="B61" s="17" t="s">
        <v>372</v>
      </c>
      <c r="C61" s="66">
        <v>2678.86643697</v>
      </c>
      <c r="D61" s="66">
        <v>0</v>
      </c>
      <c r="E61" s="66">
        <v>0</v>
      </c>
      <c r="F61" s="66">
        <v>0</v>
      </c>
      <c r="G61" s="66">
        <v>0</v>
      </c>
      <c r="H61" s="66">
        <v>0</v>
      </c>
      <c r="I61" s="66">
        <v>0</v>
      </c>
      <c r="J61" s="66">
        <v>0</v>
      </c>
      <c r="K61" s="66">
        <v>0</v>
      </c>
      <c r="L61" s="66">
        <v>0</v>
      </c>
      <c r="M61" s="66">
        <v>0</v>
      </c>
      <c r="N61" s="66">
        <v>0</v>
      </c>
      <c r="O61" s="66">
        <v>0</v>
      </c>
      <c r="P61" s="66">
        <v>0</v>
      </c>
      <c r="Q61" s="66">
        <v>0</v>
      </c>
      <c r="R61" s="66">
        <v>0</v>
      </c>
      <c r="S61" s="66">
        <v>0</v>
      </c>
      <c r="T61" s="66">
        <v>0</v>
      </c>
      <c r="U61" s="66">
        <v>0</v>
      </c>
      <c r="V61" s="66">
        <v>0</v>
      </c>
      <c r="W61" s="66">
        <v>2678.86643697</v>
      </c>
      <c r="Y61" s="41" t="s">
        <v>372</v>
      </c>
      <c r="Z61" s="68">
        <v>1</v>
      </c>
      <c r="AA61" s="68">
        <v>0</v>
      </c>
      <c r="AB61" s="68">
        <v>0</v>
      </c>
      <c r="AC61" s="68">
        <v>0</v>
      </c>
      <c r="AD61" s="68">
        <v>0</v>
      </c>
      <c r="AE61" s="68">
        <v>0</v>
      </c>
      <c r="AF61" s="68">
        <v>0</v>
      </c>
      <c r="AG61" s="68">
        <v>0</v>
      </c>
      <c r="AH61" s="68">
        <v>0</v>
      </c>
      <c r="AI61" s="68">
        <v>0</v>
      </c>
      <c r="AJ61" s="68">
        <v>0</v>
      </c>
      <c r="AK61" s="68">
        <v>0</v>
      </c>
      <c r="AL61" s="68">
        <v>0</v>
      </c>
      <c r="AM61" s="68">
        <v>0</v>
      </c>
      <c r="AN61" s="68">
        <v>0</v>
      </c>
      <c r="AO61" s="68">
        <v>0</v>
      </c>
      <c r="AP61" s="68">
        <v>0</v>
      </c>
      <c r="AQ61" s="68">
        <v>0</v>
      </c>
      <c r="AR61" s="68">
        <v>0</v>
      </c>
      <c r="AS61" s="68">
        <v>0</v>
      </c>
      <c r="AT61" s="68">
        <v>1</v>
      </c>
      <c r="AV61" s="18" t="s">
        <v>372</v>
      </c>
      <c r="AW61" s="71">
        <v>29.360919982446624</v>
      </c>
      <c r="AX61" s="71">
        <v>0</v>
      </c>
      <c r="AY61" s="71">
        <v>0</v>
      </c>
      <c r="AZ61" s="71">
        <v>0</v>
      </c>
      <c r="BA61" s="71">
        <v>0</v>
      </c>
      <c r="BB61" s="71">
        <v>0</v>
      </c>
      <c r="BC61" s="71">
        <v>0</v>
      </c>
      <c r="BD61" s="71">
        <v>0</v>
      </c>
      <c r="BE61" s="71">
        <v>0</v>
      </c>
      <c r="BF61" s="71">
        <v>0</v>
      </c>
      <c r="BG61" s="71">
        <v>0</v>
      </c>
      <c r="BH61" s="71">
        <v>0</v>
      </c>
      <c r="BI61" s="71">
        <v>0</v>
      </c>
      <c r="BJ61" s="71">
        <v>0</v>
      </c>
      <c r="BK61" s="71">
        <v>0</v>
      </c>
      <c r="BL61" s="71">
        <v>0</v>
      </c>
      <c r="BM61" s="71">
        <v>0</v>
      </c>
      <c r="BN61" s="71">
        <v>0</v>
      </c>
      <c r="BO61" s="71">
        <v>0</v>
      </c>
      <c r="BP61" s="71">
        <v>0</v>
      </c>
      <c r="BQ61" s="71">
        <v>29.360919982446624</v>
      </c>
    </row>
    <row r="62" spans="1:69" x14ac:dyDescent="0.2">
      <c r="A62" s="13"/>
      <c r="B62" s="17" t="s">
        <v>398</v>
      </c>
      <c r="C62" s="66">
        <v>19281.667603206199</v>
      </c>
      <c r="D62" s="66">
        <v>566.97094406029998</v>
      </c>
      <c r="E62" s="66">
        <v>168.1339796124</v>
      </c>
      <c r="F62" s="66">
        <v>832.16843499279992</v>
      </c>
      <c r="G62" s="66">
        <v>309.19080663979997</v>
      </c>
      <c r="H62" s="66">
        <v>0</v>
      </c>
      <c r="I62" s="66">
        <v>237.53044723709999</v>
      </c>
      <c r="J62" s="66">
        <v>0</v>
      </c>
      <c r="K62" s="66">
        <v>0</v>
      </c>
      <c r="L62" s="66">
        <v>0</v>
      </c>
      <c r="M62" s="66">
        <v>0</v>
      </c>
      <c r="N62" s="66">
        <v>0</v>
      </c>
      <c r="O62" s="66">
        <v>0</v>
      </c>
      <c r="P62" s="66">
        <v>0</v>
      </c>
      <c r="Q62" s="66">
        <v>0</v>
      </c>
      <c r="R62" s="66">
        <v>0</v>
      </c>
      <c r="S62" s="66">
        <v>0</v>
      </c>
      <c r="T62" s="66">
        <v>0</v>
      </c>
      <c r="U62" s="66">
        <v>0</v>
      </c>
      <c r="V62" s="66">
        <v>0</v>
      </c>
      <c r="W62" s="66">
        <v>21395.662215748591</v>
      </c>
      <c r="Y62" s="41" t="s">
        <v>398</v>
      </c>
      <c r="Z62" s="68">
        <v>0.90119517726418608</v>
      </c>
      <c r="AA62" s="68">
        <v>2.6499340770250745E-2</v>
      </c>
      <c r="AB62" s="68">
        <v>7.8583209024791264E-3</v>
      </c>
      <c r="AC62" s="68">
        <v>3.8894259341048586E-2</v>
      </c>
      <c r="AD62" s="68">
        <v>1.445109777495999E-2</v>
      </c>
      <c r="AE62" s="68">
        <v>0</v>
      </c>
      <c r="AF62" s="68">
        <v>1.1101803947075882E-2</v>
      </c>
      <c r="AG62" s="68">
        <v>0</v>
      </c>
      <c r="AH62" s="68">
        <v>0</v>
      </c>
      <c r="AI62" s="68">
        <v>0</v>
      </c>
      <c r="AJ62" s="68">
        <v>0</v>
      </c>
      <c r="AK62" s="68">
        <v>0</v>
      </c>
      <c r="AL62" s="68">
        <v>0</v>
      </c>
      <c r="AM62" s="68">
        <v>0</v>
      </c>
      <c r="AN62" s="68">
        <v>0</v>
      </c>
      <c r="AO62" s="68">
        <v>0</v>
      </c>
      <c r="AP62" s="68">
        <v>0</v>
      </c>
      <c r="AQ62" s="68">
        <v>0</v>
      </c>
      <c r="AR62" s="68">
        <v>0</v>
      </c>
      <c r="AS62" s="68">
        <v>0</v>
      </c>
      <c r="AT62" s="68">
        <v>1.0000000000000004</v>
      </c>
      <c r="AV62" s="18" t="s">
        <v>398</v>
      </c>
      <c r="AW62" s="71">
        <v>8.3169484134278431</v>
      </c>
      <c r="AX62" s="71">
        <v>49.379810263393502</v>
      </c>
      <c r="AY62" s="71">
        <v>44.436613496390827</v>
      </c>
      <c r="AZ62" s="71">
        <v>41.300951625225231</v>
      </c>
      <c r="BA62" s="71">
        <v>71.685713435056201</v>
      </c>
      <c r="BB62" s="71">
        <v>0</v>
      </c>
      <c r="BC62" s="71">
        <v>89.147305652466898</v>
      </c>
      <c r="BD62" s="71">
        <v>0</v>
      </c>
      <c r="BE62" s="71">
        <v>0</v>
      </c>
      <c r="BF62" s="71">
        <v>0</v>
      </c>
      <c r="BG62" s="71">
        <v>0</v>
      </c>
      <c r="BH62" s="71">
        <v>0</v>
      </c>
      <c r="BI62" s="71">
        <v>0</v>
      </c>
      <c r="BJ62" s="71">
        <v>0</v>
      </c>
      <c r="BK62" s="71">
        <v>0</v>
      </c>
      <c r="BL62" s="71">
        <v>0</v>
      </c>
      <c r="BM62" s="71">
        <v>0</v>
      </c>
      <c r="BN62" s="71">
        <v>0</v>
      </c>
      <c r="BO62" s="71">
        <v>0</v>
      </c>
      <c r="BP62" s="71">
        <v>0</v>
      </c>
      <c r="BQ62" s="71">
        <v>7.9148729724361928</v>
      </c>
    </row>
    <row r="63" spans="1:69" x14ac:dyDescent="0.2">
      <c r="A63" s="13"/>
      <c r="B63" s="17" t="s">
        <v>399</v>
      </c>
      <c r="C63" s="66">
        <v>694139.98584883066</v>
      </c>
      <c r="D63" s="66">
        <v>23579.801903745501</v>
      </c>
      <c r="E63" s="66">
        <v>7034.7284159976998</v>
      </c>
      <c r="F63" s="66">
        <v>57717.390432108914</v>
      </c>
      <c r="G63" s="66">
        <v>8389.8549456739001</v>
      </c>
      <c r="H63" s="66">
        <v>3828.2360506517989</v>
      </c>
      <c r="I63" s="66">
        <v>20525.660376861098</v>
      </c>
      <c r="J63" s="66">
        <v>417.79964741250001</v>
      </c>
      <c r="K63" s="66">
        <v>425.9051832243</v>
      </c>
      <c r="L63" s="66">
        <v>1870.3240205136999</v>
      </c>
      <c r="M63" s="66">
        <v>139.38419633949999</v>
      </c>
      <c r="N63" s="66">
        <v>505.37258988550002</v>
      </c>
      <c r="O63" s="66">
        <v>530.24453105680004</v>
      </c>
      <c r="P63" s="66">
        <v>188.452516366</v>
      </c>
      <c r="Q63" s="66">
        <v>0</v>
      </c>
      <c r="R63" s="66">
        <v>94.480903443000003</v>
      </c>
      <c r="S63" s="66">
        <v>0</v>
      </c>
      <c r="T63" s="66">
        <v>0</v>
      </c>
      <c r="U63" s="66">
        <v>0</v>
      </c>
      <c r="V63" s="66">
        <v>0</v>
      </c>
      <c r="W63" s="66">
        <v>819387.62156211108</v>
      </c>
      <c r="Y63" s="41" t="s">
        <v>399</v>
      </c>
      <c r="Z63" s="68">
        <v>0.8471448281406746</v>
      </c>
      <c r="AA63" s="68">
        <v>2.8777346988464493E-2</v>
      </c>
      <c r="AB63" s="68">
        <v>8.5853486565814017E-3</v>
      </c>
      <c r="AC63" s="68">
        <v>7.043966605460103E-2</v>
      </c>
      <c r="AD63" s="68">
        <v>1.0239177069430422E-2</v>
      </c>
      <c r="AE63" s="68">
        <v>4.6720696650914828E-3</v>
      </c>
      <c r="AF63" s="68">
        <v>2.5050000557404341E-2</v>
      </c>
      <c r="AG63" s="68">
        <v>5.0989255441275915E-4</v>
      </c>
      <c r="AH63" s="68">
        <v>5.1978474169812145E-4</v>
      </c>
      <c r="AI63" s="68">
        <v>2.2825875950481709E-3</v>
      </c>
      <c r="AJ63" s="68">
        <v>1.7010776422735405E-4</v>
      </c>
      <c r="AK63" s="68">
        <v>6.1676864110058057E-4</v>
      </c>
      <c r="AL63" s="68">
        <v>6.4712294536000206E-4</v>
      </c>
      <c r="AM63" s="68">
        <v>2.2999190054485703E-4</v>
      </c>
      <c r="AN63" s="68">
        <v>0</v>
      </c>
      <c r="AO63" s="68">
        <v>1.1530672536018801E-4</v>
      </c>
      <c r="AP63" s="68">
        <v>0</v>
      </c>
      <c r="AQ63" s="68">
        <v>0</v>
      </c>
      <c r="AR63" s="68">
        <v>0</v>
      </c>
      <c r="AS63" s="68">
        <v>0</v>
      </c>
      <c r="AT63" s="68">
        <v>0.99999999999999989</v>
      </c>
      <c r="AV63" s="18" t="s">
        <v>399</v>
      </c>
      <c r="AW63" s="71">
        <v>0.9645132249589482</v>
      </c>
      <c r="AX63" s="71">
        <v>8.341630767415019</v>
      </c>
      <c r="AY63" s="71">
        <v>11.870329380989286</v>
      </c>
      <c r="AZ63" s="71">
        <v>5.5174958526595033</v>
      </c>
      <c r="BA63" s="71">
        <v>15.178270728654764</v>
      </c>
      <c r="BB63" s="71">
        <v>17.951260344559017</v>
      </c>
      <c r="BC63" s="71">
        <v>7.4851627321334142</v>
      </c>
      <c r="BD63" s="71">
        <v>64.328706996157393</v>
      </c>
      <c r="BE63" s="71">
        <v>41.176214201273169</v>
      </c>
      <c r="BF63" s="71">
        <v>27.190448229750903</v>
      </c>
      <c r="BG63" s="71">
        <v>98.420824660651789</v>
      </c>
      <c r="BH63" s="71">
        <v>56.722419567551583</v>
      </c>
      <c r="BI63" s="71">
        <v>40.657507296515277</v>
      </c>
      <c r="BJ63" s="71">
        <v>55.219437652955563</v>
      </c>
      <c r="BK63" s="71">
        <v>0</v>
      </c>
      <c r="BL63" s="71">
        <v>77.67886221490572</v>
      </c>
      <c r="BM63" s="71">
        <v>0</v>
      </c>
      <c r="BN63" s="71">
        <v>0</v>
      </c>
      <c r="BO63" s="71">
        <v>0</v>
      </c>
      <c r="BP63" s="71">
        <v>0</v>
      </c>
      <c r="BQ63" s="71">
        <v>0.98023032369938368</v>
      </c>
    </row>
    <row r="64" spans="1:69" x14ac:dyDescent="0.2">
      <c r="A64" s="13"/>
      <c r="B64" s="17" t="s">
        <v>151</v>
      </c>
      <c r="C64" s="66">
        <v>61999.481433198678</v>
      </c>
      <c r="D64" s="66">
        <v>1083.3530805379999</v>
      </c>
      <c r="E64" s="66">
        <v>912.62469271500004</v>
      </c>
      <c r="F64" s="66">
        <v>3030.1980679807998</v>
      </c>
      <c r="G64" s="66">
        <v>0</v>
      </c>
      <c r="H64" s="66">
        <v>0</v>
      </c>
      <c r="I64" s="66">
        <v>2522.7274357961001</v>
      </c>
      <c r="J64" s="66">
        <v>0</v>
      </c>
      <c r="K64" s="66">
        <v>58.822549070000001</v>
      </c>
      <c r="L64" s="66">
        <v>89.053163831999996</v>
      </c>
      <c r="M64" s="66">
        <v>0</v>
      </c>
      <c r="N64" s="66">
        <v>0</v>
      </c>
      <c r="O64" s="66">
        <v>0</v>
      </c>
      <c r="P64" s="66">
        <v>0</v>
      </c>
      <c r="Q64" s="66">
        <v>0</v>
      </c>
      <c r="R64" s="66">
        <v>165.143483917</v>
      </c>
      <c r="S64" s="66">
        <v>0</v>
      </c>
      <c r="T64" s="66">
        <v>0</v>
      </c>
      <c r="U64" s="66">
        <v>0</v>
      </c>
      <c r="V64" s="66">
        <v>0</v>
      </c>
      <c r="W64" s="66">
        <v>69861.40390704757</v>
      </c>
      <c r="Y64" s="41" t="s">
        <v>151</v>
      </c>
      <c r="Z64" s="68">
        <v>0.88746400681684856</v>
      </c>
      <c r="AA64" s="68">
        <v>1.5507175921907174E-2</v>
      </c>
      <c r="AB64" s="68">
        <v>1.3063360334545682E-2</v>
      </c>
      <c r="AC64" s="68">
        <v>4.3374422764428808E-2</v>
      </c>
      <c r="AD64" s="68">
        <v>0</v>
      </c>
      <c r="AE64" s="68">
        <v>0</v>
      </c>
      <c r="AF64" s="68">
        <v>3.6110460063938241E-2</v>
      </c>
      <c r="AG64" s="68">
        <v>0</v>
      </c>
      <c r="AH64" s="68">
        <v>8.4198922123387249E-4</v>
      </c>
      <c r="AI64" s="68">
        <v>1.2747119131829581E-3</v>
      </c>
      <c r="AJ64" s="68">
        <v>0</v>
      </c>
      <c r="AK64" s="68">
        <v>0</v>
      </c>
      <c r="AL64" s="68">
        <v>0</v>
      </c>
      <c r="AM64" s="68">
        <v>0</v>
      </c>
      <c r="AN64" s="68">
        <v>0</v>
      </c>
      <c r="AO64" s="68">
        <v>2.3638729639147782E-3</v>
      </c>
      <c r="AP64" s="68">
        <v>0</v>
      </c>
      <c r="AQ64" s="68">
        <v>0</v>
      </c>
      <c r="AR64" s="68">
        <v>0</v>
      </c>
      <c r="AS64" s="68">
        <v>0</v>
      </c>
      <c r="AT64" s="68">
        <v>1.0000000000000002</v>
      </c>
      <c r="AV64" s="18" t="s">
        <v>151</v>
      </c>
      <c r="AW64" s="71">
        <v>9.4252574063244818</v>
      </c>
      <c r="AX64" s="71">
        <v>31.653024457099871</v>
      </c>
      <c r="AY64" s="71">
        <v>36.871152606174427</v>
      </c>
      <c r="AZ64" s="71">
        <v>17.891180183123303</v>
      </c>
      <c r="BA64" s="71">
        <v>0</v>
      </c>
      <c r="BB64" s="71">
        <v>0</v>
      </c>
      <c r="BC64" s="71">
        <v>12.638958085218119</v>
      </c>
      <c r="BD64" s="71">
        <v>0</v>
      </c>
      <c r="BE64" s="71">
        <v>102.27882735855464</v>
      </c>
      <c r="BF64" s="71">
        <v>55.776820615779755</v>
      </c>
      <c r="BG64" s="71">
        <v>0</v>
      </c>
      <c r="BH64" s="71">
        <v>0</v>
      </c>
      <c r="BI64" s="71">
        <v>0</v>
      </c>
      <c r="BJ64" s="71">
        <v>0</v>
      </c>
      <c r="BK64" s="71">
        <v>0</v>
      </c>
      <c r="BL64" s="71">
        <v>51.907495198744577</v>
      </c>
      <c r="BM64" s="71">
        <v>0</v>
      </c>
      <c r="BN64" s="71">
        <v>0</v>
      </c>
      <c r="BO64" s="71">
        <v>0</v>
      </c>
      <c r="BP64" s="71">
        <v>0</v>
      </c>
      <c r="BQ64" s="71">
        <v>8.4425770410463361</v>
      </c>
    </row>
    <row r="65" spans="1:69" x14ac:dyDescent="0.2">
      <c r="A65" s="13"/>
      <c r="B65" s="17" t="s">
        <v>373</v>
      </c>
      <c r="C65" s="66">
        <v>0</v>
      </c>
      <c r="D65" s="66">
        <v>0</v>
      </c>
      <c r="E65" s="66">
        <v>0</v>
      </c>
      <c r="F65" s="66">
        <v>0</v>
      </c>
      <c r="G65" s="66">
        <v>0</v>
      </c>
      <c r="H65" s="66">
        <v>0</v>
      </c>
      <c r="I65" s="66">
        <v>0</v>
      </c>
      <c r="J65" s="66">
        <v>0</v>
      </c>
      <c r="K65" s="66">
        <v>0</v>
      </c>
      <c r="L65" s="66">
        <v>0</v>
      </c>
      <c r="M65" s="66">
        <v>0</v>
      </c>
      <c r="N65" s="66">
        <v>0</v>
      </c>
      <c r="O65" s="66">
        <v>0</v>
      </c>
      <c r="P65" s="66">
        <v>0</v>
      </c>
      <c r="Q65" s="66">
        <v>0</v>
      </c>
      <c r="R65" s="66">
        <v>0</v>
      </c>
      <c r="S65" s="66">
        <v>0</v>
      </c>
      <c r="T65" s="66">
        <v>0</v>
      </c>
      <c r="U65" s="66">
        <v>0</v>
      </c>
      <c r="V65" s="66">
        <v>0</v>
      </c>
      <c r="W65" s="66">
        <v>3030.1886232172756</v>
      </c>
      <c r="Y65" s="41" t="s">
        <v>373</v>
      </c>
      <c r="Z65" s="68">
        <v>0</v>
      </c>
      <c r="AA65" s="68">
        <v>0</v>
      </c>
      <c r="AB65" s="68">
        <v>0</v>
      </c>
      <c r="AC65" s="68">
        <v>0</v>
      </c>
      <c r="AD65" s="68">
        <v>0</v>
      </c>
      <c r="AE65" s="68">
        <v>0</v>
      </c>
      <c r="AF65" s="68">
        <v>0</v>
      </c>
      <c r="AG65" s="68">
        <v>0</v>
      </c>
      <c r="AH65" s="68">
        <v>0</v>
      </c>
      <c r="AI65" s="68">
        <v>0</v>
      </c>
      <c r="AJ65" s="68">
        <v>0</v>
      </c>
      <c r="AK65" s="68">
        <v>0</v>
      </c>
      <c r="AL65" s="68">
        <v>0</v>
      </c>
      <c r="AM65" s="68">
        <v>0</v>
      </c>
      <c r="AN65" s="68">
        <v>0</v>
      </c>
      <c r="AO65" s="68">
        <v>0</v>
      </c>
      <c r="AP65" s="68">
        <v>0</v>
      </c>
      <c r="AQ65" s="68">
        <v>0</v>
      </c>
      <c r="AR65" s="68">
        <v>0</v>
      </c>
      <c r="AS65" s="68">
        <v>0</v>
      </c>
      <c r="AT65" s="68">
        <v>0</v>
      </c>
      <c r="AV65" s="18" t="s">
        <v>373</v>
      </c>
      <c r="AW65" s="71">
        <v>0</v>
      </c>
      <c r="AX65" s="71">
        <v>0</v>
      </c>
      <c r="AY65" s="71">
        <v>0</v>
      </c>
      <c r="AZ65" s="71">
        <v>0</v>
      </c>
      <c r="BA65" s="71">
        <v>0</v>
      </c>
      <c r="BB65" s="71">
        <v>0</v>
      </c>
      <c r="BC65" s="71">
        <v>0</v>
      </c>
      <c r="BD65" s="71">
        <v>0</v>
      </c>
      <c r="BE65" s="71">
        <v>0</v>
      </c>
      <c r="BF65" s="71">
        <v>0</v>
      </c>
      <c r="BG65" s="71">
        <v>0</v>
      </c>
      <c r="BH65" s="71">
        <v>0</v>
      </c>
      <c r="BI65" s="71">
        <v>0</v>
      </c>
      <c r="BJ65" s="71">
        <v>0</v>
      </c>
      <c r="BK65" s="71">
        <v>0</v>
      </c>
      <c r="BL65" s="71">
        <v>0</v>
      </c>
      <c r="BM65" s="71">
        <v>0</v>
      </c>
      <c r="BN65" s="71">
        <v>0</v>
      </c>
      <c r="BO65" s="71">
        <v>0</v>
      </c>
      <c r="BP65" s="71">
        <v>0</v>
      </c>
      <c r="BQ65" s="71">
        <v>41.292520336030329</v>
      </c>
    </row>
    <row r="66" spans="1:69" x14ac:dyDescent="0.2">
      <c r="A66" s="13"/>
      <c r="B66" s="17" t="s">
        <v>374</v>
      </c>
      <c r="C66" s="66">
        <v>0</v>
      </c>
      <c r="D66" s="66">
        <v>0</v>
      </c>
      <c r="E66" s="66">
        <v>0</v>
      </c>
      <c r="F66" s="66">
        <v>0</v>
      </c>
      <c r="G66" s="66">
        <v>0</v>
      </c>
      <c r="H66" s="66">
        <v>0</v>
      </c>
      <c r="I66" s="66">
        <v>0</v>
      </c>
      <c r="J66" s="66">
        <v>0</v>
      </c>
      <c r="K66" s="66">
        <v>0</v>
      </c>
      <c r="L66" s="66">
        <v>0</v>
      </c>
      <c r="M66" s="66">
        <v>0</v>
      </c>
      <c r="N66" s="66">
        <v>0</v>
      </c>
      <c r="O66" s="66">
        <v>0</v>
      </c>
      <c r="P66" s="66">
        <v>0</v>
      </c>
      <c r="Q66" s="66">
        <v>0</v>
      </c>
      <c r="R66" s="66">
        <v>0</v>
      </c>
      <c r="S66" s="66">
        <v>0</v>
      </c>
      <c r="T66" s="66">
        <v>0</v>
      </c>
      <c r="U66" s="66">
        <v>0</v>
      </c>
      <c r="V66" s="66">
        <v>0</v>
      </c>
      <c r="W66" s="66">
        <v>0</v>
      </c>
      <c r="Y66" s="41" t="s">
        <v>374</v>
      </c>
      <c r="Z66" s="68">
        <v>0</v>
      </c>
      <c r="AA66" s="68">
        <v>0</v>
      </c>
      <c r="AB66" s="68">
        <v>0</v>
      </c>
      <c r="AC66" s="68">
        <v>0</v>
      </c>
      <c r="AD66" s="68">
        <v>0</v>
      </c>
      <c r="AE66" s="68">
        <v>0</v>
      </c>
      <c r="AF66" s="68">
        <v>0</v>
      </c>
      <c r="AG66" s="68">
        <v>0</v>
      </c>
      <c r="AH66" s="68">
        <v>0</v>
      </c>
      <c r="AI66" s="68">
        <v>0</v>
      </c>
      <c r="AJ66" s="68">
        <v>0</v>
      </c>
      <c r="AK66" s="68">
        <v>0</v>
      </c>
      <c r="AL66" s="68">
        <v>0</v>
      </c>
      <c r="AM66" s="68">
        <v>0</v>
      </c>
      <c r="AN66" s="68">
        <v>0</v>
      </c>
      <c r="AO66" s="68">
        <v>0</v>
      </c>
      <c r="AP66" s="68">
        <v>0</v>
      </c>
      <c r="AQ66" s="68">
        <v>0</v>
      </c>
      <c r="AR66" s="68">
        <v>0</v>
      </c>
      <c r="AS66" s="68">
        <v>0</v>
      </c>
      <c r="AT66" s="68">
        <v>0</v>
      </c>
      <c r="AV66" s="18" t="s">
        <v>374</v>
      </c>
      <c r="AW66" s="71">
        <v>0</v>
      </c>
      <c r="AX66" s="71">
        <v>0</v>
      </c>
      <c r="AY66" s="71">
        <v>0</v>
      </c>
      <c r="AZ66" s="71">
        <v>0</v>
      </c>
      <c r="BA66" s="71">
        <v>0</v>
      </c>
      <c r="BB66" s="71">
        <v>0</v>
      </c>
      <c r="BC66" s="71">
        <v>0</v>
      </c>
      <c r="BD66" s="71">
        <v>0</v>
      </c>
      <c r="BE66" s="71">
        <v>0</v>
      </c>
      <c r="BF66" s="71">
        <v>0</v>
      </c>
      <c r="BG66" s="71">
        <v>0</v>
      </c>
      <c r="BH66" s="71">
        <v>0</v>
      </c>
      <c r="BI66" s="71">
        <v>0</v>
      </c>
      <c r="BJ66" s="71">
        <v>0</v>
      </c>
      <c r="BK66" s="71">
        <v>0</v>
      </c>
      <c r="BL66" s="71">
        <v>0</v>
      </c>
      <c r="BM66" s="71">
        <v>0</v>
      </c>
      <c r="BN66" s="71">
        <v>0</v>
      </c>
      <c r="BO66" s="71">
        <v>0</v>
      </c>
      <c r="BP66" s="71">
        <v>0</v>
      </c>
      <c r="BQ66" s="71">
        <v>0</v>
      </c>
    </row>
    <row r="67" spans="1:69" x14ac:dyDescent="0.2">
      <c r="A67" s="13"/>
      <c r="B67" s="17" t="s">
        <v>374</v>
      </c>
      <c r="C67" s="66">
        <v>0</v>
      </c>
      <c r="D67" s="66">
        <v>0</v>
      </c>
      <c r="E67" s="66">
        <v>0</v>
      </c>
      <c r="F67" s="66">
        <v>0</v>
      </c>
      <c r="G67" s="66">
        <v>0</v>
      </c>
      <c r="H67" s="66">
        <v>0</v>
      </c>
      <c r="I67" s="66">
        <v>0</v>
      </c>
      <c r="J67" s="66">
        <v>0</v>
      </c>
      <c r="K67" s="66">
        <v>0</v>
      </c>
      <c r="L67" s="66">
        <v>0</v>
      </c>
      <c r="M67" s="66">
        <v>0</v>
      </c>
      <c r="N67" s="66">
        <v>0</v>
      </c>
      <c r="O67" s="66">
        <v>0</v>
      </c>
      <c r="P67" s="66">
        <v>0</v>
      </c>
      <c r="Q67" s="66">
        <v>0</v>
      </c>
      <c r="R67" s="66">
        <v>0</v>
      </c>
      <c r="S67" s="66">
        <v>0</v>
      </c>
      <c r="T67" s="66">
        <v>0</v>
      </c>
      <c r="U67" s="66">
        <v>0</v>
      </c>
      <c r="V67" s="66">
        <v>0</v>
      </c>
      <c r="W67" s="66">
        <v>0</v>
      </c>
      <c r="Y67" s="41" t="s">
        <v>374</v>
      </c>
      <c r="Z67" s="68">
        <v>0</v>
      </c>
      <c r="AA67" s="68">
        <v>0</v>
      </c>
      <c r="AB67" s="68">
        <v>0</v>
      </c>
      <c r="AC67" s="68">
        <v>0</v>
      </c>
      <c r="AD67" s="68">
        <v>0</v>
      </c>
      <c r="AE67" s="68">
        <v>0</v>
      </c>
      <c r="AF67" s="68">
        <v>0</v>
      </c>
      <c r="AG67" s="68">
        <v>0</v>
      </c>
      <c r="AH67" s="68">
        <v>0</v>
      </c>
      <c r="AI67" s="68">
        <v>0</v>
      </c>
      <c r="AJ67" s="68">
        <v>0</v>
      </c>
      <c r="AK67" s="68">
        <v>0</v>
      </c>
      <c r="AL67" s="68">
        <v>0</v>
      </c>
      <c r="AM67" s="68">
        <v>0</v>
      </c>
      <c r="AN67" s="68">
        <v>0</v>
      </c>
      <c r="AO67" s="68">
        <v>0</v>
      </c>
      <c r="AP67" s="68">
        <v>0</v>
      </c>
      <c r="AQ67" s="68">
        <v>0</v>
      </c>
      <c r="AR67" s="68">
        <v>0</v>
      </c>
      <c r="AS67" s="68">
        <v>0</v>
      </c>
      <c r="AT67" s="68">
        <v>0</v>
      </c>
      <c r="AV67" s="18" t="s">
        <v>374</v>
      </c>
      <c r="AW67" s="71">
        <v>0</v>
      </c>
      <c r="AX67" s="71">
        <v>0</v>
      </c>
      <c r="AY67" s="71">
        <v>0</v>
      </c>
      <c r="AZ67" s="71">
        <v>0</v>
      </c>
      <c r="BA67" s="71">
        <v>0</v>
      </c>
      <c r="BB67" s="71">
        <v>0</v>
      </c>
      <c r="BC67" s="71">
        <v>0</v>
      </c>
      <c r="BD67" s="71">
        <v>0</v>
      </c>
      <c r="BE67" s="71">
        <v>0</v>
      </c>
      <c r="BF67" s="71">
        <v>0</v>
      </c>
      <c r="BG67" s="71">
        <v>0</v>
      </c>
      <c r="BH67" s="71">
        <v>0</v>
      </c>
      <c r="BI67" s="71">
        <v>0</v>
      </c>
      <c r="BJ67" s="71">
        <v>0</v>
      </c>
      <c r="BK67" s="71">
        <v>0</v>
      </c>
      <c r="BL67" s="71">
        <v>0</v>
      </c>
      <c r="BM67" s="71">
        <v>0</v>
      </c>
      <c r="BN67" s="71">
        <v>0</v>
      </c>
      <c r="BO67" s="71">
        <v>0</v>
      </c>
      <c r="BP67" s="71">
        <v>0</v>
      </c>
      <c r="BQ67" s="71">
        <v>0</v>
      </c>
    </row>
    <row r="68" spans="1:69" x14ac:dyDescent="0.2">
      <c r="A68" s="13"/>
      <c r="B68" s="17" t="s">
        <v>374</v>
      </c>
      <c r="C68" s="66">
        <v>0</v>
      </c>
      <c r="D68" s="66">
        <v>0</v>
      </c>
      <c r="E68" s="66">
        <v>0</v>
      </c>
      <c r="F68" s="66">
        <v>0</v>
      </c>
      <c r="G68" s="66">
        <v>0</v>
      </c>
      <c r="H68" s="66">
        <v>0</v>
      </c>
      <c r="I68" s="66">
        <v>0</v>
      </c>
      <c r="J68" s="66">
        <v>0</v>
      </c>
      <c r="K68" s="66">
        <v>0</v>
      </c>
      <c r="L68" s="66">
        <v>0</v>
      </c>
      <c r="M68" s="66">
        <v>0</v>
      </c>
      <c r="N68" s="66">
        <v>0</v>
      </c>
      <c r="O68" s="66">
        <v>0</v>
      </c>
      <c r="P68" s="66">
        <v>0</v>
      </c>
      <c r="Q68" s="66">
        <v>0</v>
      </c>
      <c r="R68" s="66">
        <v>0</v>
      </c>
      <c r="S68" s="66">
        <v>0</v>
      </c>
      <c r="T68" s="66">
        <v>0</v>
      </c>
      <c r="U68" s="66">
        <v>0</v>
      </c>
      <c r="V68" s="66">
        <v>0</v>
      </c>
      <c r="W68" s="66">
        <v>0</v>
      </c>
      <c r="Y68" s="41" t="s">
        <v>374</v>
      </c>
      <c r="Z68" s="68">
        <v>0</v>
      </c>
      <c r="AA68" s="68">
        <v>0</v>
      </c>
      <c r="AB68" s="68">
        <v>0</v>
      </c>
      <c r="AC68" s="68">
        <v>0</v>
      </c>
      <c r="AD68" s="68">
        <v>0</v>
      </c>
      <c r="AE68" s="68">
        <v>0</v>
      </c>
      <c r="AF68" s="68">
        <v>0</v>
      </c>
      <c r="AG68" s="68">
        <v>0</v>
      </c>
      <c r="AH68" s="68">
        <v>0</v>
      </c>
      <c r="AI68" s="68">
        <v>0</v>
      </c>
      <c r="AJ68" s="68">
        <v>0</v>
      </c>
      <c r="AK68" s="68">
        <v>0</v>
      </c>
      <c r="AL68" s="68">
        <v>0</v>
      </c>
      <c r="AM68" s="68">
        <v>0</v>
      </c>
      <c r="AN68" s="68">
        <v>0</v>
      </c>
      <c r="AO68" s="68">
        <v>0</v>
      </c>
      <c r="AP68" s="68">
        <v>0</v>
      </c>
      <c r="AQ68" s="68">
        <v>0</v>
      </c>
      <c r="AR68" s="68">
        <v>0</v>
      </c>
      <c r="AS68" s="68">
        <v>0</v>
      </c>
      <c r="AT68" s="68">
        <v>0</v>
      </c>
      <c r="AV68" s="18" t="s">
        <v>374</v>
      </c>
      <c r="AW68" s="71">
        <v>0</v>
      </c>
      <c r="AX68" s="71">
        <v>0</v>
      </c>
      <c r="AY68" s="71">
        <v>0</v>
      </c>
      <c r="AZ68" s="71">
        <v>0</v>
      </c>
      <c r="BA68" s="71">
        <v>0</v>
      </c>
      <c r="BB68" s="71">
        <v>0</v>
      </c>
      <c r="BC68" s="71">
        <v>0</v>
      </c>
      <c r="BD68" s="71">
        <v>0</v>
      </c>
      <c r="BE68" s="71">
        <v>0</v>
      </c>
      <c r="BF68" s="71">
        <v>0</v>
      </c>
      <c r="BG68" s="71">
        <v>0</v>
      </c>
      <c r="BH68" s="71">
        <v>0</v>
      </c>
      <c r="BI68" s="71">
        <v>0</v>
      </c>
      <c r="BJ68" s="71">
        <v>0</v>
      </c>
      <c r="BK68" s="71">
        <v>0</v>
      </c>
      <c r="BL68" s="71">
        <v>0</v>
      </c>
      <c r="BM68" s="71">
        <v>0</v>
      </c>
      <c r="BN68" s="71">
        <v>0</v>
      </c>
      <c r="BO68" s="71">
        <v>0</v>
      </c>
      <c r="BP68" s="71">
        <v>0</v>
      </c>
      <c r="BQ68" s="71">
        <v>0</v>
      </c>
    </row>
    <row r="69" spans="1:69" x14ac:dyDescent="0.2">
      <c r="A69" s="13"/>
      <c r="B69" s="17" t="s">
        <v>374</v>
      </c>
      <c r="C69" s="66">
        <v>0</v>
      </c>
      <c r="D69" s="66">
        <v>0</v>
      </c>
      <c r="E69" s="66">
        <v>0</v>
      </c>
      <c r="F69" s="66">
        <v>0</v>
      </c>
      <c r="G69" s="66">
        <v>0</v>
      </c>
      <c r="H69" s="66">
        <v>0</v>
      </c>
      <c r="I69" s="66">
        <v>0</v>
      </c>
      <c r="J69" s="66">
        <v>0</v>
      </c>
      <c r="K69" s="66">
        <v>0</v>
      </c>
      <c r="L69" s="66">
        <v>0</v>
      </c>
      <c r="M69" s="66">
        <v>0</v>
      </c>
      <c r="N69" s="66">
        <v>0</v>
      </c>
      <c r="O69" s="66">
        <v>0</v>
      </c>
      <c r="P69" s="66">
        <v>0</v>
      </c>
      <c r="Q69" s="66">
        <v>0</v>
      </c>
      <c r="R69" s="66">
        <v>0</v>
      </c>
      <c r="S69" s="66">
        <v>0</v>
      </c>
      <c r="T69" s="66">
        <v>0</v>
      </c>
      <c r="U69" s="66">
        <v>0</v>
      </c>
      <c r="V69" s="66">
        <v>0</v>
      </c>
      <c r="W69" s="66">
        <v>0</v>
      </c>
      <c r="Y69" s="41" t="s">
        <v>374</v>
      </c>
      <c r="Z69" s="68">
        <v>0</v>
      </c>
      <c r="AA69" s="68">
        <v>0</v>
      </c>
      <c r="AB69" s="68">
        <v>0</v>
      </c>
      <c r="AC69" s="68">
        <v>0</v>
      </c>
      <c r="AD69" s="68">
        <v>0</v>
      </c>
      <c r="AE69" s="68">
        <v>0</v>
      </c>
      <c r="AF69" s="68">
        <v>0</v>
      </c>
      <c r="AG69" s="68">
        <v>0</v>
      </c>
      <c r="AH69" s="68">
        <v>0</v>
      </c>
      <c r="AI69" s="68">
        <v>0</v>
      </c>
      <c r="AJ69" s="68">
        <v>0</v>
      </c>
      <c r="AK69" s="68">
        <v>0</v>
      </c>
      <c r="AL69" s="68">
        <v>0</v>
      </c>
      <c r="AM69" s="68">
        <v>0</v>
      </c>
      <c r="AN69" s="68">
        <v>0</v>
      </c>
      <c r="AO69" s="68">
        <v>0</v>
      </c>
      <c r="AP69" s="68">
        <v>0</v>
      </c>
      <c r="AQ69" s="68">
        <v>0</v>
      </c>
      <c r="AR69" s="68">
        <v>0</v>
      </c>
      <c r="AS69" s="68">
        <v>0</v>
      </c>
      <c r="AT69" s="68">
        <v>0</v>
      </c>
      <c r="AV69" s="18" t="s">
        <v>374</v>
      </c>
      <c r="AW69" s="71">
        <v>0</v>
      </c>
      <c r="AX69" s="71">
        <v>0</v>
      </c>
      <c r="AY69" s="71">
        <v>0</v>
      </c>
      <c r="AZ69" s="71">
        <v>0</v>
      </c>
      <c r="BA69" s="71">
        <v>0</v>
      </c>
      <c r="BB69" s="71">
        <v>0</v>
      </c>
      <c r="BC69" s="71">
        <v>0</v>
      </c>
      <c r="BD69" s="71">
        <v>0</v>
      </c>
      <c r="BE69" s="71">
        <v>0</v>
      </c>
      <c r="BF69" s="71">
        <v>0</v>
      </c>
      <c r="BG69" s="71">
        <v>0</v>
      </c>
      <c r="BH69" s="71">
        <v>0</v>
      </c>
      <c r="BI69" s="71">
        <v>0</v>
      </c>
      <c r="BJ69" s="71">
        <v>0</v>
      </c>
      <c r="BK69" s="71">
        <v>0</v>
      </c>
      <c r="BL69" s="71">
        <v>0</v>
      </c>
      <c r="BM69" s="71">
        <v>0</v>
      </c>
      <c r="BN69" s="71">
        <v>0</v>
      </c>
      <c r="BO69" s="71">
        <v>0</v>
      </c>
      <c r="BP69" s="71">
        <v>0</v>
      </c>
      <c r="BQ69" s="71">
        <v>0</v>
      </c>
    </row>
    <row r="70" spans="1:69" s="20" customFormat="1" x14ac:dyDescent="0.2">
      <c r="A70" s="19"/>
      <c r="B70" s="17" t="s">
        <v>374</v>
      </c>
      <c r="C70" s="66">
        <v>0</v>
      </c>
      <c r="D70" s="66">
        <v>0</v>
      </c>
      <c r="E70" s="66">
        <v>0</v>
      </c>
      <c r="F70" s="66">
        <v>0</v>
      </c>
      <c r="G70" s="66">
        <v>0</v>
      </c>
      <c r="H70" s="66">
        <v>0</v>
      </c>
      <c r="I70" s="66">
        <v>0</v>
      </c>
      <c r="J70" s="66">
        <v>0</v>
      </c>
      <c r="K70" s="66">
        <v>0</v>
      </c>
      <c r="L70" s="66">
        <v>0</v>
      </c>
      <c r="M70" s="66">
        <v>0</v>
      </c>
      <c r="N70" s="66">
        <v>0</v>
      </c>
      <c r="O70" s="66">
        <v>0</v>
      </c>
      <c r="P70" s="66">
        <v>0</v>
      </c>
      <c r="Q70" s="66">
        <v>0</v>
      </c>
      <c r="R70" s="66">
        <v>0</v>
      </c>
      <c r="S70" s="66">
        <v>0</v>
      </c>
      <c r="T70" s="66">
        <v>0</v>
      </c>
      <c r="U70" s="66">
        <v>0</v>
      </c>
      <c r="V70" s="66">
        <v>0</v>
      </c>
      <c r="W70" s="66">
        <v>0</v>
      </c>
      <c r="Y70" s="41" t="s">
        <v>374</v>
      </c>
      <c r="Z70" s="68">
        <v>0</v>
      </c>
      <c r="AA70" s="68">
        <v>0</v>
      </c>
      <c r="AB70" s="68">
        <v>0</v>
      </c>
      <c r="AC70" s="68">
        <v>0</v>
      </c>
      <c r="AD70" s="68">
        <v>0</v>
      </c>
      <c r="AE70" s="68">
        <v>0</v>
      </c>
      <c r="AF70" s="68">
        <v>0</v>
      </c>
      <c r="AG70" s="68">
        <v>0</v>
      </c>
      <c r="AH70" s="68">
        <v>0</v>
      </c>
      <c r="AI70" s="68">
        <v>0</v>
      </c>
      <c r="AJ70" s="68">
        <v>0</v>
      </c>
      <c r="AK70" s="68">
        <v>0</v>
      </c>
      <c r="AL70" s="68">
        <v>0</v>
      </c>
      <c r="AM70" s="68">
        <v>0</v>
      </c>
      <c r="AN70" s="68">
        <v>0</v>
      </c>
      <c r="AO70" s="68">
        <v>0</v>
      </c>
      <c r="AP70" s="68">
        <v>0</v>
      </c>
      <c r="AQ70" s="68">
        <v>0</v>
      </c>
      <c r="AR70" s="68">
        <v>0</v>
      </c>
      <c r="AS70" s="68">
        <v>0</v>
      </c>
      <c r="AT70" s="68">
        <v>0</v>
      </c>
      <c r="AV70" s="18" t="s">
        <v>374</v>
      </c>
      <c r="AW70" s="71">
        <v>0</v>
      </c>
      <c r="AX70" s="71">
        <v>0</v>
      </c>
      <c r="AY70" s="71">
        <v>0</v>
      </c>
      <c r="AZ70" s="71">
        <v>0</v>
      </c>
      <c r="BA70" s="71">
        <v>0</v>
      </c>
      <c r="BB70" s="71">
        <v>0</v>
      </c>
      <c r="BC70" s="71">
        <v>0</v>
      </c>
      <c r="BD70" s="71">
        <v>0</v>
      </c>
      <c r="BE70" s="71">
        <v>0</v>
      </c>
      <c r="BF70" s="71">
        <v>0</v>
      </c>
      <c r="BG70" s="71">
        <v>0</v>
      </c>
      <c r="BH70" s="71">
        <v>0</v>
      </c>
      <c r="BI70" s="71">
        <v>0</v>
      </c>
      <c r="BJ70" s="71">
        <v>0</v>
      </c>
      <c r="BK70" s="71">
        <v>0</v>
      </c>
      <c r="BL70" s="71">
        <v>0</v>
      </c>
      <c r="BM70" s="71">
        <v>0</v>
      </c>
      <c r="BN70" s="71">
        <v>0</v>
      </c>
      <c r="BO70" s="71">
        <v>0</v>
      </c>
      <c r="BP70" s="71">
        <v>0</v>
      </c>
      <c r="BQ70" s="71">
        <v>0</v>
      </c>
    </row>
    <row r="71" spans="1:69" x14ac:dyDescent="0.2">
      <c r="A71" s="13"/>
      <c r="B71" s="21" t="s">
        <v>374</v>
      </c>
      <c r="C71" s="66">
        <v>0</v>
      </c>
      <c r="D71" s="66">
        <v>0</v>
      </c>
      <c r="E71" s="66">
        <v>0</v>
      </c>
      <c r="F71" s="66">
        <v>0</v>
      </c>
      <c r="G71" s="66">
        <v>0</v>
      </c>
      <c r="H71" s="66">
        <v>0</v>
      </c>
      <c r="I71" s="66">
        <v>0</v>
      </c>
      <c r="J71" s="66">
        <v>0</v>
      </c>
      <c r="K71" s="66">
        <v>0</v>
      </c>
      <c r="L71" s="66">
        <v>0</v>
      </c>
      <c r="M71" s="66">
        <v>0</v>
      </c>
      <c r="N71" s="66">
        <v>0</v>
      </c>
      <c r="O71" s="66">
        <v>0</v>
      </c>
      <c r="P71" s="66">
        <v>0</v>
      </c>
      <c r="Q71" s="66">
        <v>0</v>
      </c>
      <c r="R71" s="66">
        <v>0</v>
      </c>
      <c r="S71" s="66">
        <v>0</v>
      </c>
      <c r="T71" s="66">
        <v>0</v>
      </c>
      <c r="U71" s="66">
        <v>0</v>
      </c>
      <c r="V71" s="66">
        <v>0</v>
      </c>
      <c r="W71" s="66">
        <v>0</v>
      </c>
      <c r="Y71" s="42" t="s">
        <v>374</v>
      </c>
      <c r="Z71" s="68">
        <v>0</v>
      </c>
      <c r="AA71" s="68">
        <v>0</v>
      </c>
      <c r="AB71" s="68">
        <v>0</v>
      </c>
      <c r="AC71" s="68">
        <v>0</v>
      </c>
      <c r="AD71" s="68">
        <v>0</v>
      </c>
      <c r="AE71" s="68">
        <v>0</v>
      </c>
      <c r="AF71" s="68">
        <v>0</v>
      </c>
      <c r="AG71" s="68">
        <v>0</v>
      </c>
      <c r="AH71" s="68">
        <v>0</v>
      </c>
      <c r="AI71" s="68">
        <v>0</v>
      </c>
      <c r="AJ71" s="68">
        <v>0</v>
      </c>
      <c r="AK71" s="68">
        <v>0</v>
      </c>
      <c r="AL71" s="68">
        <v>0</v>
      </c>
      <c r="AM71" s="68">
        <v>0</v>
      </c>
      <c r="AN71" s="68">
        <v>0</v>
      </c>
      <c r="AO71" s="68">
        <v>0</v>
      </c>
      <c r="AP71" s="68">
        <v>0</v>
      </c>
      <c r="AQ71" s="68">
        <v>0</v>
      </c>
      <c r="AR71" s="68">
        <v>0</v>
      </c>
      <c r="AS71" s="68">
        <v>0</v>
      </c>
      <c r="AT71" s="68">
        <v>0</v>
      </c>
      <c r="AV71" s="22" t="s">
        <v>374</v>
      </c>
      <c r="AW71" s="71">
        <v>0</v>
      </c>
      <c r="AX71" s="71">
        <v>0</v>
      </c>
      <c r="AY71" s="71">
        <v>0</v>
      </c>
      <c r="AZ71" s="71">
        <v>0</v>
      </c>
      <c r="BA71" s="71">
        <v>0</v>
      </c>
      <c r="BB71" s="71">
        <v>0</v>
      </c>
      <c r="BC71" s="71">
        <v>0</v>
      </c>
      <c r="BD71" s="71">
        <v>0</v>
      </c>
      <c r="BE71" s="71">
        <v>0</v>
      </c>
      <c r="BF71" s="71">
        <v>0</v>
      </c>
      <c r="BG71" s="71">
        <v>0</v>
      </c>
      <c r="BH71" s="71">
        <v>0</v>
      </c>
      <c r="BI71" s="71">
        <v>0</v>
      </c>
      <c r="BJ71" s="71">
        <v>0</v>
      </c>
      <c r="BK71" s="71">
        <v>0</v>
      </c>
      <c r="BL71" s="71">
        <v>0</v>
      </c>
      <c r="BM71" s="71">
        <v>0</v>
      </c>
      <c r="BN71" s="71">
        <v>0</v>
      </c>
      <c r="BO71" s="71">
        <v>0</v>
      </c>
      <c r="BP71" s="71">
        <v>0</v>
      </c>
      <c r="BQ71" s="71">
        <v>0</v>
      </c>
    </row>
    <row r="72" spans="1:69" x14ac:dyDescent="0.2">
      <c r="A72" s="13"/>
      <c r="B72" s="23" t="s">
        <v>194</v>
      </c>
      <c r="C72" s="66">
        <v>1183701.4237469635</v>
      </c>
      <c r="D72" s="66">
        <v>45435.184082744679</v>
      </c>
      <c r="E72" s="66">
        <v>15876.689502286597</v>
      </c>
      <c r="F72" s="66">
        <v>94330.089396196825</v>
      </c>
      <c r="G72" s="66">
        <v>11421.589222797104</v>
      </c>
      <c r="H72" s="66">
        <v>6129.7387252751996</v>
      </c>
      <c r="I72" s="66">
        <v>24457.065049924295</v>
      </c>
      <c r="J72" s="66">
        <v>933.10478514440001</v>
      </c>
      <c r="K72" s="66">
        <v>599.6443990903</v>
      </c>
      <c r="L72" s="66">
        <v>3414.4498590482003</v>
      </c>
      <c r="M72" s="66">
        <v>184.7588166095</v>
      </c>
      <c r="N72" s="66">
        <v>505.37258988550002</v>
      </c>
      <c r="O72" s="66">
        <v>1454.0321874189003</v>
      </c>
      <c r="P72" s="66">
        <v>188.452516366</v>
      </c>
      <c r="Q72" s="66">
        <v>0</v>
      </c>
      <c r="R72" s="66">
        <v>259.62438736000001</v>
      </c>
      <c r="S72" s="66">
        <v>0</v>
      </c>
      <c r="T72" s="66">
        <v>0</v>
      </c>
      <c r="U72" s="66">
        <v>0</v>
      </c>
      <c r="V72" s="66">
        <v>0</v>
      </c>
      <c r="W72" s="66"/>
      <c r="Y72" s="43" t="s">
        <v>194</v>
      </c>
      <c r="Z72" s="69"/>
      <c r="AA72" s="69"/>
      <c r="AB72" s="69"/>
      <c r="AC72" s="69"/>
      <c r="AD72" s="69"/>
      <c r="AE72" s="69"/>
      <c r="AF72" s="69"/>
      <c r="AG72" s="69"/>
      <c r="AH72" s="69"/>
      <c r="AI72" s="69"/>
      <c r="AJ72" s="69"/>
      <c r="AK72" s="69"/>
      <c r="AL72" s="69"/>
      <c r="AM72" s="69"/>
      <c r="AN72" s="68"/>
      <c r="AO72" s="68"/>
      <c r="AP72" s="68"/>
      <c r="AQ72" s="68"/>
      <c r="AR72" s="68"/>
      <c r="AS72" s="68"/>
      <c r="AT72" s="69"/>
      <c r="AV72" s="24" t="s">
        <v>194</v>
      </c>
      <c r="AW72" s="71"/>
      <c r="AX72" s="71"/>
      <c r="AY72" s="71"/>
      <c r="AZ72" s="71"/>
      <c r="BA72" s="71"/>
      <c r="BB72" s="71"/>
      <c r="BC72" s="71"/>
      <c r="BD72" s="71"/>
      <c r="BE72" s="71"/>
      <c r="BF72" s="71"/>
      <c r="BG72" s="71"/>
      <c r="BH72" s="71"/>
      <c r="BI72" s="71"/>
      <c r="BJ72" s="71"/>
      <c r="BK72" s="71"/>
      <c r="BL72" s="71"/>
      <c r="BM72" s="71"/>
      <c r="BN72" s="71"/>
      <c r="BO72" s="71"/>
      <c r="BP72" s="71"/>
      <c r="BQ72" s="71"/>
    </row>
    <row r="73" spans="1:69" x14ac:dyDescent="0.2">
      <c r="M73" s="26"/>
      <c r="N73" s="26"/>
      <c r="O73" s="26"/>
      <c r="P73" s="26"/>
      <c r="Q73" s="26"/>
      <c r="R73" s="26"/>
      <c r="S73" s="26"/>
      <c r="T73" s="26"/>
      <c r="U73" s="26"/>
      <c r="V73" s="26"/>
      <c r="W73" s="26"/>
    </row>
    <row r="75" spans="1:69" x14ac:dyDescent="0.2">
      <c r="A75" s="13" t="s">
        <v>116</v>
      </c>
      <c r="B75" s="28" t="s">
        <v>187</v>
      </c>
      <c r="C75" s="28" t="s">
        <v>8</v>
      </c>
      <c r="D75" s="28" t="s">
        <v>7</v>
      </c>
      <c r="E75" s="28" t="s">
        <v>6</v>
      </c>
      <c r="F75" s="28" t="s">
        <v>5</v>
      </c>
      <c r="G75" s="28" t="s">
        <v>4</v>
      </c>
      <c r="H75" s="28" t="s">
        <v>3</v>
      </c>
      <c r="I75" s="28" t="s">
        <v>2</v>
      </c>
      <c r="J75" s="28" t="s">
        <v>1</v>
      </c>
      <c r="K75" s="28" t="s">
        <v>0</v>
      </c>
      <c r="L75" s="28" t="s">
        <v>10</v>
      </c>
      <c r="M75" s="28" t="s">
        <v>38</v>
      </c>
      <c r="N75" s="28" t="s">
        <v>37</v>
      </c>
      <c r="O75" s="28" t="s">
        <v>36</v>
      </c>
      <c r="P75" s="28" t="s">
        <v>35</v>
      </c>
      <c r="Q75" s="28" t="s">
        <v>34</v>
      </c>
      <c r="R75" s="28" t="s">
        <v>33</v>
      </c>
      <c r="S75" s="28" t="s">
        <v>32</v>
      </c>
      <c r="T75" s="28" t="s">
        <v>31</v>
      </c>
      <c r="U75" s="28" t="s">
        <v>30</v>
      </c>
      <c r="V75" s="28" t="s">
        <v>29</v>
      </c>
      <c r="W75" s="28" t="s">
        <v>194</v>
      </c>
      <c r="Y75" s="40" t="s">
        <v>187</v>
      </c>
      <c r="Z75" s="67" t="s">
        <v>8</v>
      </c>
      <c r="AA75" s="67" t="s">
        <v>7</v>
      </c>
      <c r="AB75" s="67" t="s">
        <v>6</v>
      </c>
      <c r="AC75" s="67" t="s">
        <v>5</v>
      </c>
      <c r="AD75" s="67" t="s">
        <v>4</v>
      </c>
      <c r="AE75" s="67" t="s">
        <v>3</v>
      </c>
      <c r="AF75" s="67" t="s">
        <v>2</v>
      </c>
      <c r="AG75" s="67" t="s">
        <v>1</v>
      </c>
      <c r="AH75" s="67" t="s">
        <v>0</v>
      </c>
      <c r="AI75" s="67" t="s">
        <v>10</v>
      </c>
      <c r="AJ75" s="67" t="s">
        <v>38</v>
      </c>
      <c r="AK75" s="67" t="s">
        <v>37</v>
      </c>
      <c r="AL75" s="67" t="s">
        <v>36</v>
      </c>
      <c r="AM75" s="67" t="s">
        <v>35</v>
      </c>
      <c r="AN75" s="67" t="s">
        <v>34</v>
      </c>
      <c r="AO75" s="67" t="s">
        <v>33</v>
      </c>
      <c r="AP75" s="67" t="s">
        <v>32</v>
      </c>
      <c r="AQ75" s="67" t="s">
        <v>31</v>
      </c>
      <c r="AR75" s="67" t="s">
        <v>30</v>
      </c>
      <c r="AS75" s="67" t="s">
        <v>29</v>
      </c>
      <c r="AT75" s="67" t="s">
        <v>194</v>
      </c>
      <c r="AU75" s="15" t="s">
        <v>31</v>
      </c>
      <c r="AV75" s="16" t="s">
        <v>187</v>
      </c>
      <c r="AW75" s="70" t="s">
        <v>8</v>
      </c>
      <c r="AX75" s="70" t="s">
        <v>7</v>
      </c>
      <c r="AY75" s="70" t="s">
        <v>6</v>
      </c>
      <c r="AZ75" s="70" t="s">
        <v>5</v>
      </c>
      <c r="BA75" s="70" t="s">
        <v>4</v>
      </c>
      <c r="BB75" s="70" t="s">
        <v>3</v>
      </c>
      <c r="BC75" s="70" t="s">
        <v>2</v>
      </c>
      <c r="BD75" s="70" t="s">
        <v>1</v>
      </c>
      <c r="BE75" s="70" t="s">
        <v>0</v>
      </c>
      <c r="BF75" s="70" t="s">
        <v>10</v>
      </c>
      <c r="BG75" s="70" t="s">
        <v>38</v>
      </c>
      <c r="BH75" s="70" t="s">
        <v>37</v>
      </c>
      <c r="BI75" s="70" t="s">
        <v>36</v>
      </c>
      <c r="BJ75" s="70" t="s">
        <v>35</v>
      </c>
      <c r="BK75" s="70" t="s">
        <v>34</v>
      </c>
      <c r="BL75" s="70" t="s">
        <v>33</v>
      </c>
      <c r="BM75" s="70" t="s">
        <v>32</v>
      </c>
      <c r="BN75" s="70" t="s">
        <v>31</v>
      </c>
      <c r="BO75" s="70" t="s">
        <v>30</v>
      </c>
      <c r="BP75" s="70" t="s">
        <v>29</v>
      </c>
      <c r="BQ75" s="70" t="s">
        <v>194</v>
      </c>
    </row>
    <row r="76" spans="1:69" x14ac:dyDescent="0.2">
      <c r="A76" s="13"/>
      <c r="B76" s="17" t="s">
        <v>177</v>
      </c>
      <c r="C76" s="66">
        <v>5326.6709249584001</v>
      </c>
      <c r="D76" s="66">
        <v>457.05757266020004</v>
      </c>
      <c r="E76" s="66">
        <v>115.5970135163</v>
      </c>
      <c r="F76" s="66">
        <v>265.02953394099995</v>
      </c>
      <c r="G76" s="66">
        <v>74.944589307599998</v>
      </c>
      <c r="H76" s="66">
        <v>0</v>
      </c>
      <c r="I76" s="66">
        <v>185.1000962</v>
      </c>
      <c r="J76" s="66">
        <v>0</v>
      </c>
      <c r="K76" s="66">
        <v>0</v>
      </c>
      <c r="L76" s="66">
        <v>0</v>
      </c>
      <c r="M76" s="66">
        <v>0</v>
      </c>
      <c r="N76" s="66">
        <v>0</v>
      </c>
      <c r="O76" s="66">
        <v>0</v>
      </c>
      <c r="P76" s="66">
        <v>0</v>
      </c>
      <c r="Q76" s="66">
        <v>0</v>
      </c>
      <c r="R76" s="66">
        <v>0</v>
      </c>
      <c r="S76" s="66">
        <v>0</v>
      </c>
      <c r="T76" s="66">
        <v>0</v>
      </c>
      <c r="U76" s="66">
        <v>0</v>
      </c>
      <c r="V76" s="66">
        <v>0</v>
      </c>
      <c r="W76" s="66">
        <v>6424.3997305834991</v>
      </c>
      <c r="Y76" s="41" t="s">
        <v>177</v>
      </c>
      <c r="Z76" s="68">
        <v>0.82913130383227296</v>
      </c>
      <c r="AA76" s="68">
        <v>7.1144012176634533E-2</v>
      </c>
      <c r="AB76" s="68">
        <v>1.7993434151676119E-2</v>
      </c>
      <c r="AC76" s="68">
        <v>4.1253587114033534E-2</v>
      </c>
      <c r="AD76" s="68">
        <v>1.166561740403926E-2</v>
      </c>
      <c r="AE76" s="68">
        <v>0</v>
      </c>
      <c r="AF76" s="68">
        <v>2.8812045321343693E-2</v>
      </c>
      <c r="AG76" s="68">
        <v>0</v>
      </c>
      <c r="AH76" s="68">
        <v>0</v>
      </c>
      <c r="AI76" s="68">
        <v>0</v>
      </c>
      <c r="AJ76" s="68">
        <v>0</v>
      </c>
      <c r="AK76" s="68">
        <v>0</v>
      </c>
      <c r="AL76" s="68">
        <v>0</v>
      </c>
      <c r="AM76" s="68">
        <v>0</v>
      </c>
      <c r="AN76" s="68">
        <v>0</v>
      </c>
      <c r="AO76" s="68">
        <v>0</v>
      </c>
      <c r="AP76" s="68">
        <v>0</v>
      </c>
      <c r="AQ76" s="68">
        <v>0</v>
      </c>
      <c r="AR76" s="68">
        <v>0</v>
      </c>
      <c r="AS76" s="68">
        <v>0</v>
      </c>
      <c r="AT76" s="68">
        <v>1</v>
      </c>
      <c r="AV76" s="18" t="s">
        <v>177</v>
      </c>
      <c r="AW76" s="71">
        <v>14.530672243367812</v>
      </c>
      <c r="AX76" s="71">
        <v>51.09618573286496</v>
      </c>
      <c r="AY76" s="71">
        <v>98.794697505645658</v>
      </c>
      <c r="AZ76" s="71">
        <v>55.466370642950857</v>
      </c>
      <c r="BA76" s="71">
        <v>59.710020435009696</v>
      </c>
      <c r="BB76" s="71">
        <v>0</v>
      </c>
      <c r="BC76" s="71">
        <v>83.413741291765135</v>
      </c>
      <c r="BD76" s="71">
        <v>0</v>
      </c>
      <c r="BE76" s="71">
        <v>0</v>
      </c>
      <c r="BF76" s="71">
        <v>0</v>
      </c>
      <c r="BG76" s="71">
        <v>0</v>
      </c>
      <c r="BH76" s="71">
        <v>0</v>
      </c>
      <c r="BI76" s="71">
        <v>0</v>
      </c>
      <c r="BJ76" s="71">
        <v>0</v>
      </c>
      <c r="BK76" s="71">
        <v>0</v>
      </c>
      <c r="BL76" s="71">
        <v>0</v>
      </c>
      <c r="BM76" s="71">
        <v>0</v>
      </c>
      <c r="BN76" s="71">
        <v>0</v>
      </c>
      <c r="BO76" s="71">
        <v>0</v>
      </c>
      <c r="BP76" s="71">
        <v>0</v>
      </c>
      <c r="BQ76" s="71">
        <v>13.153779653163348</v>
      </c>
    </row>
    <row r="77" spans="1:69" x14ac:dyDescent="0.2">
      <c r="A77" s="13"/>
      <c r="B77" s="17" t="s">
        <v>371</v>
      </c>
      <c r="C77" s="66">
        <v>69341.038619001702</v>
      </c>
      <c r="D77" s="66">
        <v>1987.9885601325</v>
      </c>
      <c r="E77" s="66">
        <v>1382.701500186</v>
      </c>
      <c r="F77" s="66">
        <v>3747.7969996166003</v>
      </c>
      <c r="G77" s="66">
        <v>347.26610395099993</v>
      </c>
      <c r="H77" s="66">
        <v>257.84748698999999</v>
      </c>
      <c r="I77" s="66">
        <v>56.529512322000002</v>
      </c>
      <c r="J77" s="66">
        <v>103.37055721030001</v>
      </c>
      <c r="K77" s="66">
        <v>0</v>
      </c>
      <c r="L77" s="66">
        <v>171.289157886</v>
      </c>
      <c r="M77" s="66">
        <v>0</v>
      </c>
      <c r="N77" s="66">
        <v>0</v>
      </c>
      <c r="O77" s="66">
        <v>1169.629653895</v>
      </c>
      <c r="P77" s="66">
        <v>0</v>
      </c>
      <c r="Q77" s="66">
        <v>73.045380089999995</v>
      </c>
      <c r="R77" s="66">
        <v>518.52573293599994</v>
      </c>
      <c r="S77" s="66">
        <v>0</v>
      </c>
      <c r="T77" s="66">
        <v>54.1849622497</v>
      </c>
      <c r="U77" s="66">
        <v>0</v>
      </c>
      <c r="V77" s="66">
        <v>0</v>
      </c>
      <c r="W77" s="66">
        <v>79211.214226466822</v>
      </c>
      <c r="Y77" s="41" t="s">
        <v>371</v>
      </c>
      <c r="Z77" s="68">
        <v>0.87539421401563111</v>
      </c>
      <c r="AA77" s="68">
        <v>2.5097312035247833E-2</v>
      </c>
      <c r="AB77" s="68">
        <v>1.7455880631154348E-2</v>
      </c>
      <c r="AC77" s="68">
        <v>4.7313969823787272E-2</v>
      </c>
      <c r="AD77" s="68">
        <v>4.3840522752013064E-3</v>
      </c>
      <c r="AE77" s="68">
        <v>3.2551891737552167E-3</v>
      </c>
      <c r="AF77" s="68">
        <v>7.1365541955184183E-4</v>
      </c>
      <c r="AG77" s="68">
        <v>1.3049990234307105E-3</v>
      </c>
      <c r="AH77" s="68">
        <v>0</v>
      </c>
      <c r="AI77" s="68">
        <v>2.1624357050793346E-3</v>
      </c>
      <c r="AJ77" s="68">
        <v>0</v>
      </c>
      <c r="AK77" s="68">
        <v>0</v>
      </c>
      <c r="AL77" s="68">
        <v>1.4765960417561582E-2</v>
      </c>
      <c r="AM77" s="68">
        <v>0</v>
      </c>
      <c r="AN77" s="68">
        <v>9.2215958060132047E-4</v>
      </c>
      <c r="AO77" s="68">
        <v>6.5461151934058485E-3</v>
      </c>
      <c r="AP77" s="68">
        <v>0</v>
      </c>
      <c r="AQ77" s="68">
        <v>6.8405670559201195E-4</v>
      </c>
      <c r="AR77" s="68">
        <v>0</v>
      </c>
      <c r="AS77" s="68">
        <v>0</v>
      </c>
      <c r="AT77" s="68">
        <v>0.99999999999999967</v>
      </c>
      <c r="AV77" s="18" t="s">
        <v>371</v>
      </c>
      <c r="AW77" s="71">
        <v>3.5995691929558564</v>
      </c>
      <c r="AX77" s="71">
        <v>22.866728777805612</v>
      </c>
      <c r="AY77" s="71">
        <v>29.861123420045026</v>
      </c>
      <c r="AZ77" s="71">
        <v>18.162327426838193</v>
      </c>
      <c r="BA77" s="71">
        <v>56.746980788349362</v>
      </c>
      <c r="BB77" s="71">
        <v>70.520877900590605</v>
      </c>
      <c r="BC77" s="71">
        <v>98.796919199943815</v>
      </c>
      <c r="BD77" s="71">
        <v>94.08147450576638</v>
      </c>
      <c r="BE77" s="71">
        <v>0</v>
      </c>
      <c r="BF77" s="71">
        <v>77.833762227418532</v>
      </c>
      <c r="BG77" s="71">
        <v>0</v>
      </c>
      <c r="BH77" s="71">
        <v>0</v>
      </c>
      <c r="BI77" s="71">
        <v>27.276391716412782</v>
      </c>
      <c r="BJ77" s="71">
        <v>0</v>
      </c>
      <c r="BK77" s="71">
        <v>98.79691937303086</v>
      </c>
      <c r="BL77" s="71">
        <v>49.308822785850936</v>
      </c>
      <c r="BM77" s="71">
        <v>0</v>
      </c>
      <c r="BN77" s="71">
        <v>87.607507949020274</v>
      </c>
      <c r="BO77" s="71">
        <v>0</v>
      </c>
      <c r="BP77" s="71">
        <v>0</v>
      </c>
      <c r="BQ77" s="71">
        <v>3.4219635860223847</v>
      </c>
    </row>
    <row r="78" spans="1:69" x14ac:dyDescent="0.2">
      <c r="A78" s="13"/>
      <c r="B78" s="17" t="s">
        <v>165</v>
      </c>
      <c r="C78" s="66">
        <v>0</v>
      </c>
      <c r="D78" s="66">
        <v>0</v>
      </c>
      <c r="E78" s="66">
        <v>0</v>
      </c>
      <c r="F78" s="66">
        <v>0</v>
      </c>
      <c r="G78" s="66">
        <v>0</v>
      </c>
      <c r="H78" s="66">
        <v>0</v>
      </c>
      <c r="I78" s="66">
        <v>0</v>
      </c>
      <c r="J78" s="66">
        <v>0</v>
      </c>
      <c r="K78" s="66">
        <v>0</v>
      </c>
      <c r="L78" s="66">
        <v>0</v>
      </c>
      <c r="M78" s="66">
        <v>0</v>
      </c>
      <c r="N78" s="66">
        <v>0</v>
      </c>
      <c r="O78" s="66">
        <v>0</v>
      </c>
      <c r="P78" s="66">
        <v>0</v>
      </c>
      <c r="Q78" s="66">
        <v>0</v>
      </c>
      <c r="R78" s="66">
        <v>0</v>
      </c>
      <c r="S78" s="66">
        <v>0</v>
      </c>
      <c r="T78" s="66">
        <v>0</v>
      </c>
      <c r="U78" s="66">
        <v>0</v>
      </c>
      <c r="V78" s="66">
        <v>0</v>
      </c>
      <c r="W78" s="66">
        <v>0</v>
      </c>
      <c r="Y78" s="41" t="s">
        <v>165</v>
      </c>
      <c r="Z78" s="68">
        <v>0</v>
      </c>
      <c r="AA78" s="68">
        <v>0</v>
      </c>
      <c r="AB78" s="68">
        <v>0</v>
      </c>
      <c r="AC78" s="68">
        <v>0</v>
      </c>
      <c r="AD78" s="68">
        <v>0</v>
      </c>
      <c r="AE78" s="68">
        <v>0</v>
      </c>
      <c r="AF78" s="68">
        <v>0</v>
      </c>
      <c r="AG78" s="68">
        <v>0</v>
      </c>
      <c r="AH78" s="68">
        <v>0</v>
      </c>
      <c r="AI78" s="68">
        <v>0</v>
      </c>
      <c r="AJ78" s="68">
        <v>0</v>
      </c>
      <c r="AK78" s="68">
        <v>0</v>
      </c>
      <c r="AL78" s="68">
        <v>0</v>
      </c>
      <c r="AM78" s="68">
        <v>0</v>
      </c>
      <c r="AN78" s="68">
        <v>0</v>
      </c>
      <c r="AO78" s="68">
        <v>0</v>
      </c>
      <c r="AP78" s="68">
        <v>0</v>
      </c>
      <c r="AQ78" s="68">
        <v>0</v>
      </c>
      <c r="AR78" s="68">
        <v>0</v>
      </c>
      <c r="AS78" s="68">
        <v>0</v>
      </c>
      <c r="AT78" s="68">
        <v>0</v>
      </c>
      <c r="AV78" s="18" t="s">
        <v>165</v>
      </c>
      <c r="AW78" s="71">
        <v>0</v>
      </c>
      <c r="AX78" s="71">
        <v>0</v>
      </c>
      <c r="AY78" s="71">
        <v>0</v>
      </c>
      <c r="AZ78" s="71">
        <v>0</v>
      </c>
      <c r="BA78" s="71">
        <v>0</v>
      </c>
      <c r="BB78" s="71">
        <v>0</v>
      </c>
      <c r="BC78" s="71">
        <v>0</v>
      </c>
      <c r="BD78" s="71">
        <v>0</v>
      </c>
      <c r="BE78" s="71">
        <v>0</v>
      </c>
      <c r="BF78" s="71">
        <v>0</v>
      </c>
      <c r="BG78" s="71">
        <v>0</v>
      </c>
      <c r="BH78" s="71">
        <v>0</v>
      </c>
      <c r="BI78" s="71">
        <v>0</v>
      </c>
      <c r="BJ78" s="71">
        <v>0</v>
      </c>
      <c r="BK78" s="71">
        <v>0</v>
      </c>
      <c r="BL78" s="71">
        <v>0</v>
      </c>
      <c r="BM78" s="71">
        <v>0</v>
      </c>
      <c r="BN78" s="71">
        <v>0</v>
      </c>
      <c r="BO78" s="71">
        <v>0</v>
      </c>
      <c r="BP78" s="71">
        <v>0</v>
      </c>
      <c r="BQ78" s="71">
        <v>0</v>
      </c>
    </row>
    <row r="79" spans="1:69" x14ac:dyDescent="0.2">
      <c r="A79" s="13"/>
      <c r="B79" s="17" t="s">
        <v>429</v>
      </c>
      <c r="C79" s="66">
        <v>0</v>
      </c>
      <c r="D79" s="66">
        <v>0</v>
      </c>
      <c r="E79" s="66">
        <v>0</v>
      </c>
      <c r="F79" s="66">
        <v>0</v>
      </c>
      <c r="G79" s="66">
        <v>0</v>
      </c>
      <c r="H79" s="66">
        <v>0</v>
      </c>
      <c r="I79" s="66">
        <v>0</v>
      </c>
      <c r="J79" s="66">
        <v>0</v>
      </c>
      <c r="K79" s="66">
        <v>0</v>
      </c>
      <c r="L79" s="66">
        <v>0</v>
      </c>
      <c r="M79" s="66">
        <v>0</v>
      </c>
      <c r="N79" s="66">
        <v>0</v>
      </c>
      <c r="O79" s="66">
        <v>0</v>
      </c>
      <c r="P79" s="66">
        <v>0</v>
      </c>
      <c r="Q79" s="66">
        <v>0</v>
      </c>
      <c r="R79" s="66">
        <v>0</v>
      </c>
      <c r="S79" s="66">
        <v>0</v>
      </c>
      <c r="T79" s="66">
        <v>0</v>
      </c>
      <c r="U79" s="66">
        <v>0</v>
      </c>
      <c r="V79" s="66">
        <v>0</v>
      </c>
      <c r="W79" s="66">
        <v>0</v>
      </c>
      <c r="Y79" s="41" t="s">
        <v>429</v>
      </c>
      <c r="Z79" s="68">
        <v>0</v>
      </c>
      <c r="AA79" s="68">
        <v>0</v>
      </c>
      <c r="AB79" s="68">
        <v>0</v>
      </c>
      <c r="AC79" s="68">
        <v>0</v>
      </c>
      <c r="AD79" s="68">
        <v>0</v>
      </c>
      <c r="AE79" s="68">
        <v>0</v>
      </c>
      <c r="AF79" s="68">
        <v>0</v>
      </c>
      <c r="AG79" s="68">
        <v>0</v>
      </c>
      <c r="AH79" s="68">
        <v>0</v>
      </c>
      <c r="AI79" s="68">
        <v>0</v>
      </c>
      <c r="AJ79" s="68">
        <v>0</v>
      </c>
      <c r="AK79" s="68">
        <v>0</v>
      </c>
      <c r="AL79" s="68">
        <v>0</v>
      </c>
      <c r="AM79" s="68">
        <v>0</v>
      </c>
      <c r="AN79" s="68">
        <v>0</v>
      </c>
      <c r="AO79" s="68">
        <v>0</v>
      </c>
      <c r="AP79" s="68">
        <v>0</v>
      </c>
      <c r="AQ79" s="68">
        <v>0</v>
      </c>
      <c r="AR79" s="68">
        <v>0</v>
      </c>
      <c r="AS79" s="68">
        <v>0</v>
      </c>
      <c r="AT79" s="68">
        <v>0</v>
      </c>
      <c r="AV79" s="18" t="s">
        <v>429</v>
      </c>
      <c r="AW79" s="71">
        <v>0</v>
      </c>
      <c r="AX79" s="71">
        <v>0</v>
      </c>
      <c r="AY79" s="71">
        <v>0</v>
      </c>
      <c r="AZ79" s="71">
        <v>0</v>
      </c>
      <c r="BA79" s="71">
        <v>0</v>
      </c>
      <c r="BB79" s="71">
        <v>0</v>
      </c>
      <c r="BC79" s="71">
        <v>0</v>
      </c>
      <c r="BD79" s="71">
        <v>0</v>
      </c>
      <c r="BE79" s="71">
        <v>0</v>
      </c>
      <c r="BF79" s="71">
        <v>0</v>
      </c>
      <c r="BG79" s="71">
        <v>0</v>
      </c>
      <c r="BH79" s="71">
        <v>0</v>
      </c>
      <c r="BI79" s="71">
        <v>0</v>
      </c>
      <c r="BJ79" s="71">
        <v>0</v>
      </c>
      <c r="BK79" s="71">
        <v>0</v>
      </c>
      <c r="BL79" s="71">
        <v>0</v>
      </c>
      <c r="BM79" s="71">
        <v>0</v>
      </c>
      <c r="BN79" s="71">
        <v>0</v>
      </c>
      <c r="BO79" s="71">
        <v>0</v>
      </c>
      <c r="BP79" s="71">
        <v>0</v>
      </c>
      <c r="BQ79" s="71">
        <v>0</v>
      </c>
    </row>
    <row r="80" spans="1:69" x14ac:dyDescent="0.2">
      <c r="A80" s="13"/>
      <c r="B80" s="17" t="s">
        <v>428</v>
      </c>
      <c r="C80" s="66">
        <v>2174.9808746919998</v>
      </c>
      <c r="D80" s="66">
        <v>15.9686251813</v>
      </c>
      <c r="E80" s="66">
        <v>0</v>
      </c>
      <c r="F80" s="66">
        <v>0</v>
      </c>
      <c r="G80" s="66">
        <v>0</v>
      </c>
      <c r="H80" s="66">
        <v>0</v>
      </c>
      <c r="I80" s="66">
        <v>30.052679469000001</v>
      </c>
      <c r="J80" s="66">
        <v>0</v>
      </c>
      <c r="K80" s="66">
        <v>0</v>
      </c>
      <c r="L80" s="66">
        <v>0</v>
      </c>
      <c r="M80" s="66">
        <v>0</v>
      </c>
      <c r="N80" s="66">
        <v>0</v>
      </c>
      <c r="O80" s="66">
        <v>0</v>
      </c>
      <c r="P80" s="66">
        <v>0</v>
      </c>
      <c r="Q80" s="66">
        <v>0</v>
      </c>
      <c r="R80" s="66">
        <v>0</v>
      </c>
      <c r="S80" s="66">
        <v>0</v>
      </c>
      <c r="T80" s="66">
        <v>0</v>
      </c>
      <c r="U80" s="66">
        <v>0</v>
      </c>
      <c r="V80" s="66">
        <v>0</v>
      </c>
      <c r="W80" s="66">
        <v>2221.0021793422998</v>
      </c>
      <c r="Y80" s="41" t="s">
        <v>428</v>
      </c>
      <c r="Z80" s="68">
        <v>0.97927903669868166</v>
      </c>
      <c r="AA80" s="68">
        <v>7.1898286862684445E-3</v>
      </c>
      <c r="AB80" s="68">
        <v>0</v>
      </c>
      <c r="AC80" s="68">
        <v>0</v>
      </c>
      <c r="AD80" s="68">
        <v>0</v>
      </c>
      <c r="AE80" s="68">
        <v>0</v>
      </c>
      <c r="AF80" s="68">
        <v>1.3531134615049964E-2</v>
      </c>
      <c r="AG80" s="68">
        <v>0</v>
      </c>
      <c r="AH80" s="68">
        <v>0</v>
      </c>
      <c r="AI80" s="68">
        <v>0</v>
      </c>
      <c r="AJ80" s="68">
        <v>0</v>
      </c>
      <c r="AK80" s="68">
        <v>0</v>
      </c>
      <c r="AL80" s="68">
        <v>0</v>
      </c>
      <c r="AM80" s="68">
        <v>0</v>
      </c>
      <c r="AN80" s="68">
        <v>0</v>
      </c>
      <c r="AO80" s="68">
        <v>0</v>
      </c>
      <c r="AP80" s="68">
        <v>0</v>
      </c>
      <c r="AQ80" s="68">
        <v>0</v>
      </c>
      <c r="AR80" s="68">
        <v>0</v>
      </c>
      <c r="AS80" s="68">
        <v>0</v>
      </c>
      <c r="AT80" s="68">
        <v>1.0000000000000002</v>
      </c>
      <c r="AV80" s="18" t="s">
        <v>428</v>
      </c>
      <c r="AW80" s="71">
        <v>22.718349553733667</v>
      </c>
      <c r="AX80" s="71">
        <v>64.408378073823542</v>
      </c>
      <c r="AY80" s="71">
        <v>0</v>
      </c>
      <c r="AZ80" s="71">
        <v>0</v>
      </c>
      <c r="BA80" s="71">
        <v>0</v>
      </c>
      <c r="BB80" s="71">
        <v>0</v>
      </c>
      <c r="BC80" s="71">
        <v>117.14757295172058</v>
      </c>
      <c r="BD80" s="71">
        <v>0</v>
      </c>
      <c r="BE80" s="71">
        <v>0</v>
      </c>
      <c r="BF80" s="71">
        <v>0</v>
      </c>
      <c r="BG80" s="71">
        <v>0</v>
      </c>
      <c r="BH80" s="71">
        <v>0</v>
      </c>
      <c r="BI80" s="71">
        <v>0</v>
      </c>
      <c r="BJ80" s="71">
        <v>0</v>
      </c>
      <c r="BK80" s="71">
        <v>0</v>
      </c>
      <c r="BL80" s="71">
        <v>0</v>
      </c>
      <c r="BM80" s="71">
        <v>0</v>
      </c>
      <c r="BN80" s="71">
        <v>0</v>
      </c>
      <c r="BO80" s="71">
        <v>0</v>
      </c>
      <c r="BP80" s="71">
        <v>0</v>
      </c>
      <c r="BQ80" s="71">
        <v>22.30880936736267</v>
      </c>
    </row>
    <row r="81" spans="1:69" x14ac:dyDescent="0.2">
      <c r="A81" s="13"/>
      <c r="B81" s="17" t="s">
        <v>173</v>
      </c>
      <c r="C81" s="66">
        <v>6470.8712457879992</v>
      </c>
      <c r="D81" s="66">
        <v>537.48873356000001</v>
      </c>
      <c r="E81" s="66">
        <v>0</v>
      </c>
      <c r="F81" s="66">
        <v>0</v>
      </c>
      <c r="G81" s="66">
        <v>0</v>
      </c>
      <c r="H81" s="66">
        <v>0</v>
      </c>
      <c r="I81" s="66">
        <v>0</v>
      </c>
      <c r="J81" s="66">
        <v>0</v>
      </c>
      <c r="K81" s="66">
        <v>0</v>
      </c>
      <c r="L81" s="66">
        <v>0</v>
      </c>
      <c r="M81" s="66">
        <v>0</v>
      </c>
      <c r="N81" s="66">
        <v>0</v>
      </c>
      <c r="O81" s="66">
        <v>0</v>
      </c>
      <c r="P81" s="66">
        <v>0</v>
      </c>
      <c r="Q81" s="66">
        <v>0</v>
      </c>
      <c r="R81" s="66">
        <v>0</v>
      </c>
      <c r="S81" s="66">
        <v>135.95003906670001</v>
      </c>
      <c r="T81" s="66">
        <v>0</v>
      </c>
      <c r="U81" s="66">
        <v>0</v>
      </c>
      <c r="V81" s="66">
        <v>0</v>
      </c>
      <c r="W81" s="66">
        <v>7144.3100184146988</v>
      </c>
      <c r="Y81" s="41" t="s">
        <v>173</v>
      </c>
      <c r="Z81" s="68">
        <v>0.90573774501793891</v>
      </c>
      <c r="AA81" s="68">
        <v>7.5233120087818808E-2</v>
      </c>
      <c r="AB81" s="68">
        <v>0</v>
      </c>
      <c r="AC81" s="68">
        <v>0</v>
      </c>
      <c r="AD81" s="68">
        <v>0</v>
      </c>
      <c r="AE81" s="68">
        <v>0</v>
      </c>
      <c r="AF81" s="68">
        <v>0</v>
      </c>
      <c r="AG81" s="68">
        <v>0</v>
      </c>
      <c r="AH81" s="68">
        <v>0</v>
      </c>
      <c r="AI81" s="68">
        <v>0</v>
      </c>
      <c r="AJ81" s="68">
        <v>0</v>
      </c>
      <c r="AK81" s="68">
        <v>0</v>
      </c>
      <c r="AL81" s="68">
        <v>0</v>
      </c>
      <c r="AM81" s="68">
        <v>0</v>
      </c>
      <c r="AN81" s="68">
        <v>0</v>
      </c>
      <c r="AO81" s="68">
        <v>0</v>
      </c>
      <c r="AP81" s="68">
        <v>1.9029134894242301E-2</v>
      </c>
      <c r="AQ81" s="68">
        <v>0</v>
      </c>
      <c r="AR81" s="68">
        <v>0</v>
      </c>
      <c r="AS81" s="68">
        <v>0</v>
      </c>
      <c r="AT81" s="68">
        <v>1</v>
      </c>
      <c r="AV81" s="18" t="s">
        <v>173</v>
      </c>
      <c r="AW81" s="71">
        <v>13.565326644749845</v>
      </c>
      <c r="AX81" s="71">
        <v>56.948742451987279</v>
      </c>
      <c r="AY81" s="71">
        <v>0</v>
      </c>
      <c r="AZ81" s="71">
        <v>0</v>
      </c>
      <c r="BA81" s="71">
        <v>0</v>
      </c>
      <c r="BB81" s="71">
        <v>0</v>
      </c>
      <c r="BC81" s="71">
        <v>0</v>
      </c>
      <c r="BD81" s="71">
        <v>0</v>
      </c>
      <c r="BE81" s="71">
        <v>0</v>
      </c>
      <c r="BF81" s="71">
        <v>0</v>
      </c>
      <c r="BG81" s="71">
        <v>0</v>
      </c>
      <c r="BH81" s="71">
        <v>0</v>
      </c>
      <c r="BI81" s="71">
        <v>0</v>
      </c>
      <c r="BJ81" s="71">
        <v>0</v>
      </c>
      <c r="BK81" s="71">
        <v>0</v>
      </c>
      <c r="BL81" s="71">
        <v>0</v>
      </c>
      <c r="BM81" s="71">
        <v>92.853201065180457</v>
      </c>
      <c r="BN81" s="71">
        <v>0</v>
      </c>
      <c r="BO81" s="71">
        <v>0</v>
      </c>
      <c r="BP81" s="71">
        <v>0</v>
      </c>
      <c r="BQ81" s="71">
        <v>13.131625300036946</v>
      </c>
    </row>
    <row r="82" spans="1:69" x14ac:dyDescent="0.2">
      <c r="A82" s="13"/>
      <c r="B82" s="17" t="s">
        <v>181</v>
      </c>
      <c r="C82" s="66">
        <v>23260.925486081407</v>
      </c>
      <c r="D82" s="66">
        <v>976.96997481519998</v>
      </c>
      <c r="E82" s="66">
        <v>356.9143762512</v>
      </c>
      <c r="F82" s="66">
        <v>772.83869507930001</v>
      </c>
      <c r="G82" s="66">
        <v>155.7314923646</v>
      </c>
      <c r="H82" s="66">
        <v>14.236962393400001</v>
      </c>
      <c r="I82" s="66">
        <v>223.48747051499998</v>
      </c>
      <c r="J82" s="66">
        <v>184.36482747709999</v>
      </c>
      <c r="K82" s="66">
        <v>0</v>
      </c>
      <c r="L82" s="66">
        <v>180.30075205</v>
      </c>
      <c r="M82" s="66">
        <v>0</v>
      </c>
      <c r="N82" s="66">
        <v>0</v>
      </c>
      <c r="O82" s="66">
        <v>0</v>
      </c>
      <c r="P82" s="66">
        <v>0</v>
      </c>
      <c r="Q82" s="66">
        <v>0</v>
      </c>
      <c r="R82" s="66">
        <v>0</v>
      </c>
      <c r="S82" s="66">
        <v>0</v>
      </c>
      <c r="T82" s="66">
        <v>0</v>
      </c>
      <c r="U82" s="66">
        <v>0</v>
      </c>
      <c r="V82" s="66">
        <v>0</v>
      </c>
      <c r="W82" s="66">
        <v>26125.77003702721</v>
      </c>
      <c r="Y82" s="41" t="s">
        <v>181</v>
      </c>
      <c r="Z82" s="68">
        <v>0.89034411055117024</v>
      </c>
      <c r="AA82" s="68">
        <v>3.7394877679416606E-2</v>
      </c>
      <c r="AB82" s="68">
        <v>1.3661391635360672E-2</v>
      </c>
      <c r="AC82" s="68">
        <v>2.958147047853444E-2</v>
      </c>
      <c r="AD82" s="68">
        <v>5.9608383654869033E-3</v>
      </c>
      <c r="AE82" s="68">
        <v>5.4493943616675845E-4</v>
      </c>
      <c r="AF82" s="68">
        <v>8.5542921873023609E-3</v>
      </c>
      <c r="AG82" s="68">
        <v>7.0568188886224476E-3</v>
      </c>
      <c r="AH82" s="68">
        <v>0</v>
      </c>
      <c r="AI82" s="68">
        <v>6.9012607779393893E-3</v>
      </c>
      <c r="AJ82" s="68">
        <v>0</v>
      </c>
      <c r="AK82" s="68">
        <v>0</v>
      </c>
      <c r="AL82" s="68">
        <v>0</v>
      </c>
      <c r="AM82" s="68">
        <v>0</v>
      </c>
      <c r="AN82" s="68">
        <v>0</v>
      </c>
      <c r="AO82" s="68">
        <v>0</v>
      </c>
      <c r="AP82" s="68">
        <v>0</v>
      </c>
      <c r="AQ82" s="68">
        <v>0</v>
      </c>
      <c r="AR82" s="68">
        <v>0</v>
      </c>
      <c r="AS82" s="68">
        <v>0</v>
      </c>
      <c r="AT82" s="68">
        <v>0.99999999999999978</v>
      </c>
      <c r="AV82" s="18" t="s">
        <v>181</v>
      </c>
      <c r="AW82" s="71">
        <v>6.9896449687899729</v>
      </c>
      <c r="AX82" s="71">
        <v>33.128919847704495</v>
      </c>
      <c r="AY82" s="71">
        <v>67.803888846517651</v>
      </c>
      <c r="AZ82" s="71">
        <v>44.227333678793158</v>
      </c>
      <c r="BA82" s="71">
        <v>62.238145360355709</v>
      </c>
      <c r="BB82" s="71">
        <v>103.32557735571348</v>
      </c>
      <c r="BC82" s="71">
        <v>75.832345382450896</v>
      </c>
      <c r="BD82" s="71">
        <v>93.820159256366381</v>
      </c>
      <c r="BE82" s="71">
        <v>0</v>
      </c>
      <c r="BF82" s="71">
        <v>98.796919513934469</v>
      </c>
      <c r="BG82" s="71">
        <v>0</v>
      </c>
      <c r="BH82" s="71">
        <v>0</v>
      </c>
      <c r="BI82" s="71">
        <v>0</v>
      </c>
      <c r="BJ82" s="71">
        <v>0</v>
      </c>
      <c r="BK82" s="71">
        <v>0</v>
      </c>
      <c r="BL82" s="71">
        <v>0</v>
      </c>
      <c r="BM82" s="71">
        <v>0</v>
      </c>
      <c r="BN82" s="71">
        <v>0</v>
      </c>
      <c r="BO82" s="71">
        <v>0</v>
      </c>
      <c r="BP82" s="71">
        <v>0</v>
      </c>
      <c r="BQ82" s="71">
        <v>6.6556265031733775</v>
      </c>
    </row>
    <row r="83" spans="1:69" x14ac:dyDescent="0.2">
      <c r="A83" s="13"/>
      <c r="B83" s="17" t="s">
        <v>169</v>
      </c>
      <c r="C83" s="66">
        <v>24612.187124</v>
      </c>
      <c r="D83" s="66">
        <v>411.41571637929997</v>
      </c>
      <c r="E83" s="66">
        <v>810.19298675610003</v>
      </c>
      <c r="F83" s="66">
        <v>889.29625261420017</v>
      </c>
      <c r="G83" s="66">
        <v>391.79906309299997</v>
      </c>
      <c r="H83" s="66">
        <v>559.25391776250001</v>
      </c>
      <c r="I83" s="66">
        <v>79.503905532000005</v>
      </c>
      <c r="J83" s="66">
        <v>0</v>
      </c>
      <c r="K83" s="66">
        <v>275.60296620100002</v>
      </c>
      <c r="L83" s="66">
        <v>0</v>
      </c>
      <c r="M83" s="66">
        <v>0</v>
      </c>
      <c r="N83" s="66">
        <v>0</v>
      </c>
      <c r="O83" s="66">
        <v>0</v>
      </c>
      <c r="P83" s="66">
        <v>0</v>
      </c>
      <c r="Q83" s="66">
        <v>0</v>
      </c>
      <c r="R83" s="66">
        <v>145.71436494229999</v>
      </c>
      <c r="S83" s="66">
        <v>0</v>
      </c>
      <c r="T83" s="66">
        <v>0</v>
      </c>
      <c r="U83" s="66">
        <v>0</v>
      </c>
      <c r="V83" s="66">
        <v>0</v>
      </c>
      <c r="W83" s="66">
        <v>28174.966297280396</v>
      </c>
      <c r="Y83" s="41" t="s">
        <v>169</v>
      </c>
      <c r="Z83" s="68">
        <v>0.87354805909300071</v>
      </c>
      <c r="AA83" s="68">
        <v>1.4602172440540314E-2</v>
      </c>
      <c r="AB83" s="68">
        <v>2.8755774832437131E-2</v>
      </c>
      <c r="AC83" s="68">
        <v>3.1563347520314158E-2</v>
      </c>
      <c r="AD83" s="68">
        <v>1.3905928367723322E-2</v>
      </c>
      <c r="AE83" s="68">
        <v>1.9849319848751063E-2</v>
      </c>
      <c r="AF83" s="68">
        <v>2.8217923916265398E-3</v>
      </c>
      <c r="AG83" s="68">
        <v>0</v>
      </c>
      <c r="AH83" s="68">
        <v>9.7818383629301002E-3</v>
      </c>
      <c r="AI83" s="68">
        <v>0</v>
      </c>
      <c r="AJ83" s="68">
        <v>0</v>
      </c>
      <c r="AK83" s="68">
        <v>0</v>
      </c>
      <c r="AL83" s="68">
        <v>0</v>
      </c>
      <c r="AM83" s="68">
        <v>0</v>
      </c>
      <c r="AN83" s="68">
        <v>0</v>
      </c>
      <c r="AO83" s="68">
        <v>5.1717671426767652E-3</v>
      </c>
      <c r="AP83" s="68">
        <v>0</v>
      </c>
      <c r="AQ83" s="68">
        <v>0</v>
      </c>
      <c r="AR83" s="68">
        <v>0</v>
      </c>
      <c r="AS83" s="68">
        <v>0</v>
      </c>
      <c r="AT83" s="68">
        <v>1.0000000000000002</v>
      </c>
      <c r="AV83" s="18" t="s">
        <v>169</v>
      </c>
      <c r="AW83" s="71">
        <v>6.759524531819463</v>
      </c>
      <c r="AX83" s="71">
        <v>45.477827132365348</v>
      </c>
      <c r="AY83" s="71">
        <v>35.178690140054108</v>
      </c>
      <c r="AZ83" s="71">
        <v>31.218043799289571</v>
      </c>
      <c r="BA83" s="71">
        <v>55.103910024350448</v>
      </c>
      <c r="BB83" s="71">
        <v>49.025523779431751</v>
      </c>
      <c r="BC83" s="71">
        <v>65.286744461195241</v>
      </c>
      <c r="BD83" s="71">
        <v>0</v>
      </c>
      <c r="BE83" s="71">
        <v>68.633911936149445</v>
      </c>
      <c r="BF83" s="71">
        <v>0</v>
      </c>
      <c r="BG83" s="71">
        <v>0</v>
      </c>
      <c r="BH83" s="71">
        <v>0</v>
      </c>
      <c r="BI83" s="71">
        <v>0</v>
      </c>
      <c r="BJ83" s="71">
        <v>0</v>
      </c>
      <c r="BK83" s="71">
        <v>0</v>
      </c>
      <c r="BL83" s="71">
        <v>97.202097933060188</v>
      </c>
      <c r="BM83" s="71">
        <v>0</v>
      </c>
      <c r="BN83" s="71">
        <v>0</v>
      </c>
      <c r="BO83" s="71">
        <v>0</v>
      </c>
      <c r="BP83" s="71">
        <v>0</v>
      </c>
      <c r="BQ83" s="71">
        <v>6.2907111139252576</v>
      </c>
    </row>
    <row r="84" spans="1:69" x14ac:dyDescent="0.2">
      <c r="A84" s="13"/>
      <c r="B84" s="17" t="s">
        <v>372</v>
      </c>
      <c r="C84" s="66">
        <v>186.9191569141</v>
      </c>
      <c r="D84" s="66">
        <v>0</v>
      </c>
      <c r="E84" s="66">
        <v>135.22581686999999</v>
      </c>
      <c r="F84" s="66">
        <v>163.78139668330002</v>
      </c>
      <c r="G84" s="66">
        <v>0</v>
      </c>
      <c r="H84" s="66">
        <v>0</v>
      </c>
      <c r="I84" s="66">
        <v>0</v>
      </c>
      <c r="J84" s="66">
        <v>0</v>
      </c>
      <c r="K84" s="66">
        <v>0</v>
      </c>
      <c r="L84" s="66">
        <v>0</v>
      </c>
      <c r="M84" s="66">
        <v>0</v>
      </c>
      <c r="N84" s="66">
        <v>0</v>
      </c>
      <c r="O84" s="66">
        <v>0</v>
      </c>
      <c r="P84" s="66">
        <v>0</v>
      </c>
      <c r="Q84" s="66">
        <v>0</v>
      </c>
      <c r="R84" s="66">
        <v>0</v>
      </c>
      <c r="S84" s="66">
        <v>0</v>
      </c>
      <c r="T84" s="66">
        <v>0</v>
      </c>
      <c r="U84" s="66">
        <v>0</v>
      </c>
      <c r="V84" s="66">
        <v>0</v>
      </c>
      <c r="W84" s="66">
        <v>485.92637046739998</v>
      </c>
      <c r="Y84" s="41" t="s">
        <v>372</v>
      </c>
      <c r="Z84" s="68">
        <v>0.38466559601263728</v>
      </c>
      <c r="AA84" s="68">
        <v>0</v>
      </c>
      <c r="AB84" s="68">
        <v>0.27828458196234501</v>
      </c>
      <c r="AC84" s="68">
        <v>0.33704982202501776</v>
      </c>
      <c r="AD84" s="68">
        <v>0</v>
      </c>
      <c r="AE84" s="68">
        <v>0</v>
      </c>
      <c r="AF84" s="68">
        <v>0</v>
      </c>
      <c r="AG84" s="68">
        <v>0</v>
      </c>
      <c r="AH84" s="68">
        <v>0</v>
      </c>
      <c r="AI84" s="68">
        <v>0</v>
      </c>
      <c r="AJ84" s="68">
        <v>0</v>
      </c>
      <c r="AK84" s="68">
        <v>0</v>
      </c>
      <c r="AL84" s="68">
        <v>0</v>
      </c>
      <c r="AM84" s="68">
        <v>0</v>
      </c>
      <c r="AN84" s="68">
        <v>0</v>
      </c>
      <c r="AO84" s="68">
        <v>0</v>
      </c>
      <c r="AP84" s="68">
        <v>0</v>
      </c>
      <c r="AQ84" s="68">
        <v>0</v>
      </c>
      <c r="AR84" s="68">
        <v>0</v>
      </c>
      <c r="AS84" s="68">
        <v>0</v>
      </c>
      <c r="AT84" s="68">
        <v>1</v>
      </c>
      <c r="AV84" s="18" t="s">
        <v>372</v>
      </c>
      <c r="AW84" s="71">
        <v>63.663619022497485</v>
      </c>
      <c r="AX84" s="71">
        <v>0</v>
      </c>
      <c r="AY84" s="71">
        <v>98.796919220768004</v>
      </c>
      <c r="AZ84" s="71">
        <v>116.91123057689947</v>
      </c>
      <c r="BA84" s="71">
        <v>0</v>
      </c>
      <c r="BB84" s="71">
        <v>0</v>
      </c>
      <c r="BC84" s="71">
        <v>0</v>
      </c>
      <c r="BD84" s="71">
        <v>0</v>
      </c>
      <c r="BE84" s="71">
        <v>0</v>
      </c>
      <c r="BF84" s="71">
        <v>0</v>
      </c>
      <c r="BG84" s="71">
        <v>0</v>
      </c>
      <c r="BH84" s="71">
        <v>0</v>
      </c>
      <c r="BI84" s="71">
        <v>0</v>
      </c>
      <c r="BJ84" s="71">
        <v>0</v>
      </c>
      <c r="BK84" s="71">
        <v>0</v>
      </c>
      <c r="BL84" s="71">
        <v>0</v>
      </c>
      <c r="BM84" s="71">
        <v>0</v>
      </c>
      <c r="BN84" s="71">
        <v>0</v>
      </c>
      <c r="BO84" s="71">
        <v>0</v>
      </c>
      <c r="BP84" s="71">
        <v>0</v>
      </c>
      <c r="BQ84" s="71">
        <v>53.929299133936958</v>
      </c>
    </row>
    <row r="85" spans="1:69" x14ac:dyDescent="0.2">
      <c r="A85" s="13"/>
      <c r="B85" s="17" t="s">
        <v>398</v>
      </c>
      <c r="C85" s="66">
        <v>11259.31350385</v>
      </c>
      <c r="D85" s="66">
        <v>270.82088088839998</v>
      </c>
      <c r="E85" s="66">
        <v>50.9811036718</v>
      </c>
      <c r="F85" s="66">
        <v>551.41226011219999</v>
      </c>
      <c r="G85" s="66">
        <v>0</v>
      </c>
      <c r="H85" s="66">
        <v>0</v>
      </c>
      <c r="I85" s="66">
        <v>80.087525284900011</v>
      </c>
      <c r="J85" s="66">
        <v>0</v>
      </c>
      <c r="K85" s="66">
        <v>0</v>
      </c>
      <c r="L85" s="66">
        <v>0</v>
      </c>
      <c r="M85" s="66">
        <v>0</v>
      </c>
      <c r="N85" s="66">
        <v>0</v>
      </c>
      <c r="O85" s="66">
        <v>11.120736765</v>
      </c>
      <c r="P85" s="66">
        <v>0</v>
      </c>
      <c r="Q85" s="66">
        <v>0</v>
      </c>
      <c r="R85" s="66">
        <v>0</v>
      </c>
      <c r="S85" s="66">
        <v>0</v>
      </c>
      <c r="T85" s="66">
        <v>0</v>
      </c>
      <c r="U85" s="66">
        <v>0</v>
      </c>
      <c r="V85" s="66">
        <v>0</v>
      </c>
      <c r="W85" s="66">
        <v>12223.7360105723</v>
      </c>
      <c r="Y85" s="41" t="s">
        <v>398</v>
      </c>
      <c r="Z85" s="68">
        <v>0.92110247588068239</v>
      </c>
      <c r="AA85" s="68">
        <v>2.2155328015442021E-2</v>
      </c>
      <c r="AB85" s="68">
        <v>4.1706646501287721E-3</v>
      </c>
      <c r="AC85" s="68">
        <v>4.5109961441844287E-2</v>
      </c>
      <c r="AD85" s="68">
        <v>0</v>
      </c>
      <c r="AE85" s="68">
        <v>0</v>
      </c>
      <c r="AF85" s="68">
        <v>6.5518042287261739E-3</v>
      </c>
      <c r="AG85" s="68">
        <v>0</v>
      </c>
      <c r="AH85" s="68">
        <v>0</v>
      </c>
      <c r="AI85" s="68">
        <v>0</v>
      </c>
      <c r="AJ85" s="68">
        <v>0</v>
      </c>
      <c r="AK85" s="68">
        <v>0</v>
      </c>
      <c r="AL85" s="68">
        <v>9.0976578317641054E-4</v>
      </c>
      <c r="AM85" s="68">
        <v>0</v>
      </c>
      <c r="AN85" s="68">
        <v>0</v>
      </c>
      <c r="AO85" s="68">
        <v>0</v>
      </c>
      <c r="AP85" s="68">
        <v>0</v>
      </c>
      <c r="AQ85" s="68">
        <v>0</v>
      </c>
      <c r="AR85" s="68">
        <v>0</v>
      </c>
      <c r="AS85" s="68">
        <v>0</v>
      </c>
      <c r="AT85" s="68">
        <v>1</v>
      </c>
      <c r="AV85" s="18" t="s">
        <v>398</v>
      </c>
      <c r="AW85" s="71">
        <v>9.0651801170116926</v>
      </c>
      <c r="AX85" s="71">
        <v>67.187813082911006</v>
      </c>
      <c r="AY85" s="71">
        <v>88.38581278325546</v>
      </c>
      <c r="AZ85" s="71">
        <v>42.289137778649597</v>
      </c>
      <c r="BA85" s="71">
        <v>0</v>
      </c>
      <c r="BB85" s="71">
        <v>0</v>
      </c>
      <c r="BC85" s="71">
        <v>71.314646058194555</v>
      </c>
      <c r="BD85" s="71">
        <v>0</v>
      </c>
      <c r="BE85" s="71">
        <v>0</v>
      </c>
      <c r="BF85" s="71">
        <v>0</v>
      </c>
      <c r="BG85" s="71">
        <v>0</v>
      </c>
      <c r="BH85" s="71">
        <v>0</v>
      </c>
      <c r="BI85" s="71">
        <v>116.38937888998083</v>
      </c>
      <c r="BJ85" s="71">
        <v>0</v>
      </c>
      <c r="BK85" s="71">
        <v>0</v>
      </c>
      <c r="BL85" s="71">
        <v>0</v>
      </c>
      <c r="BM85" s="71">
        <v>0</v>
      </c>
      <c r="BN85" s="71">
        <v>0</v>
      </c>
      <c r="BO85" s="71">
        <v>0</v>
      </c>
      <c r="BP85" s="71">
        <v>0</v>
      </c>
      <c r="BQ85" s="71">
        <v>8.7144849206809187</v>
      </c>
    </row>
    <row r="86" spans="1:69" x14ac:dyDescent="0.2">
      <c r="A86" s="13"/>
      <c r="B86" s="17" t="s">
        <v>399</v>
      </c>
      <c r="C86" s="66">
        <v>120776.54808287401</v>
      </c>
      <c r="D86" s="66">
        <v>6405.5048022213005</v>
      </c>
      <c r="E86" s="66">
        <v>1059.8171737378</v>
      </c>
      <c r="F86" s="66">
        <v>7603.0576110679995</v>
      </c>
      <c r="G86" s="66">
        <v>2061.1145163793999</v>
      </c>
      <c r="H86" s="66">
        <v>756.73357259149998</v>
      </c>
      <c r="I86" s="66">
        <v>4494.4184273025003</v>
      </c>
      <c r="J86" s="66">
        <v>350.82154406879999</v>
      </c>
      <c r="K86" s="66">
        <v>242.9953498205</v>
      </c>
      <c r="L86" s="66">
        <v>779.07184692730004</v>
      </c>
      <c r="M86" s="66">
        <v>383.18654186419997</v>
      </c>
      <c r="N86" s="66">
        <v>278.76494900950001</v>
      </c>
      <c r="O86" s="66">
        <v>0</v>
      </c>
      <c r="P86" s="66">
        <v>0</v>
      </c>
      <c r="Q86" s="66">
        <v>0</v>
      </c>
      <c r="R86" s="66">
        <v>0</v>
      </c>
      <c r="S86" s="66">
        <v>0</v>
      </c>
      <c r="T86" s="66">
        <v>0</v>
      </c>
      <c r="U86" s="66">
        <v>0</v>
      </c>
      <c r="V86" s="66">
        <v>0</v>
      </c>
      <c r="W86" s="66">
        <v>145192.03441786481</v>
      </c>
      <c r="Y86" s="41" t="s">
        <v>399</v>
      </c>
      <c r="Z86" s="68">
        <v>0.83184004251415977</v>
      </c>
      <c r="AA86" s="68">
        <v>4.4117467104195007E-2</v>
      </c>
      <c r="AB86" s="68">
        <v>7.2994167895439124E-3</v>
      </c>
      <c r="AC86" s="68">
        <v>5.2365528464091135E-2</v>
      </c>
      <c r="AD86" s="68">
        <v>1.4195782328164657E-2</v>
      </c>
      <c r="AE86" s="68">
        <v>5.2119496474139181E-3</v>
      </c>
      <c r="AF86" s="68">
        <v>3.0954993125638684E-2</v>
      </c>
      <c r="AG86" s="68">
        <v>2.4162588910293138E-3</v>
      </c>
      <c r="AH86" s="68">
        <v>1.6736135063798046E-3</v>
      </c>
      <c r="AI86" s="68">
        <v>5.3658029522826289E-3</v>
      </c>
      <c r="AJ86" s="68">
        <v>2.639170553677783E-3</v>
      </c>
      <c r="AK86" s="68">
        <v>1.9199741234233994E-3</v>
      </c>
      <c r="AL86" s="68">
        <v>0</v>
      </c>
      <c r="AM86" s="68">
        <v>0</v>
      </c>
      <c r="AN86" s="68">
        <v>0</v>
      </c>
      <c r="AO86" s="68">
        <v>0</v>
      </c>
      <c r="AP86" s="68">
        <v>0</v>
      </c>
      <c r="AQ86" s="68">
        <v>0</v>
      </c>
      <c r="AR86" s="68">
        <v>0</v>
      </c>
      <c r="AS86" s="68">
        <v>0</v>
      </c>
      <c r="AT86" s="68">
        <v>1</v>
      </c>
      <c r="AV86" s="18" t="s">
        <v>399</v>
      </c>
      <c r="AW86" s="71">
        <v>1.7676194809112209</v>
      </c>
      <c r="AX86" s="71">
        <v>14.152429128543625</v>
      </c>
      <c r="AY86" s="71">
        <v>31.956280527585871</v>
      </c>
      <c r="AZ86" s="71">
        <v>13.029111788697188</v>
      </c>
      <c r="BA86" s="71">
        <v>25.251707139530335</v>
      </c>
      <c r="BB86" s="71">
        <v>38.78700574571554</v>
      </c>
      <c r="BC86" s="71">
        <v>14.162165692597716</v>
      </c>
      <c r="BD86" s="71">
        <v>56.085874784981719</v>
      </c>
      <c r="BE86" s="71">
        <v>84.918420787074282</v>
      </c>
      <c r="BF86" s="71">
        <v>37.68011259180043</v>
      </c>
      <c r="BG86" s="71">
        <v>60.165940517637452</v>
      </c>
      <c r="BH86" s="71">
        <v>66.333719304770725</v>
      </c>
      <c r="BI86" s="71">
        <v>0</v>
      </c>
      <c r="BJ86" s="71">
        <v>0</v>
      </c>
      <c r="BK86" s="71">
        <v>0</v>
      </c>
      <c r="BL86" s="71">
        <v>0</v>
      </c>
      <c r="BM86" s="71">
        <v>0</v>
      </c>
      <c r="BN86" s="71">
        <v>0</v>
      </c>
      <c r="BO86" s="71">
        <v>0</v>
      </c>
      <c r="BP86" s="71">
        <v>0</v>
      </c>
      <c r="BQ86" s="71">
        <v>1.8852544469490187</v>
      </c>
    </row>
    <row r="87" spans="1:69" x14ac:dyDescent="0.2">
      <c r="A87" s="13"/>
      <c r="B87" s="17" t="s">
        <v>151</v>
      </c>
      <c r="C87" s="66">
        <v>5164.0197171028003</v>
      </c>
      <c r="D87" s="66">
        <v>19.942028462500001</v>
      </c>
      <c r="E87" s="66">
        <v>168.35738862300002</v>
      </c>
      <c r="F87" s="66">
        <v>200.55445867500001</v>
      </c>
      <c r="G87" s="66">
        <v>0</v>
      </c>
      <c r="H87" s="66">
        <v>0</v>
      </c>
      <c r="I87" s="66">
        <v>74.918729310000003</v>
      </c>
      <c r="J87" s="66">
        <v>0</v>
      </c>
      <c r="K87" s="66">
        <v>0</v>
      </c>
      <c r="L87" s="66">
        <v>0</v>
      </c>
      <c r="M87" s="66">
        <v>0</v>
      </c>
      <c r="N87" s="66">
        <v>0</v>
      </c>
      <c r="O87" s="66">
        <v>0</v>
      </c>
      <c r="P87" s="66">
        <v>0</v>
      </c>
      <c r="Q87" s="66">
        <v>0</v>
      </c>
      <c r="R87" s="66">
        <v>0</v>
      </c>
      <c r="S87" s="66">
        <v>0</v>
      </c>
      <c r="T87" s="66">
        <v>0</v>
      </c>
      <c r="U87" s="66">
        <v>0</v>
      </c>
      <c r="V87" s="66">
        <v>0</v>
      </c>
      <c r="W87" s="66">
        <v>5627.7923221732999</v>
      </c>
      <c r="Y87" s="41" t="s">
        <v>151</v>
      </c>
      <c r="Z87" s="68">
        <v>0.9175924450439914</v>
      </c>
      <c r="AA87" s="68">
        <v>3.5434904703091344E-3</v>
      </c>
      <c r="AB87" s="68">
        <v>2.9915352057267277E-2</v>
      </c>
      <c r="AC87" s="68">
        <v>3.5636435602789146E-2</v>
      </c>
      <c r="AD87" s="68">
        <v>0</v>
      </c>
      <c r="AE87" s="68">
        <v>0</v>
      </c>
      <c r="AF87" s="68">
        <v>1.3312276825643139E-2</v>
      </c>
      <c r="AG87" s="68">
        <v>0</v>
      </c>
      <c r="AH87" s="68">
        <v>0</v>
      </c>
      <c r="AI87" s="68">
        <v>0</v>
      </c>
      <c r="AJ87" s="68">
        <v>0</v>
      </c>
      <c r="AK87" s="68">
        <v>0</v>
      </c>
      <c r="AL87" s="68">
        <v>0</v>
      </c>
      <c r="AM87" s="68">
        <v>0</v>
      </c>
      <c r="AN87" s="68">
        <v>0</v>
      </c>
      <c r="AO87" s="68">
        <v>0</v>
      </c>
      <c r="AP87" s="68">
        <v>0</v>
      </c>
      <c r="AQ87" s="68">
        <v>0</v>
      </c>
      <c r="AR87" s="68">
        <v>0</v>
      </c>
      <c r="AS87" s="68">
        <v>0</v>
      </c>
      <c r="AT87" s="68">
        <v>1</v>
      </c>
      <c r="AV87" s="18" t="s">
        <v>151</v>
      </c>
      <c r="AW87" s="71">
        <v>11.34226947038205</v>
      </c>
      <c r="AX87" s="71">
        <v>58.013650533858197</v>
      </c>
      <c r="AY87" s="71">
        <v>61.115693516180478</v>
      </c>
      <c r="AZ87" s="71">
        <v>50.807135832939728</v>
      </c>
      <c r="BA87" s="71">
        <v>0</v>
      </c>
      <c r="BB87" s="71">
        <v>0</v>
      </c>
      <c r="BC87" s="71">
        <v>57.804612988723719</v>
      </c>
      <c r="BD87" s="71">
        <v>0</v>
      </c>
      <c r="BE87" s="71">
        <v>0</v>
      </c>
      <c r="BF87" s="71">
        <v>0</v>
      </c>
      <c r="BG87" s="71">
        <v>0</v>
      </c>
      <c r="BH87" s="71">
        <v>0</v>
      </c>
      <c r="BI87" s="71">
        <v>0</v>
      </c>
      <c r="BJ87" s="71">
        <v>0</v>
      </c>
      <c r="BK87" s="71">
        <v>0</v>
      </c>
      <c r="BL87" s="71">
        <v>0</v>
      </c>
      <c r="BM87" s="71">
        <v>0</v>
      </c>
      <c r="BN87" s="71">
        <v>0</v>
      </c>
      <c r="BO87" s="71">
        <v>0</v>
      </c>
      <c r="BP87" s="71">
        <v>0</v>
      </c>
      <c r="BQ87" s="71">
        <v>10.750489975616111</v>
      </c>
    </row>
    <row r="88" spans="1:69" x14ac:dyDescent="0.2">
      <c r="A88" s="13"/>
      <c r="B88" s="17" t="s">
        <v>373</v>
      </c>
      <c r="C88" s="66">
        <v>0</v>
      </c>
      <c r="D88" s="66">
        <v>0</v>
      </c>
      <c r="E88" s="66">
        <v>0</v>
      </c>
      <c r="F88" s="66">
        <v>0</v>
      </c>
      <c r="G88" s="66">
        <v>0</v>
      </c>
      <c r="H88" s="66">
        <v>0</v>
      </c>
      <c r="I88" s="66">
        <v>0</v>
      </c>
      <c r="J88" s="66">
        <v>0</v>
      </c>
      <c r="K88" s="66">
        <v>0</v>
      </c>
      <c r="L88" s="66">
        <v>0</v>
      </c>
      <c r="M88" s="66">
        <v>0</v>
      </c>
      <c r="N88" s="66">
        <v>0</v>
      </c>
      <c r="O88" s="66">
        <v>0</v>
      </c>
      <c r="P88" s="66">
        <v>0</v>
      </c>
      <c r="Q88" s="66">
        <v>0</v>
      </c>
      <c r="R88" s="66">
        <v>0</v>
      </c>
      <c r="S88" s="66">
        <v>0</v>
      </c>
      <c r="T88" s="66">
        <v>0</v>
      </c>
      <c r="U88" s="66">
        <v>0</v>
      </c>
      <c r="V88" s="66">
        <v>0</v>
      </c>
      <c r="W88" s="66">
        <v>232.49563098519999</v>
      </c>
      <c r="Y88" s="41" t="s">
        <v>373</v>
      </c>
      <c r="Z88" s="68">
        <v>0</v>
      </c>
      <c r="AA88" s="68">
        <v>0</v>
      </c>
      <c r="AB88" s="68">
        <v>0</v>
      </c>
      <c r="AC88" s="68">
        <v>0</v>
      </c>
      <c r="AD88" s="68">
        <v>0</v>
      </c>
      <c r="AE88" s="68">
        <v>0</v>
      </c>
      <c r="AF88" s="68">
        <v>0</v>
      </c>
      <c r="AG88" s="68">
        <v>0</v>
      </c>
      <c r="AH88" s="68">
        <v>0</v>
      </c>
      <c r="AI88" s="68">
        <v>0</v>
      </c>
      <c r="AJ88" s="68">
        <v>0</v>
      </c>
      <c r="AK88" s="68">
        <v>0</v>
      </c>
      <c r="AL88" s="68">
        <v>0</v>
      </c>
      <c r="AM88" s="68">
        <v>0</v>
      </c>
      <c r="AN88" s="68">
        <v>0</v>
      </c>
      <c r="AO88" s="68">
        <v>0</v>
      </c>
      <c r="AP88" s="68">
        <v>0</v>
      </c>
      <c r="AQ88" s="68">
        <v>0</v>
      </c>
      <c r="AR88" s="68">
        <v>0</v>
      </c>
      <c r="AS88" s="68">
        <v>0</v>
      </c>
      <c r="AT88" s="68">
        <v>0</v>
      </c>
      <c r="AV88" s="18" t="s">
        <v>373</v>
      </c>
      <c r="AW88" s="71">
        <v>0</v>
      </c>
      <c r="AX88" s="71">
        <v>0</v>
      </c>
      <c r="AY88" s="71">
        <v>0</v>
      </c>
      <c r="AZ88" s="71">
        <v>0</v>
      </c>
      <c r="BA88" s="71">
        <v>0</v>
      </c>
      <c r="BB88" s="71">
        <v>0</v>
      </c>
      <c r="BC88" s="71">
        <v>0</v>
      </c>
      <c r="BD88" s="71">
        <v>0</v>
      </c>
      <c r="BE88" s="71">
        <v>0</v>
      </c>
      <c r="BF88" s="71">
        <v>0</v>
      </c>
      <c r="BG88" s="71">
        <v>0</v>
      </c>
      <c r="BH88" s="71">
        <v>0</v>
      </c>
      <c r="BI88" s="71">
        <v>0</v>
      </c>
      <c r="BJ88" s="71">
        <v>0</v>
      </c>
      <c r="BK88" s="71">
        <v>0</v>
      </c>
      <c r="BL88" s="71">
        <v>0</v>
      </c>
      <c r="BM88" s="71">
        <v>0</v>
      </c>
      <c r="BN88" s="71">
        <v>0</v>
      </c>
      <c r="BO88" s="71">
        <v>0</v>
      </c>
      <c r="BP88" s="71">
        <v>0</v>
      </c>
      <c r="BQ88" s="71">
        <v>40.430468804297149</v>
      </c>
    </row>
    <row r="89" spans="1:69" x14ac:dyDescent="0.2">
      <c r="A89" s="13"/>
      <c r="B89" s="17" t="s">
        <v>374</v>
      </c>
      <c r="C89" s="66">
        <v>0</v>
      </c>
      <c r="D89" s="66">
        <v>0</v>
      </c>
      <c r="E89" s="66">
        <v>0</v>
      </c>
      <c r="F89" s="66">
        <v>0</v>
      </c>
      <c r="G89" s="66">
        <v>0</v>
      </c>
      <c r="H89" s="66">
        <v>0</v>
      </c>
      <c r="I89" s="66">
        <v>0</v>
      </c>
      <c r="J89" s="66">
        <v>0</v>
      </c>
      <c r="K89" s="66">
        <v>0</v>
      </c>
      <c r="L89" s="66">
        <v>0</v>
      </c>
      <c r="M89" s="66">
        <v>0</v>
      </c>
      <c r="N89" s="66">
        <v>0</v>
      </c>
      <c r="O89" s="66">
        <v>0</v>
      </c>
      <c r="P89" s="66">
        <v>0</v>
      </c>
      <c r="Q89" s="66">
        <v>0</v>
      </c>
      <c r="R89" s="66">
        <v>0</v>
      </c>
      <c r="S89" s="66">
        <v>0</v>
      </c>
      <c r="T89" s="66">
        <v>0</v>
      </c>
      <c r="U89" s="66">
        <v>0</v>
      </c>
      <c r="V89" s="66">
        <v>0</v>
      </c>
      <c r="W89" s="66">
        <v>0</v>
      </c>
      <c r="Y89" s="41" t="s">
        <v>374</v>
      </c>
      <c r="Z89" s="68">
        <v>0</v>
      </c>
      <c r="AA89" s="68">
        <v>0</v>
      </c>
      <c r="AB89" s="68">
        <v>0</v>
      </c>
      <c r="AC89" s="68">
        <v>0</v>
      </c>
      <c r="AD89" s="68">
        <v>0</v>
      </c>
      <c r="AE89" s="68">
        <v>0</v>
      </c>
      <c r="AF89" s="68">
        <v>0</v>
      </c>
      <c r="AG89" s="68">
        <v>0</v>
      </c>
      <c r="AH89" s="68">
        <v>0</v>
      </c>
      <c r="AI89" s="68">
        <v>0</v>
      </c>
      <c r="AJ89" s="68">
        <v>0</v>
      </c>
      <c r="AK89" s="68">
        <v>0</v>
      </c>
      <c r="AL89" s="68">
        <v>0</v>
      </c>
      <c r="AM89" s="68">
        <v>0</v>
      </c>
      <c r="AN89" s="68">
        <v>0</v>
      </c>
      <c r="AO89" s="68">
        <v>0</v>
      </c>
      <c r="AP89" s="68">
        <v>0</v>
      </c>
      <c r="AQ89" s="68">
        <v>0</v>
      </c>
      <c r="AR89" s="68">
        <v>0</v>
      </c>
      <c r="AS89" s="68">
        <v>0</v>
      </c>
      <c r="AT89" s="68">
        <v>0</v>
      </c>
      <c r="AV89" s="18" t="s">
        <v>374</v>
      </c>
      <c r="AW89" s="71">
        <v>0</v>
      </c>
      <c r="AX89" s="71">
        <v>0</v>
      </c>
      <c r="AY89" s="71">
        <v>0</v>
      </c>
      <c r="AZ89" s="71">
        <v>0</v>
      </c>
      <c r="BA89" s="71">
        <v>0</v>
      </c>
      <c r="BB89" s="71">
        <v>0</v>
      </c>
      <c r="BC89" s="71">
        <v>0</v>
      </c>
      <c r="BD89" s="71">
        <v>0</v>
      </c>
      <c r="BE89" s="71">
        <v>0</v>
      </c>
      <c r="BF89" s="71">
        <v>0</v>
      </c>
      <c r="BG89" s="71">
        <v>0</v>
      </c>
      <c r="BH89" s="71">
        <v>0</v>
      </c>
      <c r="BI89" s="71">
        <v>0</v>
      </c>
      <c r="BJ89" s="71">
        <v>0</v>
      </c>
      <c r="BK89" s="71">
        <v>0</v>
      </c>
      <c r="BL89" s="71">
        <v>0</v>
      </c>
      <c r="BM89" s="71">
        <v>0</v>
      </c>
      <c r="BN89" s="71">
        <v>0</v>
      </c>
      <c r="BO89" s="71">
        <v>0</v>
      </c>
      <c r="BP89" s="71">
        <v>0</v>
      </c>
      <c r="BQ89" s="71">
        <v>0</v>
      </c>
    </row>
    <row r="90" spans="1:69" x14ac:dyDescent="0.2">
      <c r="A90" s="13"/>
      <c r="B90" s="17" t="s">
        <v>374</v>
      </c>
      <c r="C90" s="66">
        <v>0</v>
      </c>
      <c r="D90" s="66">
        <v>0</v>
      </c>
      <c r="E90" s="66">
        <v>0</v>
      </c>
      <c r="F90" s="66">
        <v>0</v>
      </c>
      <c r="G90" s="66">
        <v>0</v>
      </c>
      <c r="H90" s="66">
        <v>0</v>
      </c>
      <c r="I90" s="66">
        <v>0</v>
      </c>
      <c r="J90" s="66">
        <v>0</v>
      </c>
      <c r="K90" s="66">
        <v>0</v>
      </c>
      <c r="L90" s="66">
        <v>0</v>
      </c>
      <c r="M90" s="66">
        <v>0</v>
      </c>
      <c r="N90" s="66">
        <v>0</v>
      </c>
      <c r="O90" s="66">
        <v>0</v>
      </c>
      <c r="P90" s="66">
        <v>0</v>
      </c>
      <c r="Q90" s="66">
        <v>0</v>
      </c>
      <c r="R90" s="66">
        <v>0</v>
      </c>
      <c r="S90" s="66">
        <v>0</v>
      </c>
      <c r="T90" s="66">
        <v>0</v>
      </c>
      <c r="U90" s="66">
        <v>0</v>
      </c>
      <c r="V90" s="66">
        <v>0</v>
      </c>
      <c r="W90" s="66">
        <v>0</v>
      </c>
      <c r="Y90" s="41" t="s">
        <v>374</v>
      </c>
      <c r="Z90" s="68">
        <v>0</v>
      </c>
      <c r="AA90" s="68">
        <v>0</v>
      </c>
      <c r="AB90" s="68">
        <v>0</v>
      </c>
      <c r="AC90" s="68">
        <v>0</v>
      </c>
      <c r="AD90" s="68">
        <v>0</v>
      </c>
      <c r="AE90" s="68">
        <v>0</v>
      </c>
      <c r="AF90" s="68">
        <v>0</v>
      </c>
      <c r="AG90" s="68">
        <v>0</v>
      </c>
      <c r="AH90" s="68">
        <v>0</v>
      </c>
      <c r="AI90" s="68">
        <v>0</v>
      </c>
      <c r="AJ90" s="68">
        <v>0</v>
      </c>
      <c r="AK90" s="68">
        <v>0</v>
      </c>
      <c r="AL90" s="68">
        <v>0</v>
      </c>
      <c r="AM90" s="68">
        <v>0</v>
      </c>
      <c r="AN90" s="68">
        <v>0</v>
      </c>
      <c r="AO90" s="68">
        <v>0</v>
      </c>
      <c r="AP90" s="68">
        <v>0</v>
      </c>
      <c r="AQ90" s="68">
        <v>0</v>
      </c>
      <c r="AR90" s="68">
        <v>0</v>
      </c>
      <c r="AS90" s="68">
        <v>0</v>
      </c>
      <c r="AT90" s="68">
        <v>0</v>
      </c>
      <c r="AV90" s="18" t="s">
        <v>374</v>
      </c>
      <c r="AW90" s="71">
        <v>0</v>
      </c>
      <c r="AX90" s="71">
        <v>0</v>
      </c>
      <c r="AY90" s="71">
        <v>0</v>
      </c>
      <c r="AZ90" s="71">
        <v>0</v>
      </c>
      <c r="BA90" s="71">
        <v>0</v>
      </c>
      <c r="BB90" s="71">
        <v>0</v>
      </c>
      <c r="BC90" s="71">
        <v>0</v>
      </c>
      <c r="BD90" s="71">
        <v>0</v>
      </c>
      <c r="BE90" s="71">
        <v>0</v>
      </c>
      <c r="BF90" s="71">
        <v>0</v>
      </c>
      <c r="BG90" s="71">
        <v>0</v>
      </c>
      <c r="BH90" s="71">
        <v>0</v>
      </c>
      <c r="BI90" s="71">
        <v>0</v>
      </c>
      <c r="BJ90" s="71">
        <v>0</v>
      </c>
      <c r="BK90" s="71">
        <v>0</v>
      </c>
      <c r="BL90" s="71">
        <v>0</v>
      </c>
      <c r="BM90" s="71">
        <v>0</v>
      </c>
      <c r="BN90" s="71">
        <v>0</v>
      </c>
      <c r="BO90" s="71">
        <v>0</v>
      </c>
      <c r="BP90" s="71">
        <v>0</v>
      </c>
      <c r="BQ90" s="71">
        <v>0</v>
      </c>
    </row>
    <row r="91" spans="1:69" x14ac:dyDescent="0.2">
      <c r="A91" s="13"/>
      <c r="B91" s="17" t="s">
        <v>374</v>
      </c>
      <c r="C91" s="66">
        <v>0</v>
      </c>
      <c r="D91" s="66">
        <v>0</v>
      </c>
      <c r="E91" s="66">
        <v>0</v>
      </c>
      <c r="F91" s="66">
        <v>0</v>
      </c>
      <c r="G91" s="66">
        <v>0</v>
      </c>
      <c r="H91" s="66">
        <v>0</v>
      </c>
      <c r="I91" s="66">
        <v>0</v>
      </c>
      <c r="J91" s="66">
        <v>0</v>
      </c>
      <c r="K91" s="66">
        <v>0</v>
      </c>
      <c r="L91" s="66">
        <v>0</v>
      </c>
      <c r="M91" s="66">
        <v>0</v>
      </c>
      <c r="N91" s="66">
        <v>0</v>
      </c>
      <c r="O91" s="66">
        <v>0</v>
      </c>
      <c r="P91" s="66">
        <v>0</v>
      </c>
      <c r="Q91" s="66">
        <v>0</v>
      </c>
      <c r="R91" s="66">
        <v>0</v>
      </c>
      <c r="S91" s="66">
        <v>0</v>
      </c>
      <c r="T91" s="66">
        <v>0</v>
      </c>
      <c r="U91" s="66">
        <v>0</v>
      </c>
      <c r="V91" s="66">
        <v>0</v>
      </c>
      <c r="W91" s="66">
        <v>0</v>
      </c>
      <c r="Y91" s="41" t="s">
        <v>374</v>
      </c>
      <c r="Z91" s="68">
        <v>0</v>
      </c>
      <c r="AA91" s="68">
        <v>0</v>
      </c>
      <c r="AB91" s="68">
        <v>0</v>
      </c>
      <c r="AC91" s="68">
        <v>0</v>
      </c>
      <c r="AD91" s="68">
        <v>0</v>
      </c>
      <c r="AE91" s="68">
        <v>0</v>
      </c>
      <c r="AF91" s="68">
        <v>0</v>
      </c>
      <c r="AG91" s="68">
        <v>0</v>
      </c>
      <c r="AH91" s="68">
        <v>0</v>
      </c>
      <c r="AI91" s="68">
        <v>0</v>
      </c>
      <c r="AJ91" s="68">
        <v>0</v>
      </c>
      <c r="AK91" s="68">
        <v>0</v>
      </c>
      <c r="AL91" s="68">
        <v>0</v>
      </c>
      <c r="AM91" s="68">
        <v>0</v>
      </c>
      <c r="AN91" s="68">
        <v>0</v>
      </c>
      <c r="AO91" s="68">
        <v>0</v>
      </c>
      <c r="AP91" s="68">
        <v>0</v>
      </c>
      <c r="AQ91" s="68">
        <v>0</v>
      </c>
      <c r="AR91" s="68">
        <v>0</v>
      </c>
      <c r="AS91" s="68">
        <v>0</v>
      </c>
      <c r="AT91" s="68">
        <v>0</v>
      </c>
      <c r="AV91" s="18" t="s">
        <v>374</v>
      </c>
      <c r="AW91" s="71">
        <v>0</v>
      </c>
      <c r="AX91" s="71">
        <v>0</v>
      </c>
      <c r="AY91" s="71">
        <v>0</v>
      </c>
      <c r="AZ91" s="71">
        <v>0</v>
      </c>
      <c r="BA91" s="71">
        <v>0</v>
      </c>
      <c r="BB91" s="71">
        <v>0</v>
      </c>
      <c r="BC91" s="71">
        <v>0</v>
      </c>
      <c r="BD91" s="71">
        <v>0</v>
      </c>
      <c r="BE91" s="71">
        <v>0</v>
      </c>
      <c r="BF91" s="71">
        <v>0</v>
      </c>
      <c r="BG91" s="71">
        <v>0</v>
      </c>
      <c r="BH91" s="71">
        <v>0</v>
      </c>
      <c r="BI91" s="71">
        <v>0</v>
      </c>
      <c r="BJ91" s="71">
        <v>0</v>
      </c>
      <c r="BK91" s="71">
        <v>0</v>
      </c>
      <c r="BL91" s="71">
        <v>0</v>
      </c>
      <c r="BM91" s="71">
        <v>0</v>
      </c>
      <c r="BN91" s="71">
        <v>0</v>
      </c>
      <c r="BO91" s="71">
        <v>0</v>
      </c>
      <c r="BP91" s="71">
        <v>0</v>
      </c>
      <c r="BQ91" s="71">
        <v>0</v>
      </c>
    </row>
    <row r="92" spans="1:69" x14ac:dyDescent="0.2">
      <c r="A92" s="13"/>
      <c r="B92" s="17" t="s">
        <v>374</v>
      </c>
      <c r="C92" s="66">
        <v>0</v>
      </c>
      <c r="D92" s="66">
        <v>0</v>
      </c>
      <c r="E92" s="66">
        <v>0</v>
      </c>
      <c r="F92" s="66">
        <v>0</v>
      </c>
      <c r="G92" s="66">
        <v>0</v>
      </c>
      <c r="H92" s="66">
        <v>0</v>
      </c>
      <c r="I92" s="66">
        <v>0</v>
      </c>
      <c r="J92" s="66">
        <v>0</v>
      </c>
      <c r="K92" s="66">
        <v>0</v>
      </c>
      <c r="L92" s="66">
        <v>0</v>
      </c>
      <c r="M92" s="66">
        <v>0</v>
      </c>
      <c r="N92" s="66">
        <v>0</v>
      </c>
      <c r="O92" s="66">
        <v>0</v>
      </c>
      <c r="P92" s="66">
        <v>0</v>
      </c>
      <c r="Q92" s="66">
        <v>0</v>
      </c>
      <c r="R92" s="66">
        <v>0</v>
      </c>
      <c r="S92" s="66">
        <v>0</v>
      </c>
      <c r="T92" s="66">
        <v>0</v>
      </c>
      <c r="U92" s="66">
        <v>0</v>
      </c>
      <c r="V92" s="66">
        <v>0</v>
      </c>
      <c r="W92" s="66">
        <v>0</v>
      </c>
      <c r="Y92" s="41" t="s">
        <v>374</v>
      </c>
      <c r="Z92" s="68">
        <v>0</v>
      </c>
      <c r="AA92" s="68">
        <v>0</v>
      </c>
      <c r="AB92" s="68">
        <v>0</v>
      </c>
      <c r="AC92" s="68">
        <v>0</v>
      </c>
      <c r="AD92" s="68">
        <v>0</v>
      </c>
      <c r="AE92" s="68">
        <v>0</v>
      </c>
      <c r="AF92" s="68">
        <v>0</v>
      </c>
      <c r="AG92" s="68">
        <v>0</v>
      </c>
      <c r="AH92" s="68">
        <v>0</v>
      </c>
      <c r="AI92" s="68">
        <v>0</v>
      </c>
      <c r="AJ92" s="68">
        <v>0</v>
      </c>
      <c r="AK92" s="68">
        <v>0</v>
      </c>
      <c r="AL92" s="68">
        <v>0</v>
      </c>
      <c r="AM92" s="68">
        <v>0</v>
      </c>
      <c r="AN92" s="68">
        <v>0</v>
      </c>
      <c r="AO92" s="68">
        <v>0</v>
      </c>
      <c r="AP92" s="68">
        <v>0</v>
      </c>
      <c r="AQ92" s="68">
        <v>0</v>
      </c>
      <c r="AR92" s="68">
        <v>0</v>
      </c>
      <c r="AS92" s="68">
        <v>0</v>
      </c>
      <c r="AT92" s="68">
        <v>0</v>
      </c>
      <c r="AV92" s="18" t="s">
        <v>374</v>
      </c>
      <c r="AW92" s="71">
        <v>0</v>
      </c>
      <c r="AX92" s="71">
        <v>0</v>
      </c>
      <c r="AY92" s="71">
        <v>0</v>
      </c>
      <c r="AZ92" s="71">
        <v>0</v>
      </c>
      <c r="BA92" s="71">
        <v>0</v>
      </c>
      <c r="BB92" s="71">
        <v>0</v>
      </c>
      <c r="BC92" s="71">
        <v>0</v>
      </c>
      <c r="BD92" s="71">
        <v>0</v>
      </c>
      <c r="BE92" s="71">
        <v>0</v>
      </c>
      <c r="BF92" s="71">
        <v>0</v>
      </c>
      <c r="BG92" s="71">
        <v>0</v>
      </c>
      <c r="BH92" s="71">
        <v>0</v>
      </c>
      <c r="BI92" s="71">
        <v>0</v>
      </c>
      <c r="BJ92" s="71">
        <v>0</v>
      </c>
      <c r="BK92" s="71">
        <v>0</v>
      </c>
      <c r="BL92" s="71">
        <v>0</v>
      </c>
      <c r="BM92" s="71">
        <v>0</v>
      </c>
      <c r="BN92" s="71">
        <v>0</v>
      </c>
      <c r="BO92" s="71">
        <v>0</v>
      </c>
      <c r="BP92" s="71">
        <v>0</v>
      </c>
      <c r="BQ92" s="71">
        <v>0</v>
      </c>
    </row>
    <row r="93" spans="1:69" s="20" customFormat="1" x14ac:dyDescent="0.2">
      <c r="A93" s="19"/>
      <c r="B93" s="17" t="s">
        <v>374</v>
      </c>
      <c r="C93" s="66">
        <v>0</v>
      </c>
      <c r="D93" s="66">
        <v>0</v>
      </c>
      <c r="E93" s="66">
        <v>0</v>
      </c>
      <c r="F93" s="66">
        <v>0</v>
      </c>
      <c r="G93" s="66">
        <v>0</v>
      </c>
      <c r="H93" s="66">
        <v>0</v>
      </c>
      <c r="I93" s="66">
        <v>0</v>
      </c>
      <c r="J93" s="66">
        <v>0</v>
      </c>
      <c r="K93" s="66">
        <v>0</v>
      </c>
      <c r="L93" s="66">
        <v>0</v>
      </c>
      <c r="M93" s="66">
        <v>0</v>
      </c>
      <c r="N93" s="66">
        <v>0</v>
      </c>
      <c r="O93" s="66">
        <v>0</v>
      </c>
      <c r="P93" s="66">
        <v>0</v>
      </c>
      <c r="Q93" s="66">
        <v>0</v>
      </c>
      <c r="R93" s="66">
        <v>0</v>
      </c>
      <c r="S93" s="66">
        <v>0</v>
      </c>
      <c r="T93" s="66">
        <v>0</v>
      </c>
      <c r="U93" s="66">
        <v>0</v>
      </c>
      <c r="V93" s="66">
        <v>0</v>
      </c>
      <c r="W93" s="66">
        <v>0</v>
      </c>
      <c r="Y93" s="41" t="s">
        <v>374</v>
      </c>
      <c r="Z93" s="68">
        <v>0</v>
      </c>
      <c r="AA93" s="68">
        <v>0</v>
      </c>
      <c r="AB93" s="68">
        <v>0</v>
      </c>
      <c r="AC93" s="68">
        <v>0</v>
      </c>
      <c r="AD93" s="68">
        <v>0</v>
      </c>
      <c r="AE93" s="68">
        <v>0</v>
      </c>
      <c r="AF93" s="68">
        <v>0</v>
      </c>
      <c r="AG93" s="68">
        <v>0</v>
      </c>
      <c r="AH93" s="68">
        <v>0</v>
      </c>
      <c r="AI93" s="68">
        <v>0</v>
      </c>
      <c r="AJ93" s="68">
        <v>0</v>
      </c>
      <c r="AK93" s="68">
        <v>0</v>
      </c>
      <c r="AL93" s="68">
        <v>0</v>
      </c>
      <c r="AM93" s="68">
        <v>0</v>
      </c>
      <c r="AN93" s="68">
        <v>0</v>
      </c>
      <c r="AO93" s="68">
        <v>0</v>
      </c>
      <c r="AP93" s="68">
        <v>0</v>
      </c>
      <c r="AQ93" s="68">
        <v>0</v>
      </c>
      <c r="AR93" s="68">
        <v>0</v>
      </c>
      <c r="AS93" s="68">
        <v>0</v>
      </c>
      <c r="AT93" s="68">
        <v>0</v>
      </c>
      <c r="AV93" s="18" t="s">
        <v>374</v>
      </c>
      <c r="AW93" s="71">
        <v>0</v>
      </c>
      <c r="AX93" s="71">
        <v>0</v>
      </c>
      <c r="AY93" s="71">
        <v>0</v>
      </c>
      <c r="AZ93" s="71">
        <v>0</v>
      </c>
      <c r="BA93" s="71">
        <v>0</v>
      </c>
      <c r="BB93" s="71">
        <v>0</v>
      </c>
      <c r="BC93" s="71">
        <v>0</v>
      </c>
      <c r="BD93" s="71">
        <v>0</v>
      </c>
      <c r="BE93" s="71">
        <v>0</v>
      </c>
      <c r="BF93" s="71">
        <v>0</v>
      </c>
      <c r="BG93" s="71">
        <v>0</v>
      </c>
      <c r="BH93" s="71">
        <v>0</v>
      </c>
      <c r="BI93" s="71">
        <v>0</v>
      </c>
      <c r="BJ93" s="71">
        <v>0</v>
      </c>
      <c r="BK93" s="71">
        <v>0</v>
      </c>
      <c r="BL93" s="71">
        <v>0</v>
      </c>
      <c r="BM93" s="71">
        <v>0</v>
      </c>
      <c r="BN93" s="71">
        <v>0</v>
      </c>
      <c r="BO93" s="71">
        <v>0</v>
      </c>
      <c r="BP93" s="71">
        <v>0</v>
      </c>
      <c r="BQ93" s="71">
        <v>0</v>
      </c>
    </row>
    <row r="94" spans="1:69" x14ac:dyDescent="0.2">
      <c r="A94" s="13"/>
      <c r="B94" s="21" t="s">
        <v>374</v>
      </c>
      <c r="C94" s="66">
        <v>0</v>
      </c>
      <c r="D94" s="66">
        <v>0</v>
      </c>
      <c r="E94" s="66">
        <v>0</v>
      </c>
      <c r="F94" s="66">
        <v>0</v>
      </c>
      <c r="G94" s="66">
        <v>0</v>
      </c>
      <c r="H94" s="66">
        <v>0</v>
      </c>
      <c r="I94" s="66">
        <v>0</v>
      </c>
      <c r="J94" s="66">
        <v>0</v>
      </c>
      <c r="K94" s="66">
        <v>0</v>
      </c>
      <c r="L94" s="66">
        <v>0</v>
      </c>
      <c r="M94" s="66">
        <v>0</v>
      </c>
      <c r="N94" s="66">
        <v>0</v>
      </c>
      <c r="O94" s="66">
        <v>0</v>
      </c>
      <c r="P94" s="66">
        <v>0</v>
      </c>
      <c r="Q94" s="66">
        <v>0</v>
      </c>
      <c r="R94" s="66">
        <v>0</v>
      </c>
      <c r="S94" s="66">
        <v>0</v>
      </c>
      <c r="T94" s="66">
        <v>0</v>
      </c>
      <c r="U94" s="66">
        <v>0</v>
      </c>
      <c r="V94" s="66">
        <v>0</v>
      </c>
      <c r="W94" s="66">
        <v>0</v>
      </c>
      <c r="Y94" s="42" t="s">
        <v>374</v>
      </c>
      <c r="Z94" s="68">
        <v>0</v>
      </c>
      <c r="AA94" s="68">
        <v>0</v>
      </c>
      <c r="AB94" s="68">
        <v>0</v>
      </c>
      <c r="AC94" s="68">
        <v>0</v>
      </c>
      <c r="AD94" s="68">
        <v>0</v>
      </c>
      <c r="AE94" s="68">
        <v>0</v>
      </c>
      <c r="AF94" s="68">
        <v>0</v>
      </c>
      <c r="AG94" s="68">
        <v>0</v>
      </c>
      <c r="AH94" s="68">
        <v>0</v>
      </c>
      <c r="AI94" s="68">
        <v>0</v>
      </c>
      <c r="AJ94" s="68">
        <v>0</v>
      </c>
      <c r="AK94" s="68">
        <v>0</v>
      </c>
      <c r="AL94" s="68">
        <v>0</v>
      </c>
      <c r="AM94" s="68">
        <v>0</v>
      </c>
      <c r="AN94" s="68">
        <v>0</v>
      </c>
      <c r="AO94" s="68">
        <v>0</v>
      </c>
      <c r="AP94" s="68">
        <v>0</v>
      </c>
      <c r="AQ94" s="68">
        <v>0</v>
      </c>
      <c r="AR94" s="68">
        <v>0</v>
      </c>
      <c r="AS94" s="68">
        <v>0</v>
      </c>
      <c r="AT94" s="68">
        <v>0</v>
      </c>
      <c r="AV94" s="22" t="s">
        <v>374</v>
      </c>
      <c r="AW94" s="71">
        <v>0</v>
      </c>
      <c r="AX94" s="71">
        <v>0</v>
      </c>
      <c r="AY94" s="71">
        <v>0</v>
      </c>
      <c r="AZ94" s="71">
        <v>0</v>
      </c>
      <c r="BA94" s="71">
        <v>0</v>
      </c>
      <c r="BB94" s="71">
        <v>0</v>
      </c>
      <c r="BC94" s="71">
        <v>0</v>
      </c>
      <c r="BD94" s="71">
        <v>0</v>
      </c>
      <c r="BE94" s="71">
        <v>0</v>
      </c>
      <c r="BF94" s="71">
        <v>0</v>
      </c>
      <c r="BG94" s="71">
        <v>0</v>
      </c>
      <c r="BH94" s="71">
        <v>0</v>
      </c>
      <c r="BI94" s="71">
        <v>0</v>
      </c>
      <c r="BJ94" s="71">
        <v>0</v>
      </c>
      <c r="BK94" s="71">
        <v>0</v>
      </c>
      <c r="BL94" s="71">
        <v>0</v>
      </c>
      <c r="BM94" s="71">
        <v>0</v>
      </c>
      <c r="BN94" s="71">
        <v>0</v>
      </c>
      <c r="BO94" s="71">
        <v>0</v>
      </c>
      <c r="BP94" s="71">
        <v>0</v>
      </c>
      <c r="BQ94" s="71">
        <v>0</v>
      </c>
    </row>
    <row r="95" spans="1:69" x14ac:dyDescent="0.2">
      <c r="A95" s="13"/>
      <c r="B95" s="23" t="s">
        <v>194</v>
      </c>
      <c r="C95" s="66">
        <v>268573.47473526251</v>
      </c>
      <c r="D95" s="66">
        <v>11083.156894300701</v>
      </c>
      <c r="E95" s="66">
        <v>4079.7873596121995</v>
      </c>
      <c r="F95" s="66">
        <v>14193.7672077896</v>
      </c>
      <c r="G95" s="66">
        <v>3030.8557650956</v>
      </c>
      <c r="H95" s="66">
        <v>1588.0719397374</v>
      </c>
      <c r="I95" s="66">
        <v>5224.0983459354002</v>
      </c>
      <c r="J95" s="66">
        <v>638.55692875620002</v>
      </c>
      <c r="K95" s="66">
        <v>518.59831602149995</v>
      </c>
      <c r="L95" s="66">
        <v>1130.6617568632998</v>
      </c>
      <c r="M95" s="66">
        <v>383.18654186419997</v>
      </c>
      <c r="N95" s="66">
        <v>278.76494900950001</v>
      </c>
      <c r="O95" s="66">
        <v>1180.75039066</v>
      </c>
      <c r="P95" s="66">
        <v>0</v>
      </c>
      <c r="Q95" s="66">
        <v>73.045380089999995</v>
      </c>
      <c r="R95" s="66">
        <v>664.24009787829993</v>
      </c>
      <c r="S95" s="66">
        <v>135.95003906670001</v>
      </c>
      <c r="T95" s="66">
        <v>54.1849622497</v>
      </c>
      <c r="U95" s="66">
        <v>0</v>
      </c>
      <c r="V95" s="66">
        <v>0</v>
      </c>
      <c r="W95" s="66"/>
      <c r="Y95" s="43" t="s">
        <v>194</v>
      </c>
      <c r="Z95" s="69"/>
      <c r="AA95" s="69"/>
      <c r="AB95" s="69"/>
      <c r="AC95" s="69"/>
      <c r="AD95" s="69"/>
      <c r="AE95" s="69"/>
      <c r="AF95" s="69"/>
      <c r="AG95" s="69"/>
      <c r="AH95" s="69"/>
      <c r="AI95" s="69"/>
      <c r="AJ95" s="69"/>
      <c r="AK95" s="69"/>
      <c r="AL95" s="69"/>
      <c r="AM95" s="69"/>
      <c r="AN95" s="68"/>
      <c r="AO95" s="68"/>
      <c r="AP95" s="68"/>
      <c r="AQ95" s="68"/>
      <c r="AR95" s="68"/>
      <c r="AS95" s="68"/>
      <c r="AT95" s="69"/>
      <c r="AV95" s="24" t="s">
        <v>194</v>
      </c>
      <c r="AW95" s="71"/>
      <c r="AX95" s="71"/>
      <c r="AY95" s="71"/>
      <c r="AZ95" s="71"/>
      <c r="BA95" s="71"/>
      <c r="BB95" s="71"/>
      <c r="BC95" s="71"/>
      <c r="BD95" s="71"/>
      <c r="BE95" s="71"/>
      <c r="BF95" s="71"/>
      <c r="BG95" s="71"/>
      <c r="BH95" s="71"/>
      <c r="BI95" s="71"/>
      <c r="BJ95" s="71"/>
      <c r="BK95" s="71"/>
      <c r="BL95" s="71"/>
      <c r="BM95" s="71"/>
      <c r="BN95" s="71"/>
      <c r="BO95" s="71"/>
      <c r="BP95" s="71"/>
      <c r="BQ95" s="71"/>
    </row>
    <row r="96" spans="1:69" x14ac:dyDescent="0.2">
      <c r="M96" s="26"/>
      <c r="N96" s="26"/>
      <c r="O96" s="26"/>
      <c r="P96" s="26"/>
      <c r="Q96" s="26"/>
      <c r="R96" s="26"/>
      <c r="S96" s="26"/>
      <c r="T96" s="26"/>
      <c r="U96" s="26"/>
      <c r="V96" s="26"/>
    </row>
    <row r="97" spans="1:69" x14ac:dyDescent="0.2">
      <c r="W97" s="26"/>
    </row>
    <row r="98" spans="1:69" x14ac:dyDescent="0.2">
      <c r="A98" s="8" t="s">
        <v>142</v>
      </c>
      <c r="B98" s="14" t="s">
        <v>187</v>
      </c>
      <c r="C98" s="28" t="s">
        <v>8</v>
      </c>
      <c r="D98" s="28" t="s">
        <v>7</v>
      </c>
      <c r="E98" s="28" t="s">
        <v>6</v>
      </c>
      <c r="F98" s="28" t="s">
        <v>5</v>
      </c>
      <c r="G98" s="28" t="s">
        <v>4</v>
      </c>
      <c r="H98" s="28" t="s">
        <v>3</v>
      </c>
      <c r="I98" s="28" t="s">
        <v>2</v>
      </c>
      <c r="J98" s="28" t="s">
        <v>1</v>
      </c>
      <c r="K98" s="28" t="s">
        <v>0</v>
      </c>
      <c r="L98" s="28" t="s">
        <v>10</v>
      </c>
      <c r="M98" s="28" t="s">
        <v>38</v>
      </c>
      <c r="N98" s="28" t="s">
        <v>37</v>
      </c>
      <c r="O98" s="28" t="s">
        <v>36</v>
      </c>
      <c r="P98" s="28" t="s">
        <v>35</v>
      </c>
      <c r="Q98" s="28" t="s">
        <v>34</v>
      </c>
      <c r="R98" s="28" t="s">
        <v>33</v>
      </c>
      <c r="S98" s="28" t="s">
        <v>32</v>
      </c>
      <c r="T98" s="28" t="s">
        <v>31</v>
      </c>
      <c r="U98" s="28" t="s">
        <v>30</v>
      </c>
      <c r="V98" s="28" t="s">
        <v>29</v>
      </c>
      <c r="W98" s="28" t="s">
        <v>194</v>
      </c>
      <c r="Y98" s="40" t="s">
        <v>187</v>
      </c>
      <c r="Z98" s="67" t="s">
        <v>8</v>
      </c>
      <c r="AA98" s="67" t="s">
        <v>7</v>
      </c>
      <c r="AB98" s="67" t="s">
        <v>6</v>
      </c>
      <c r="AC98" s="67" t="s">
        <v>5</v>
      </c>
      <c r="AD98" s="67" t="s">
        <v>4</v>
      </c>
      <c r="AE98" s="67" t="s">
        <v>3</v>
      </c>
      <c r="AF98" s="67" t="s">
        <v>2</v>
      </c>
      <c r="AG98" s="67" t="s">
        <v>1</v>
      </c>
      <c r="AH98" s="67" t="s">
        <v>0</v>
      </c>
      <c r="AI98" s="67" t="s">
        <v>10</v>
      </c>
      <c r="AJ98" s="67" t="s">
        <v>38</v>
      </c>
      <c r="AK98" s="67" t="s">
        <v>37</v>
      </c>
      <c r="AL98" s="67" t="s">
        <v>36</v>
      </c>
      <c r="AM98" s="67" t="s">
        <v>35</v>
      </c>
      <c r="AN98" s="67" t="s">
        <v>34</v>
      </c>
      <c r="AO98" s="67" t="s">
        <v>33</v>
      </c>
      <c r="AP98" s="67" t="s">
        <v>32</v>
      </c>
      <c r="AQ98" s="67" t="s">
        <v>31</v>
      </c>
      <c r="AR98" s="67" t="s">
        <v>30</v>
      </c>
      <c r="AS98" s="67" t="s">
        <v>29</v>
      </c>
      <c r="AT98" s="67" t="s">
        <v>194</v>
      </c>
      <c r="AV98" s="16" t="s">
        <v>187</v>
      </c>
      <c r="AW98" s="70" t="s">
        <v>8</v>
      </c>
      <c r="AX98" s="70" t="s">
        <v>7</v>
      </c>
      <c r="AY98" s="70" t="s">
        <v>6</v>
      </c>
      <c r="AZ98" s="70" t="s">
        <v>5</v>
      </c>
      <c r="BA98" s="70" t="s">
        <v>4</v>
      </c>
      <c r="BB98" s="70" t="s">
        <v>3</v>
      </c>
      <c r="BC98" s="70" t="s">
        <v>2</v>
      </c>
      <c r="BD98" s="70" t="s">
        <v>1</v>
      </c>
      <c r="BE98" s="70" t="s">
        <v>0</v>
      </c>
      <c r="BF98" s="70" t="s">
        <v>10</v>
      </c>
      <c r="BG98" s="70" t="s">
        <v>38</v>
      </c>
      <c r="BH98" s="70" t="s">
        <v>37</v>
      </c>
      <c r="BI98" s="70" t="s">
        <v>36</v>
      </c>
      <c r="BJ98" s="70" t="s">
        <v>35</v>
      </c>
      <c r="BK98" s="70" t="s">
        <v>34</v>
      </c>
      <c r="BL98" s="70" t="s">
        <v>33</v>
      </c>
      <c r="BM98" s="70" t="s">
        <v>32</v>
      </c>
      <c r="BN98" s="70" t="s">
        <v>31</v>
      </c>
      <c r="BO98" s="70" t="s">
        <v>30</v>
      </c>
      <c r="BP98" s="70" t="s">
        <v>29</v>
      </c>
      <c r="BQ98" s="70" t="s">
        <v>194</v>
      </c>
    </row>
    <row r="99" spans="1:69" x14ac:dyDescent="0.2">
      <c r="A99" s="13"/>
      <c r="B99" s="63" t="s">
        <v>177</v>
      </c>
      <c r="C99" s="66">
        <v>2980.3158062043003</v>
      </c>
      <c r="D99" s="66">
        <v>0</v>
      </c>
      <c r="E99" s="66">
        <v>0</v>
      </c>
      <c r="F99" s="66">
        <v>0</v>
      </c>
      <c r="G99" s="66">
        <v>0</v>
      </c>
      <c r="H99" s="66">
        <v>0</v>
      </c>
      <c r="I99" s="66">
        <v>0</v>
      </c>
      <c r="J99" s="66">
        <v>0</v>
      </c>
      <c r="K99" s="66">
        <v>0</v>
      </c>
      <c r="L99" s="66">
        <v>0</v>
      </c>
      <c r="M99" s="66">
        <v>0</v>
      </c>
      <c r="N99" s="66">
        <v>0</v>
      </c>
      <c r="O99" s="66">
        <v>0</v>
      </c>
      <c r="P99" s="66">
        <v>0</v>
      </c>
      <c r="Q99" s="66">
        <v>0</v>
      </c>
      <c r="R99" s="66">
        <v>0</v>
      </c>
      <c r="S99" s="66">
        <v>0</v>
      </c>
      <c r="T99" s="66">
        <v>0</v>
      </c>
      <c r="U99" s="66">
        <v>0</v>
      </c>
      <c r="V99" s="66">
        <v>0</v>
      </c>
      <c r="W99" s="66">
        <v>2980.3158062043003</v>
      </c>
      <c r="Y99" s="41" t="s">
        <v>177</v>
      </c>
      <c r="Z99" s="68">
        <v>1</v>
      </c>
      <c r="AA99" s="68">
        <v>0</v>
      </c>
      <c r="AB99" s="68">
        <v>0</v>
      </c>
      <c r="AC99" s="68">
        <v>0</v>
      </c>
      <c r="AD99" s="68">
        <v>0</v>
      </c>
      <c r="AE99" s="68">
        <v>0</v>
      </c>
      <c r="AF99" s="68">
        <v>0</v>
      </c>
      <c r="AG99" s="68">
        <v>0</v>
      </c>
      <c r="AH99" s="68">
        <v>0</v>
      </c>
      <c r="AI99" s="68">
        <v>0</v>
      </c>
      <c r="AJ99" s="68">
        <v>0</v>
      </c>
      <c r="AK99" s="68">
        <v>0</v>
      </c>
      <c r="AL99" s="68">
        <v>0</v>
      </c>
      <c r="AM99" s="68">
        <v>0</v>
      </c>
      <c r="AN99" s="68">
        <v>0</v>
      </c>
      <c r="AO99" s="68">
        <v>0</v>
      </c>
      <c r="AP99" s="68">
        <v>0</v>
      </c>
      <c r="AQ99" s="68">
        <v>0</v>
      </c>
      <c r="AR99" s="68">
        <v>0</v>
      </c>
      <c r="AS99" s="68">
        <v>0</v>
      </c>
      <c r="AT99" s="68"/>
      <c r="AV99" s="18" t="s">
        <v>177</v>
      </c>
      <c r="AW99" s="71">
        <v>21.268511335696139</v>
      </c>
      <c r="AX99" s="71">
        <v>0</v>
      </c>
      <c r="AY99" s="71">
        <v>0</v>
      </c>
      <c r="AZ99" s="71">
        <v>0</v>
      </c>
      <c r="BA99" s="71">
        <v>0</v>
      </c>
      <c r="BB99" s="71">
        <v>0</v>
      </c>
      <c r="BC99" s="71">
        <v>0</v>
      </c>
      <c r="BD99" s="71">
        <v>0</v>
      </c>
      <c r="BE99" s="71">
        <v>0</v>
      </c>
      <c r="BF99" s="71">
        <v>0</v>
      </c>
      <c r="BG99" s="71">
        <v>0</v>
      </c>
      <c r="BH99" s="71">
        <v>0</v>
      </c>
      <c r="BI99" s="71">
        <v>0</v>
      </c>
      <c r="BJ99" s="71">
        <v>0</v>
      </c>
      <c r="BK99" s="71">
        <v>0</v>
      </c>
      <c r="BL99" s="71">
        <v>0</v>
      </c>
      <c r="BM99" s="71">
        <v>0</v>
      </c>
      <c r="BN99" s="71">
        <v>0</v>
      </c>
      <c r="BO99" s="71">
        <v>0</v>
      </c>
      <c r="BP99" s="71">
        <v>0</v>
      </c>
      <c r="BQ99" s="71">
        <v>21.268511335696139</v>
      </c>
    </row>
    <row r="100" spans="1:69" x14ac:dyDescent="0.2">
      <c r="A100" s="13"/>
      <c r="B100" s="63" t="s">
        <v>371</v>
      </c>
      <c r="C100" s="66">
        <v>43882.206121459596</v>
      </c>
      <c r="D100" s="66">
        <v>909.35888953810002</v>
      </c>
      <c r="E100" s="66">
        <v>312.87345402430003</v>
      </c>
      <c r="F100" s="66">
        <v>473.5007065808</v>
      </c>
      <c r="G100" s="66">
        <v>0</v>
      </c>
      <c r="H100" s="66">
        <v>0</v>
      </c>
      <c r="I100" s="66">
        <v>0</v>
      </c>
      <c r="J100" s="66">
        <v>0</v>
      </c>
      <c r="K100" s="66">
        <v>0</v>
      </c>
      <c r="L100" s="66">
        <v>0</v>
      </c>
      <c r="M100" s="66">
        <v>0</v>
      </c>
      <c r="N100" s="66">
        <v>0</v>
      </c>
      <c r="O100" s="66">
        <v>0</v>
      </c>
      <c r="P100" s="66">
        <v>0</v>
      </c>
      <c r="Q100" s="66">
        <v>0</v>
      </c>
      <c r="R100" s="66">
        <v>0</v>
      </c>
      <c r="S100" s="66">
        <v>0</v>
      </c>
      <c r="T100" s="66">
        <v>0</v>
      </c>
      <c r="U100" s="66">
        <v>0</v>
      </c>
      <c r="V100" s="66">
        <v>0</v>
      </c>
      <c r="W100" s="66">
        <v>45577.939171602797</v>
      </c>
      <c r="Y100" s="41" t="s">
        <v>371</v>
      </c>
      <c r="Z100" s="68">
        <v>0.9627948722350369</v>
      </c>
      <c r="AA100" s="68">
        <v>1.9951733361930356E-2</v>
      </c>
      <c r="AB100" s="68">
        <v>6.8645809729641072E-3</v>
      </c>
      <c r="AC100" s="68">
        <v>1.0388813430068668E-2</v>
      </c>
      <c r="AD100" s="68">
        <v>0</v>
      </c>
      <c r="AE100" s="68">
        <v>0</v>
      </c>
      <c r="AF100" s="68">
        <v>0</v>
      </c>
      <c r="AG100" s="68">
        <v>0</v>
      </c>
      <c r="AH100" s="68">
        <v>0</v>
      </c>
      <c r="AI100" s="68">
        <v>0</v>
      </c>
      <c r="AJ100" s="68">
        <v>0</v>
      </c>
      <c r="AK100" s="68">
        <v>0</v>
      </c>
      <c r="AL100" s="68">
        <v>0</v>
      </c>
      <c r="AM100" s="68">
        <v>0</v>
      </c>
      <c r="AN100" s="68">
        <v>0</v>
      </c>
      <c r="AO100" s="68">
        <v>0</v>
      </c>
      <c r="AP100" s="68">
        <v>0</v>
      </c>
      <c r="AQ100" s="68">
        <v>0</v>
      </c>
      <c r="AR100" s="68">
        <v>0</v>
      </c>
      <c r="AS100" s="68">
        <v>0</v>
      </c>
      <c r="AT100" s="68"/>
      <c r="AV100" s="18" t="s">
        <v>371</v>
      </c>
      <c r="AW100" s="71">
        <v>5.801497938698323</v>
      </c>
      <c r="AX100" s="71">
        <v>38.511803793054696</v>
      </c>
      <c r="AY100" s="71">
        <v>37.370556236548722</v>
      </c>
      <c r="AZ100" s="71">
        <v>52.203303531706105</v>
      </c>
      <c r="BA100" s="71">
        <v>0</v>
      </c>
      <c r="BB100" s="71">
        <v>0</v>
      </c>
      <c r="BC100" s="71">
        <v>0</v>
      </c>
      <c r="BD100" s="71">
        <v>0</v>
      </c>
      <c r="BE100" s="71">
        <v>0</v>
      </c>
      <c r="BF100" s="71">
        <v>0</v>
      </c>
      <c r="BG100" s="71">
        <v>0</v>
      </c>
      <c r="BH100" s="71">
        <v>0</v>
      </c>
      <c r="BI100" s="71">
        <v>0</v>
      </c>
      <c r="BJ100" s="71">
        <v>0</v>
      </c>
      <c r="BK100" s="71">
        <v>0</v>
      </c>
      <c r="BL100" s="71">
        <v>0</v>
      </c>
      <c r="BM100" s="71">
        <v>0</v>
      </c>
      <c r="BN100" s="71">
        <v>0</v>
      </c>
      <c r="BO100" s="71">
        <v>0</v>
      </c>
      <c r="BP100" s="71">
        <v>0</v>
      </c>
      <c r="BQ100" s="71">
        <v>5.6700836494330806</v>
      </c>
    </row>
    <row r="101" spans="1:69" x14ac:dyDescent="0.2">
      <c r="A101" s="13"/>
      <c r="B101" s="63" t="s">
        <v>165</v>
      </c>
      <c r="C101" s="66">
        <v>0</v>
      </c>
      <c r="D101" s="66">
        <v>0</v>
      </c>
      <c r="E101" s="66">
        <v>0</v>
      </c>
      <c r="F101" s="66">
        <v>0</v>
      </c>
      <c r="G101" s="66">
        <v>0</v>
      </c>
      <c r="H101" s="66">
        <v>0</v>
      </c>
      <c r="I101" s="66">
        <v>0</v>
      </c>
      <c r="J101" s="66">
        <v>0</v>
      </c>
      <c r="K101" s="66">
        <v>0</v>
      </c>
      <c r="L101" s="66">
        <v>0</v>
      </c>
      <c r="M101" s="66">
        <v>0</v>
      </c>
      <c r="N101" s="66">
        <v>0</v>
      </c>
      <c r="O101" s="66">
        <v>0</v>
      </c>
      <c r="P101" s="66">
        <v>0</v>
      </c>
      <c r="Q101" s="66">
        <v>0</v>
      </c>
      <c r="R101" s="66">
        <v>0</v>
      </c>
      <c r="S101" s="66">
        <v>0</v>
      </c>
      <c r="T101" s="66">
        <v>0</v>
      </c>
      <c r="U101" s="66">
        <v>0</v>
      </c>
      <c r="V101" s="66">
        <v>0</v>
      </c>
      <c r="W101" s="66">
        <v>0</v>
      </c>
      <c r="Y101" s="41" t="s">
        <v>165</v>
      </c>
      <c r="Z101" s="68">
        <v>0</v>
      </c>
      <c r="AA101" s="68">
        <v>0</v>
      </c>
      <c r="AB101" s="68">
        <v>0</v>
      </c>
      <c r="AC101" s="68">
        <v>0</v>
      </c>
      <c r="AD101" s="68">
        <v>0</v>
      </c>
      <c r="AE101" s="68">
        <v>0</v>
      </c>
      <c r="AF101" s="68">
        <v>0</v>
      </c>
      <c r="AG101" s="68">
        <v>0</v>
      </c>
      <c r="AH101" s="68">
        <v>0</v>
      </c>
      <c r="AI101" s="68">
        <v>0</v>
      </c>
      <c r="AJ101" s="68">
        <v>0</v>
      </c>
      <c r="AK101" s="68">
        <v>0</v>
      </c>
      <c r="AL101" s="68">
        <v>0</v>
      </c>
      <c r="AM101" s="68">
        <v>0</v>
      </c>
      <c r="AN101" s="68">
        <v>0</v>
      </c>
      <c r="AO101" s="68">
        <v>0</v>
      </c>
      <c r="AP101" s="68">
        <v>0</v>
      </c>
      <c r="AQ101" s="68">
        <v>0</v>
      </c>
      <c r="AR101" s="68">
        <v>0</v>
      </c>
      <c r="AS101" s="68">
        <v>0</v>
      </c>
      <c r="AT101" s="68"/>
      <c r="AV101" s="18" t="s">
        <v>165</v>
      </c>
      <c r="AW101" s="71">
        <v>0</v>
      </c>
      <c r="AX101" s="71">
        <v>0</v>
      </c>
      <c r="AY101" s="71">
        <v>0</v>
      </c>
      <c r="AZ101" s="71">
        <v>0</v>
      </c>
      <c r="BA101" s="71">
        <v>0</v>
      </c>
      <c r="BB101" s="71">
        <v>0</v>
      </c>
      <c r="BC101" s="71">
        <v>0</v>
      </c>
      <c r="BD101" s="71">
        <v>0</v>
      </c>
      <c r="BE101" s="71">
        <v>0</v>
      </c>
      <c r="BF101" s="71">
        <v>0</v>
      </c>
      <c r="BG101" s="71">
        <v>0</v>
      </c>
      <c r="BH101" s="71">
        <v>0</v>
      </c>
      <c r="BI101" s="71">
        <v>0</v>
      </c>
      <c r="BJ101" s="71">
        <v>0</v>
      </c>
      <c r="BK101" s="71">
        <v>0</v>
      </c>
      <c r="BL101" s="71">
        <v>0</v>
      </c>
      <c r="BM101" s="71">
        <v>0</v>
      </c>
      <c r="BN101" s="71">
        <v>0</v>
      </c>
      <c r="BO101" s="71">
        <v>0</v>
      </c>
      <c r="BP101" s="71">
        <v>0</v>
      </c>
      <c r="BQ101" s="71">
        <v>0</v>
      </c>
    </row>
    <row r="102" spans="1:69" x14ac:dyDescent="0.2">
      <c r="A102" s="13"/>
      <c r="B102" s="63" t="s">
        <v>429</v>
      </c>
      <c r="C102" s="66">
        <v>0</v>
      </c>
      <c r="D102" s="66">
        <v>0</v>
      </c>
      <c r="E102" s="66">
        <v>0</v>
      </c>
      <c r="F102" s="66">
        <v>0</v>
      </c>
      <c r="G102" s="66">
        <v>0</v>
      </c>
      <c r="H102" s="66">
        <v>0</v>
      </c>
      <c r="I102" s="66">
        <v>0</v>
      </c>
      <c r="J102" s="66">
        <v>0</v>
      </c>
      <c r="K102" s="66">
        <v>0</v>
      </c>
      <c r="L102" s="66">
        <v>0</v>
      </c>
      <c r="M102" s="66">
        <v>0</v>
      </c>
      <c r="N102" s="66">
        <v>0</v>
      </c>
      <c r="O102" s="66">
        <v>0</v>
      </c>
      <c r="P102" s="66">
        <v>0</v>
      </c>
      <c r="Q102" s="66">
        <v>0</v>
      </c>
      <c r="R102" s="66">
        <v>0</v>
      </c>
      <c r="S102" s="66">
        <v>0</v>
      </c>
      <c r="T102" s="66">
        <v>0</v>
      </c>
      <c r="U102" s="66">
        <v>0</v>
      </c>
      <c r="V102" s="66">
        <v>0</v>
      </c>
      <c r="W102" s="66">
        <v>0</v>
      </c>
      <c r="Y102" s="41" t="s">
        <v>429</v>
      </c>
      <c r="Z102" s="68">
        <v>0</v>
      </c>
      <c r="AA102" s="68">
        <v>0</v>
      </c>
      <c r="AB102" s="68">
        <v>0</v>
      </c>
      <c r="AC102" s="68">
        <v>0</v>
      </c>
      <c r="AD102" s="68">
        <v>0</v>
      </c>
      <c r="AE102" s="68">
        <v>0</v>
      </c>
      <c r="AF102" s="68">
        <v>0</v>
      </c>
      <c r="AG102" s="68">
        <v>0</v>
      </c>
      <c r="AH102" s="68">
        <v>0</v>
      </c>
      <c r="AI102" s="68">
        <v>0</v>
      </c>
      <c r="AJ102" s="68">
        <v>0</v>
      </c>
      <c r="AK102" s="68">
        <v>0</v>
      </c>
      <c r="AL102" s="68">
        <v>0</v>
      </c>
      <c r="AM102" s="68">
        <v>0</v>
      </c>
      <c r="AN102" s="68">
        <v>0</v>
      </c>
      <c r="AO102" s="68">
        <v>0</v>
      </c>
      <c r="AP102" s="68">
        <v>0</v>
      </c>
      <c r="AQ102" s="68">
        <v>0</v>
      </c>
      <c r="AR102" s="68">
        <v>0</v>
      </c>
      <c r="AS102" s="68">
        <v>0</v>
      </c>
      <c r="AT102" s="68"/>
      <c r="AV102" s="18" t="s">
        <v>429</v>
      </c>
      <c r="AW102" s="71">
        <v>0</v>
      </c>
      <c r="AX102" s="71">
        <v>0</v>
      </c>
      <c r="AY102" s="71">
        <v>0</v>
      </c>
      <c r="AZ102" s="71">
        <v>0</v>
      </c>
      <c r="BA102" s="71">
        <v>0</v>
      </c>
      <c r="BB102" s="71">
        <v>0</v>
      </c>
      <c r="BC102" s="71">
        <v>0</v>
      </c>
      <c r="BD102" s="71">
        <v>0</v>
      </c>
      <c r="BE102" s="71">
        <v>0</v>
      </c>
      <c r="BF102" s="71">
        <v>0</v>
      </c>
      <c r="BG102" s="71">
        <v>0</v>
      </c>
      <c r="BH102" s="71">
        <v>0</v>
      </c>
      <c r="BI102" s="71">
        <v>0</v>
      </c>
      <c r="BJ102" s="71">
        <v>0</v>
      </c>
      <c r="BK102" s="71">
        <v>0</v>
      </c>
      <c r="BL102" s="71">
        <v>0</v>
      </c>
      <c r="BM102" s="71">
        <v>0</v>
      </c>
      <c r="BN102" s="71">
        <v>0</v>
      </c>
      <c r="BO102" s="71">
        <v>0</v>
      </c>
      <c r="BP102" s="71">
        <v>0</v>
      </c>
      <c r="BQ102" s="71">
        <v>0</v>
      </c>
    </row>
    <row r="103" spans="1:69" x14ac:dyDescent="0.2">
      <c r="A103" s="13"/>
      <c r="B103" s="63" t="s">
        <v>428</v>
      </c>
      <c r="C103" s="66">
        <v>3944.4471923790002</v>
      </c>
      <c r="D103" s="66">
        <v>39.196236420200002</v>
      </c>
      <c r="E103" s="66">
        <v>0</v>
      </c>
      <c r="F103" s="66">
        <v>0</v>
      </c>
      <c r="G103" s="66">
        <v>0</v>
      </c>
      <c r="H103" s="66">
        <v>0</v>
      </c>
      <c r="I103" s="66">
        <v>0</v>
      </c>
      <c r="J103" s="66">
        <v>0</v>
      </c>
      <c r="K103" s="66">
        <v>19.939462469000002</v>
      </c>
      <c r="L103" s="66">
        <v>0</v>
      </c>
      <c r="M103" s="66">
        <v>0</v>
      </c>
      <c r="N103" s="66">
        <v>0</v>
      </c>
      <c r="O103" s="66">
        <v>0</v>
      </c>
      <c r="P103" s="66">
        <v>0</v>
      </c>
      <c r="Q103" s="66">
        <v>0</v>
      </c>
      <c r="R103" s="66">
        <v>0</v>
      </c>
      <c r="S103" s="66">
        <v>0</v>
      </c>
      <c r="T103" s="66">
        <v>0</v>
      </c>
      <c r="U103" s="66">
        <v>0</v>
      </c>
      <c r="V103" s="66">
        <v>0</v>
      </c>
      <c r="W103" s="66">
        <v>4003.5828912681995</v>
      </c>
      <c r="Y103" s="41" t="s">
        <v>428</v>
      </c>
      <c r="Z103" s="68">
        <v>0.98522930572558542</v>
      </c>
      <c r="AA103" s="68">
        <v>9.790289719163018E-3</v>
      </c>
      <c r="AB103" s="68">
        <v>0</v>
      </c>
      <c r="AC103" s="68">
        <v>0</v>
      </c>
      <c r="AD103" s="68">
        <v>0</v>
      </c>
      <c r="AE103" s="68">
        <v>0</v>
      </c>
      <c r="AF103" s="68">
        <v>0</v>
      </c>
      <c r="AG103" s="68">
        <v>0</v>
      </c>
      <c r="AH103" s="68">
        <v>4.9804045552517221E-3</v>
      </c>
      <c r="AI103" s="68">
        <v>0</v>
      </c>
      <c r="AJ103" s="68">
        <v>0</v>
      </c>
      <c r="AK103" s="68">
        <v>0</v>
      </c>
      <c r="AL103" s="68">
        <v>0</v>
      </c>
      <c r="AM103" s="68">
        <v>0</v>
      </c>
      <c r="AN103" s="68">
        <v>0</v>
      </c>
      <c r="AO103" s="68">
        <v>0</v>
      </c>
      <c r="AP103" s="68">
        <v>0</v>
      </c>
      <c r="AQ103" s="68">
        <v>0</v>
      </c>
      <c r="AR103" s="68">
        <v>0</v>
      </c>
      <c r="AS103" s="68">
        <v>0</v>
      </c>
      <c r="AT103" s="68"/>
      <c r="AV103" s="18" t="s">
        <v>428</v>
      </c>
      <c r="AW103" s="71">
        <v>21.42735222997414</v>
      </c>
      <c r="AX103" s="71">
        <v>50.88430861186712</v>
      </c>
      <c r="AY103" s="71">
        <v>0</v>
      </c>
      <c r="AZ103" s="71">
        <v>0</v>
      </c>
      <c r="BA103" s="71">
        <v>0</v>
      </c>
      <c r="BB103" s="71">
        <v>0</v>
      </c>
      <c r="BC103" s="71">
        <v>0</v>
      </c>
      <c r="BD103" s="71">
        <v>0</v>
      </c>
      <c r="BE103" s="71">
        <v>72.792901271845224</v>
      </c>
      <c r="BF103" s="71">
        <v>0</v>
      </c>
      <c r="BG103" s="71">
        <v>0</v>
      </c>
      <c r="BH103" s="71">
        <v>0</v>
      </c>
      <c r="BI103" s="71">
        <v>0</v>
      </c>
      <c r="BJ103" s="71">
        <v>0</v>
      </c>
      <c r="BK103" s="71">
        <v>0</v>
      </c>
      <c r="BL103" s="71">
        <v>0</v>
      </c>
      <c r="BM103" s="71">
        <v>0</v>
      </c>
      <c r="BN103" s="71">
        <v>0</v>
      </c>
      <c r="BO103" s="71">
        <v>0</v>
      </c>
      <c r="BP103" s="71">
        <v>0</v>
      </c>
      <c r="BQ103" s="71">
        <v>21.119844303703292</v>
      </c>
    </row>
    <row r="104" spans="1:69" x14ac:dyDescent="0.2">
      <c r="A104" s="13"/>
      <c r="B104" s="63" t="s">
        <v>173</v>
      </c>
      <c r="C104" s="66">
        <v>4848.3966910159988</v>
      </c>
      <c r="D104" s="66">
        <v>33.194358053999999</v>
      </c>
      <c r="E104" s="66">
        <v>130.2091174542</v>
      </c>
      <c r="F104" s="66">
        <v>88.992479871</v>
      </c>
      <c r="G104" s="66">
        <v>0</v>
      </c>
      <c r="H104" s="66">
        <v>0</v>
      </c>
      <c r="I104" s="66">
        <v>0</v>
      </c>
      <c r="J104" s="66">
        <v>0</v>
      </c>
      <c r="K104" s="66">
        <v>0</v>
      </c>
      <c r="L104" s="66">
        <v>0</v>
      </c>
      <c r="M104" s="66">
        <v>0</v>
      </c>
      <c r="N104" s="66">
        <v>0</v>
      </c>
      <c r="O104" s="66">
        <v>0</v>
      </c>
      <c r="P104" s="66">
        <v>0</v>
      </c>
      <c r="Q104" s="66">
        <v>0</v>
      </c>
      <c r="R104" s="66">
        <v>0</v>
      </c>
      <c r="S104" s="66">
        <v>0</v>
      </c>
      <c r="T104" s="66">
        <v>0</v>
      </c>
      <c r="U104" s="66">
        <v>0</v>
      </c>
      <c r="V104" s="66">
        <v>0</v>
      </c>
      <c r="W104" s="66">
        <v>5100.792646395199</v>
      </c>
      <c r="Y104" s="41" t="s">
        <v>173</v>
      </c>
      <c r="Z104" s="68">
        <v>0.95051828747487477</v>
      </c>
      <c r="AA104" s="68">
        <v>6.507686227445241E-3</v>
      </c>
      <c r="AB104" s="68">
        <v>2.5527232036420964E-2</v>
      </c>
      <c r="AC104" s="68">
        <v>1.7446794261259026E-2</v>
      </c>
      <c r="AD104" s="68">
        <v>0</v>
      </c>
      <c r="AE104" s="68">
        <v>0</v>
      </c>
      <c r="AF104" s="68">
        <v>0</v>
      </c>
      <c r="AG104" s="68">
        <v>0</v>
      </c>
      <c r="AH104" s="68">
        <v>0</v>
      </c>
      <c r="AI104" s="68">
        <v>0</v>
      </c>
      <c r="AJ104" s="68">
        <v>0</v>
      </c>
      <c r="AK104" s="68">
        <v>0</v>
      </c>
      <c r="AL104" s="68">
        <v>0</v>
      </c>
      <c r="AM104" s="68">
        <v>0</v>
      </c>
      <c r="AN104" s="68">
        <v>0</v>
      </c>
      <c r="AO104" s="68">
        <v>0</v>
      </c>
      <c r="AP104" s="68">
        <v>0</v>
      </c>
      <c r="AQ104" s="68">
        <v>0</v>
      </c>
      <c r="AR104" s="68">
        <v>0</v>
      </c>
      <c r="AS104" s="68">
        <v>0</v>
      </c>
      <c r="AT104" s="68"/>
      <c r="AV104" s="18" t="s">
        <v>173</v>
      </c>
      <c r="AW104" s="71">
        <v>17.494889294075733</v>
      </c>
      <c r="AX104" s="71">
        <v>92.915396912654842</v>
      </c>
      <c r="AY104" s="71">
        <v>92.592113794899319</v>
      </c>
      <c r="AZ104" s="71">
        <v>92.915395369841221</v>
      </c>
      <c r="BA104" s="71">
        <v>0</v>
      </c>
      <c r="BB104" s="71">
        <v>0</v>
      </c>
      <c r="BC104" s="71">
        <v>0</v>
      </c>
      <c r="BD104" s="71">
        <v>0</v>
      </c>
      <c r="BE104" s="71">
        <v>0</v>
      </c>
      <c r="BF104" s="71">
        <v>0</v>
      </c>
      <c r="BG104" s="71">
        <v>0</v>
      </c>
      <c r="BH104" s="71">
        <v>0</v>
      </c>
      <c r="BI104" s="71">
        <v>0</v>
      </c>
      <c r="BJ104" s="71">
        <v>0</v>
      </c>
      <c r="BK104" s="71">
        <v>0</v>
      </c>
      <c r="BL104" s="71">
        <v>0</v>
      </c>
      <c r="BM104" s="71">
        <v>0</v>
      </c>
      <c r="BN104" s="71">
        <v>0</v>
      </c>
      <c r="BO104" s="71">
        <v>0</v>
      </c>
      <c r="BP104" s="71">
        <v>0</v>
      </c>
      <c r="BQ104" s="71">
        <v>16.885227437058543</v>
      </c>
    </row>
    <row r="105" spans="1:69" x14ac:dyDescent="0.2">
      <c r="A105" s="13"/>
      <c r="B105" s="63" t="s">
        <v>181</v>
      </c>
      <c r="C105" s="66">
        <v>8266.0497583910001</v>
      </c>
      <c r="D105" s="66">
        <v>200.04161980999999</v>
      </c>
      <c r="E105" s="66">
        <v>114.867761</v>
      </c>
      <c r="F105" s="66">
        <v>338.22128108200002</v>
      </c>
      <c r="G105" s="66">
        <v>0</v>
      </c>
      <c r="H105" s="66">
        <v>0</v>
      </c>
      <c r="I105" s="66">
        <v>431.89140853999999</v>
      </c>
      <c r="J105" s="66">
        <v>0</v>
      </c>
      <c r="K105" s="66">
        <v>0</v>
      </c>
      <c r="L105" s="66">
        <v>0</v>
      </c>
      <c r="M105" s="66">
        <v>0</v>
      </c>
      <c r="N105" s="66">
        <v>0</v>
      </c>
      <c r="O105" s="66">
        <v>0</v>
      </c>
      <c r="P105" s="66">
        <v>0</v>
      </c>
      <c r="Q105" s="66">
        <v>0</v>
      </c>
      <c r="R105" s="66">
        <v>0</v>
      </c>
      <c r="S105" s="66">
        <v>0</v>
      </c>
      <c r="T105" s="66">
        <v>0</v>
      </c>
      <c r="U105" s="66">
        <v>0</v>
      </c>
      <c r="V105" s="66">
        <v>0</v>
      </c>
      <c r="W105" s="66">
        <v>9351.071828823</v>
      </c>
      <c r="Y105" s="41" t="s">
        <v>181</v>
      </c>
      <c r="Z105" s="68">
        <v>0.88396815998272904</v>
      </c>
      <c r="AA105" s="68">
        <v>2.1392373352689648E-2</v>
      </c>
      <c r="AB105" s="68">
        <v>1.2283913876689595E-2</v>
      </c>
      <c r="AC105" s="68">
        <v>3.6169252816505341E-2</v>
      </c>
      <c r="AD105" s="68">
        <v>0</v>
      </c>
      <c r="AE105" s="68">
        <v>0</v>
      </c>
      <c r="AF105" s="68">
        <v>4.6186299971386409E-2</v>
      </c>
      <c r="AG105" s="68">
        <v>0</v>
      </c>
      <c r="AH105" s="68">
        <v>0</v>
      </c>
      <c r="AI105" s="68">
        <v>0</v>
      </c>
      <c r="AJ105" s="68">
        <v>0</v>
      </c>
      <c r="AK105" s="68">
        <v>0</v>
      </c>
      <c r="AL105" s="68">
        <v>0</v>
      </c>
      <c r="AM105" s="68">
        <v>0</v>
      </c>
      <c r="AN105" s="68">
        <v>0</v>
      </c>
      <c r="AO105" s="68">
        <v>0</v>
      </c>
      <c r="AP105" s="68">
        <v>0</v>
      </c>
      <c r="AQ105" s="68">
        <v>0</v>
      </c>
      <c r="AR105" s="68">
        <v>0</v>
      </c>
      <c r="AS105" s="68">
        <v>0</v>
      </c>
      <c r="AT105" s="68"/>
      <c r="AV105" s="18" t="s">
        <v>181</v>
      </c>
      <c r="AW105" s="71">
        <v>12.94856684748161</v>
      </c>
      <c r="AX105" s="71">
        <v>81.606808218574784</v>
      </c>
      <c r="AY105" s="71">
        <v>123.79114360473893</v>
      </c>
      <c r="AZ105" s="71">
        <v>68.562925447398158</v>
      </c>
      <c r="BA105" s="71">
        <v>0</v>
      </c>
      <c r="BB105" s="71">
        <v>0</v>
      </c>
      <c r="BC105" s="71">
        <v>65.771817257258419</v>
      </c>
      <c r="BD105" s="71">
        <v>0</v>
      </c>
      <c r="BE105" s="71">
        <v>0</v>
      </c>
      <c r="BF105" s="71">
        <v>0</v>
      </c>
      <c r="BG105" s="71">
        <v>0</v>
      </c>
      <c r="BH105" s="71">
        <v>0</v>
      </c>
      <c r="BI105" s="71">
        <v>0</v>
      </c>
      <c r="BJ105" s="71">
        <v>0</v>
      </c>
      <c r="BK105" s="71">
        <v>0</v>
      </c>
      <c r="BL105" s="71">
        <v>0</v>
      </c>
      <c r="BM105" s="71">
        <v>0</v>
      </c>
      <c r="BN105" s="71">
        <v>0</v>
      </c>
      <c r="BO105" s="71">
        <v>0</v>
      </c>
      <c r="BP105" s="71">
        <v>0</v>
      </c>
      <c r="BQ105" s="71">
        <v>12.31874333692998</v>
      </c>
    </row>
    <row r="106" spans="1:69" x14ac:dyDescent="0.2">
      <c r="A106" s="13"/>
      <c r="B106" s="63" t="s">
        <v>169</v>
      </c>
      <c r="C106" s="66">
        <v>7305.3559387940013</v>
      </c>
      <c r="D106" s="66">
        <v>154.30367260449998</v>
      </c>
      <c r="E106" s="66">
        <v>295.61437502699999</v>
      </c>
      <c r="F106" s="66">
        <v>116.4467525773</v>
      </c>
      <c r="G106" s="66">
        <v>0</v>
      </c>
      <c r="H106" s="66">
        <v>0</v>
      </c>
      <c r="I106" s="66">
        <v>209.66689029</v>
      </c>
      <c r="J106" s="66">
        <v>0</v>
      </c>
      <c r="K106" s="66">
        <v>0</v>
      </c>
      <c r="L106" s="66">
        <v>0</v>
      </c>
      <c r="M106" s="66">
        <v>0</v>
      </c>
      <c r="N106" s="66">
        <v>0</v>
      </c>
      <c r="O106" s="66">
        <v>0</v>
      </c>
      <c r="P106" s="66">
        <v>0</v>
      </c>
      <c r="Q106" s="66">
        <v>0</v>
      </c>
      <c r="R106" s="66">
        <v>0</v>
      </c>
      <c r="S106" s="66">
        <v>0</v>
      </c>
      <c r="T106" s="66">
        <v>0</v>
      </c>
      <c r="U106" s="66">
        <v>0</v>
      </c>
      <c r="V106" s="66">
        <v>0</v>
      </c>
      <c r="W106" s="66">
        <v>8081.3876292928007</v>
      </c>
      <c r="Y106" s="41" t="s">
        <v>169</v>
      </c>
      <c r="Z106" s="68">
        <v>0.90397296527567883</v>
      </c>
      <c r="AA106" s="68">
        <v>1.9093710100625754E-2</v>
      </c>
      <c r="AB106" s="68">
        <v>3.6579655448710245E-2</v>
      </c>
      <c r="AC106" s="68">
        <v>1.4409252212480522E-2</v>
      </c>
      <c r="AD106" s="68">
        <v>0</v>
      </c>
      <c r="AE106" s="68">
        <v>0</v>
      </c>
      <c r="AF106" s="68">
        <v>2.5944416962504727E-2</v>
      </c>
      <c r="AG106" s="68">
        <v>0</v>
      </c>
      <c r="AH106" s="68">
        <v>0</v>
      </c>
      <c r="AI106" s="68">
        <v>0</v>
      </c>
      <c r="AJ106" s="68">
        <v>0</v>
      </c>
      <c r="AK106" s="68">
        <v>0</v>
      </c>
      <c r="AL106" s="68">
        <v>0</v>
      </c>
      <c r="AM106" s="68">
        <v>0</v>
      </c>
      <c r="AN106" s="68">
        <v>0</v>
      </c>
      <c r="AO106" s="68">
        <v>0</v>
      </c>
      <c r="AP106" s="68">
        <v>0</v>
      </c>
      <c r="AQ106" s="68">
        <v>0</v>
      </c>
      <c r="AR106" s="68">
        <v>0</v>
      </c>
      <c r="AS106" s="68">
        <v>0</v>
      </c>
      <c r="AT106" s="68"/>
      <c r="AV106" s="18" t="s">
        <v>169</v>
      </c>
      <c r="AW106" s="71">
        <v>12.986951251162107</v>
      </c>
      <c r="AX106" s="71">
        <v>68.903486635302698</v>
      </c>
      <c r="AY106" s="71">
        <v>70.3877828375945</v>
      </c>
      <c r="AZ106" s="71">
        <v>54.949002191186175</v>
      </c>
      <c r="BA106" s="71">
        <v>0</v>
      </c>
      <c r="BB106" s="71">
        <v>0</v>
      </c>
      <c r="BC106" s="71">
        <v>58.452768690665167</v>
      </c>
      <c r="BD106" s="71">
        <v>0</v>
      </c>
      <c r="BE106" s="71">
        <v>0</v>
      </c>
      <c r="BF106" s="71">
        <v>0</v>
      </c>
      <c r="BG106" s="71">
        <v>0</v>
      </c>
      <c r="BH106" s="71">
        <v>0</v>
      </c>
      <c r="BI106" s="71">
        <v>0</v>
      </c>
      <c r="BJ106" s="71">
        <v>0</v>
      </c>
      <c r="BK106" s="71">
        <v>0</v>
      </c>
      <c r="BL106" s="71">
        <v>0</v>
      </c>
      <c r="BM106" s="71">
        <v>0</v>
      </c>
      <c r="BN106" s="71">
        <v>0</v>
      </c>
      <c r="BO106" s="71">
        <v>0</v>
      </c>
      <c r="BP106" s="71">
        <v>0</v>
      </c>
      <c r="BQ106" s="71">
        <v>12.211107667543779</v>
      </c>
    </row>
    <row r="107" spans="1:69" x14ac:dyDescent="0.2">
      <c r="A107" s="13"/>
      <c r="B107" s="63" t="s">
        <v>372</v>
      </c>
      <c r="C107" s="66">
        <v>264.35169073999998</v>
      </c>
      <c r="D107" s="66">
        <v>0</v>
      </c>
      <c r="E107" s="66">
        <v>0</v>
      </c>
      <c r="F107" s="66">
        <v>0</v>
      </c>
      <c r="G107" s="66">
        <v>0</v>
      </c>
      <c r="H107" s="66">
        <v>0</v>
      </c>
      <c r="I107" s="66">
        <v>0</v>
      </c>
      <c r="J107" s="66">
        <v>0</v>
      </c>
      <c r="K107" s="66">
        <v>0</v>
      </c>
      <c r="L107" s="66">
        <v>0</v>
      </c>
      <c r="M107" s="66">
        <v>0</v>
      </c>
      <c r="N107" s="66">
        <v>0</v>
      </c>
      <c r="O107" s="66">
        <v>0</v>
      </c>
      <c r="P107" s="66">
        <v>0</v>
      </c>
      <c r="Q107" s="66">
        <v>0</v>
      </c>
      <c r="R107" s="66">
        <v>0</v>
      </c>
      <c r="S107" s="66">
        <v>0</v>
      </c>
      <c r="T107" s="66">
        <v>0</v>
      </c>
      <c r="U107" s="66">
        <v>0</v>
      </c>
      <c r="V107" s="66">
        <v>0</v>
      </c>
      <c r="W107" s="66">
        <v>264.35169073999998</v>
      </c>
      <c r="Y107" s="41" t="s">
        <v>372</v>
      </c>
      <c r="Z107" s="68">
        <v>1</v>
      </c>
      <c r="AA107" s="68">
        <v>0</v>
      </c>
      <c r="AB107" s="68">
        <v>0</v>
      </c>
      <c r="AC107" s="68">
        <v>0</v>
      </c>
      <c r="AD107" s="68">
        <v>0</v>
      </c>
      <c r="AE107" s="68">
        <v>0</v>
      </c>
      <c r="AF107" s="68">
        <v>0</v>
      </c>
      <c r="AG107" s="68">
        <v>0</v>
      </c>
      <c r="AH107" s="68">
        <v>0</v>
      </c>
      <c r="AI107" s="68">
        <v>0</v>
      </c>
      <c r="AJ107" s="68">
        <v>0</v>
      </c>
      <c r="AK107" s="68">
        <v>0</v>
      </c>
      <c r="AL107" s="68">
        <v>0</v>
      </c>
      <c r="AM107" s="68">
        <v>0</v>
      </c>
      <c r="AN107" s="68">
        <v>0</v>
      </c>
      <c r="AO107" s="68">
        <v>0</v>
      </c>
      <c r="AP107" s="68">
        <v>0</v>
      </c>
      <c r="AQ107" s="68">
        <v>0</v>
      </c>
      <c r="AR107" s="68">
        <v>0</v>
      </c>
      <c r="AS107" s="68">
        <v>0</v>
      </c>
      <c r="AT107" s="68"/>
      <c r="AV107" s="18" t="s">
        <v>372</v>
      </c>
      <c r="AW107" s="71">
        <v>82.542966813911079</v>
      </c>
      <c r="AX107" s="71">
        <v>0</v>
      </c>
      <c r="AY107" s="71">
        <v>0</v>
      </c>
      <c r="AZ107" s="71">
        <v>0</v>
      </c>
      <c r="BA107" s="71">
        <v>0</v>
      </c>
      <c r="BB107" s="71">
        <v>0</v>
      </c>
      <c r="BC107" s="71">
        <v>0</v>
      </c>
      <c r="BD107" s="71">
        <v>0</v>
      </c>
      <c r="BE107" s="71">
        <v>0</v>
      </c>
      <c r="BF107" s="71">
        <v>0</v>
      </c>
      <c r="BG107" s="71">
        <v>0</v>
      </c>
      <c r="BH107" s="71">
        <v>0</v>
      </c>
      <c r="BI107" s="71">
        <v>0</v>
      </c>
      <c r="BJ107" s="71">
        <v>0</v>
      </c>
      <c r="BK107" s="71">
        <v>0</v>
      </c>
      <c r="BL107" s="71">
        <v>0</v>
      </c>
      <c r="BM107" s="71">
        <v>0</v>
      </c>
      <c r="BN107" s="71">
        <v>0</v>
      </c>
      <c r="BO107" s="71">
        <v>0</v>
      </c>
      <c r="BP107" s="71">
        <v>0</v>
      </c>
      <c r="BQ107" s="71">
        <v>82.542966813911079</v>
      </c>
    </row>
    <row r="108" spans="1:69" x14ac:dyDescent="0.2">
      <c r="A108" s="13"/>
      <c r="B108" s="63" t="s">
        <v>398</v>
      </c>
      <c r="C108" s="66">
        <v>4294.5286636299006</v>
      </c>
      <c r="D108" s="66">
        <v>44.861935235799997</v>
      </c>
      <c r="E108" s="66">
        <v>16.1899320934</v>
      </c>
      <c r="F108" s="66">
        <v>0</v>
      </c>
      <c r="G108" s="66">
        <v>0</v>
      </c>
      <c r="H108" s="66">
        <v>0</v>
      </c>
      <c r="I108" s="66">
        <v>0</v>
      </c>
      <c r="J108" s="66">
        <v>0</v>
      </c>
      <c r="K108" s="66">
        <v>0</v>
      </c>
      <c r="L108" s="66">
        <v>0</v>
      </c>
      <c r="M108" s="66">
        <v>0</v>
      </c>
      <c r="N108" s="66">
        <v>0</v>
      </c>
      <c r="O108" s="66">
        <v>0</v>
      </c>
      <c r="P108" s="66">
        <v>0</v>
      </c>
      <c r="Q108" s="66">
        <v>0</v>
      </c>
      <c r="R108" s="66">
        <v>0</v>
      </c>
      <c r="S108" s="66">
        <v>0</v>
      </c>
      <c r="T108" s="66">
        <v>0</v>
      </c>
      <c r="U108" s="66">
        <v>0</v>
      </c>
      <c r="V108" s="66">
        <v>0</v>
      </c>
      <c r="W108" s="66">
        <v>4355.5805309591005</v>
      </c>
      <c r="Y108" s="41" t="s">
        <v>398</v>
      </c>
      <c r="Z108" s="68">
        <v>0.98598307001896801</v>
      </c>
      <c r="AA108" s="68">
        <v>1.0299875049244327E-2</v>
      </c>
      <c r="AB108" s="68">
        <v>3.7170549317876969E-3</v>
      </c>
      <c r="AC108" s="68">
        <v>0</v>
      </c>
      <c r="AD108" s="68">
        <v>0</v>
      </c>
      <c r="AE108" s="68">
        <v>0</v>
      </c>
      <c r="AF108" s="68">
        <v>0</v>
      </c>
      <c r="AG108" s="68">
        <v>0</v>
      </c>
      <c r="AH108" s="68">
        <v>0</v>
      </c>
      <c r="AI108" s="68">
        <v>0</v>
      </c>
      <c r="AJ108" s="68">
        <v>0</v>
      </c>
      <c r="AK108" s="68">
        <v>0</v>
      </c>
      <c r="AL108" s="68">
        <v>0</v>
      </c>
      <c r="AM108" s="68">
        <v>0</v>
      </c>
      <c r="AN108" s="68">
        <v>0</v>
      </c>
      <c r="AO108" s="68">
        <v>0</v>
      </c>
      <c r="AP108" s="68">
        <v>0</v>
      </c>
      <c r="AQ108" s="68">
        <v>0</v>
      </c>
      <c r="AR108" s="68">
        <v>0</v>
      </c>
      <c r="AS108" s="68">
        <v>0</v>
      </c>
      <c r="AT108" s="68"/>
      <c r="AV108" s="18" t="s">
        <v>398</v>
      </c>
      <c r="AW108" s="71">
        <v>16.337522426388386</v>
      </c>
      <c r="AX108" s="71">
        <v>53.732635349903276</v>
      </c>
      <c r="AY108" s="71">
        <v>52.68127804549178</v>
      </c>
      <c r="AZ108" s="71">
        <v>0</v>
      </c>
      <c r="BA108" s="71">
        <v>0</v>
      </c>
      <c r="BB108" s="71">
        <v>0</v>
      </c>
      <c r="BC108" s="71">
        <v>0</v>
      </c>
      <c r="BD108" s="71">
        <v>0</v>
      </c>
      <c r="BE108" s="71">
        <v>0</v>
      </c>
      <c r="BF108" s="71">
        <v>0</v>
      </c>
      <c r="BG108" s="71">
        <v>0</v>
      </c>
      <c r="BH108" s="71">
        <v>0</v>
      </c>
      <c r="BI108" s="71">
        <v>0</v>
      </c>
      <c r="BJ108" s="71">
        <v>0</v>
      </c>
      <c r="BK108" s="71">
        <v>0</v>
      </c>
      <c r="BL108" s="71">
        <v>0</v>
      </c>
      <c r="BM108" s="71">
        <v>0</v>
      </c>
      <c r="BN108" s="71">
        <v>0</v>
      </c>
      <c r="BO108" s="71">
        <v>0</v>
      </c>
      <c r="BP108" s="71">
        <v>0</v>
      </c>
      <c r="BQ108" s="71">
        <v>16.119214424337539</v>
      </c>
    </row>
    <row r="109" spans="1:69" x14ac:dyDescent="0.2">
      <c r="A109" s="13"/>
      <c r="B109" s="63" t="s">
        <v>399</v>
      </c>
      <c r="C109" s="66">
        <v>33024.567819420008</v>
      </c>
      <c r="D109" s="66">
        <v>2251.4190715029999</v>
      </c>
      <c r="E109" s="66">
        <v>517.45091595740007</v>
      </c>
      <c r="F109" s="66">
        <v>2054.2833422743001</v>
      </c>
      <c r="G109" s="66">
        <v>322.02666571999998</v>
      </c>
      <c r="H109" s="66">
        <v>106.1062162452</v>
      </c>
      <c r="I109" s="66">
        <v>809.05330036129999</v>
      </c>
      <c r="J109" s="66">
        <v>0</v>
      </c>
      <c r="K109" s="66">
        <v>0</v>
      </c>
      <c r="L109" s="66">
        <v>0</v>
      </c>
      <c r="M109" s="66">
        <v>0</v>
      </c>
      <c r="N109" s="66">
        <v>0</v>
      </c>
      <c r="O109" s="66">
        <v>0</v>
      </c>
      <c r="P109" s="66">
        <v>0</v>
      </c>
      <c r="Q109" s="66">
        <v>0</v>
      </c>
      <c r="R109" s="66">
        <v>0</v>
      </c>
      <c r="S109" s="66">
        <v>0</v>
      </c>
      <c r="T109" s="66">
        <v>0</v>
      </c>
      <c r="U109" s="66">
        <v>0</v>
      </c>
      <c r="V109" s="66">
        <v>0</v>
      </c>
      <c r="W109" s="66">
        <v>39084.907331481205</v>
      </c>
      <c r="Y109" s="41" t="s">
        <v>399</v>
      </c>
      <c r="Z109" s="68">
        <v>0.84494425276071061</v>
      </c>
      <c r="AA109" s="68">
        <v>5.7603285391176533E-2</v>
      </c>
      <c r="AB109" s="68">
        <v>1.3239149106044207E-2</v>
      </c>
      <c r="AC109" s="68">
        <v>5.2559503975583524E-2</v>
      </c>
      <c r="AD109" s="68">
        <v>8.2391564341927296E-3</v>
      </c>
      <c r="AE109" s="68">
        <v>2.714761873305915E-3</v>
      </c>
      <c r="AF109" s="68">
        <v>2.0699890458986517E-2</v>
      </c>
      <c r="AG109" s="68">
        <v>0</v>
      </c>
      <c r="AH109" s="68">
        <v>0</v>
      </c>
      <c r="AI109" s="68">
        <v>0</v>
      </c>
      <c r="AJ109" s="68">
        <v>0</v>
      </c>
      <c r="AK109" s="68">
        <v>0</v>
      </c>
      <c r="AL109" s="68">
        <v>0</v>
      </c>
      <c r="AM109" s="68">
        <v>0</v>
      </c>
      <c r="AN109" s="68">
        <v>0</v>
      </c>
      <c r="AO109" s="68">
        <v>0</v>
      </c>
      <c r="AP109" s="68">
        <v>0</v>
      </c>
      <c r="AQ109" s="68">
        <v>0</v>
      </c>
      <c r="AR109" s="68">
        <v>0</v>
      </c>
      <c r="AS109" s="68">
        <v>0</v>
      </c>
      <c r="AT109" s="68"/>
      <c r="AV109" s="18" t="s">
        <v>399</v>
      </c>
      <c r="AW109" s="71">
        <v>4.2127348538166576</v>
      </c>
      <c r="AX109" s="71">
        <v>25.735176154257729</v>
      </c>
      <c r="AY109" s="71">
        <v>35.738321973580874</v>
      </c>
      <c r="AZ109" s="71">
        <v>29.326373702542302</v>
      </c>
      <c r="BA109" s="71">
        <v>68.903319556550201</v>
      </c>
      <c r="BB109" s="71">
        <v>80.690555935504904</v>
      </c>
      <c r="BC109" s="71">
        <v>41.570207554081733</v>
      </c>
      <c r="BD109" s="71">
        <v>0</v>
      </c>
      <c r="BE109" s="71">
        <v>0</v>
      </c>
      <c r="BF109" s="71">
        <v>0</v>
      </c>
      <c r="BG109" s="71">
        <v>0</v>
      </c>
      <c r="BH109" s="71">
        <v>0</v>
      </c>
      <c r="BI109" s="71">
        <v>0</v>
      </c>
      <c r="BJ109" s="71">
        <v>0</v>
      </c>
      <c r="BK109" s="71">
        <v>0</v>
      </c>
      <c r="BL109" s="71">
        <v>0</v>
      </c>
      <c r="BM109" s="71">
        <v>0</v>
      </c>
      <c r="BN109" s="71">
        <v>0</v>
      </c>
      <c r="BO109" s="71">
        <v>0</v>
      </c>
      <c r="BP109" s="71">
        <v>0</v>
      </c>
      <c r="BQ109" s="71">
        <v>4.3102525384138977</v>
      </c>
    </row>
    <row r="110" spans="1:69" x14ac:dyDescent="0.2">
      <c r="A110" s="13"/>
      <c r="B110" s="63" t="s">
        <v>151</v>
      </c>
      <c r="C110" s="66">
        <v>2454.8241065043999</v>
      </c>
      <c r="D110" s="66">
        <v>16.572564143099999</v>
      </c>
      <c r="E110" s="66">
        <v>136.9385947392</v>
      </c>
      <c r="F110" s="66">
        <v>0</v>
      </c>
      <c r="G110" s="66">
        <v>0</v>
      </c>
      <c r="H110" s="66">
        <v>0</v>
      </c>
      <c r="I110" s="66">
        <v>0</v>
      </c>
      <c r="J110" s="66">
        <v>0</v>
      </c>
      <c r="K110" s="66">
        <v>0</v>
      </c>
      <c r="L110" s="66">
        <v>0</v>
      </c>
      <c r="M110" s="66">
        <v>0</v>
      </c>
      <c r="N110" s="66">
        <v>0</v>
      </c>
      <c r="O110" s="66">
        <v>0</v>
      </c>
      <c r="P110" s="66">
        <v>0</v>
      </c>
      <c r="Q110" s="66">
        <v>0</v>
      </c>
      <c r="R110" s="66">
        <v>0</v>
      </c>
      <c r="S110" s="66">
        <v>0</v>
      </c>
      <c r="T110" s="66">
        <v>0</v>
      </c>
      <c r="U110" s="66">
        <v>0</v>
      </c>
      <c r="V110" s="66">
        <v>0</v>
      </c>
      <c r="W110" s="66">
        <v>2608.3352653867005</v>
      </c>
      <c r="Y110" s="41" t="s">
        <v>151</v>
      </c>
      <c r="Z110" s="68">
        <v>0.94114592517325735</v>
      </c>
      <c r="AA110" s="68">
        <v>6.353694006680166E-3</v>
      </c>
      <c r="AB110" s="68">
        <v>5.2500380820062281E-2</v>
      </c>
      <c r="AC110" s="68">
        <v>0</v>
      </c>
      <c r="AD110" s="68">
        <v>0</v>
      </c>
      <c r="AE110" s="68">
        <v>0</v>
      </c>
      <c r="AF110" s="68">
        <v>0</v>
      </c>
      <c r="AG110" s="68">
        <v>0</v>
      </c>
      <c r="AH110" s="68">
        <v>0</v>
      </c>
      <c r="AI110" s="68">
        <v>0</v>
      </c>
      <c r="AJ110" s="68">
        <v>0</v>
      </c>
      <c r="AK110" s="68">
        <v>0</v>
      </c>
      <c r="AL110" s="68">
        <v>0</v>
      </c>
      <c r="AM110" s="68">
        <v>0</v>
      </c>
      <c r="AN110" s="68">
        <v>0</v>
      </c>
      <c r="AO110" s="68">
        <v>0</v>
      </c>
      <c r="AP110" s="68">
        <v>0</v>
      </c>
      <c r="AQ110" s="68">
        <v>0</v>
      </c>
      <c r="AR110" s="68">
        <v>0</v>
      </c>
      <c r="AS110" s="68">
        <v>0</v>
      </c>
      <c r="AT110" s="68"/>
      <c r="AV110" s="18" t="s">
        <v>151</v>
      </c>
      <c r="AW110" s="71">
        <v>21.402902882317136</v>
      </c>
      <c r="AX110" s="71">
        <v>71.343747233144825</v>
      </c>
      <c r="AY110" s="71">
        <v>65.815305842581623</v>
      </c>
      <c r="AZ110" s="71">
        <v>0</v>
      </c>
      <c r="BA110" s="71">
        <v>0</v>
      </c>
      <c r="BB110" s="71">
        <v>0</v>
      </c>
      <c r="BC110" s="71">
        <v>0</v>
      </c>
      <c r="BD110" s="71">
        <v>0</v>
      </c>
      <c r="BE110" s="71">
        <v>0</v>
      </c>
      <c r="BF110" s="71">
        <v>0</v>
      </c>
      <c r="BG110" s="71">
        <v>0</v>
      </c>
      <c r="BH110" s="71">
        <v>0</v>
      </c>
      <c r="BI110" s="71">
        <v>0</v>
      </c>
      <c r="BJ110" s="71">
        <v>0</v>
      </c>
      <c r="BK110" s="71">
        <v>0</v>
      </c>
      <c r="BL110" s="71">
        <v>0</v>
      </c>
      <c r="BM110" s="71">
        <v>0</v>
      </c>
      <c r="BN110" s="71">
        <v>0</v>
      </c>
      <c r="BO110" s="71">
        <v>0</v>
      </c>
      <c r="BP110" s="71">
        <v>0</v>
      </c>
      <c r="BQ110" s="71">
        <v>20.44249223498576</v>
      </c>
    </row>
    <row r="111" spans="1:69" x14ac:dyDescent="0.2">
      <c r="A111" s="13"/>
      <c r="B111" s="63" t="s">
        <v>373</v>
      </c>
      <c r="C111" s="66">
        <v>0</v>
      </c>
      <c r="D111" s="66">
        <v>0</v>
      </c>
      <c r="E111" s="66">
        <v>0</v>
      </c>
      <c r="F111" s="66">
        <v>0</v>
      </c>
      <c r="G111" s="66">
        <v>0</v>
      </c>
      <c r="H111" s="66">
        <v>0</v>
      </c>
      <c r="I111" s="66">
        <v>0</v>
      </c>
      <c r="J111" s="66">
        <v>0</v>
      </c>
      <c r="K111" s="66">
        <v>0</v>
      </c>
      <c r="L111" s="66">
        <v>0</v>
      </c>
      <c r="M111" s="66">
        <v>0</v>
      </c>
      <c r="N111" s="66">
        <v>0</v>
      </c>
      <c r="O111" s="66">
        <v>0</v>
      </c>
      <c r="P111" s="66">
        <v>0</v>
      </c>
      <c r="Q111" s="66">
        <v>0</v>
      </c>
      <c r="R111" s="66">
        <v>0</v>
      </c>
      <c r="S111" s="66">
        <v>0</v>
      </c>
      <c r="T111" s="66">
        <v>0</v>
      </c>
      <c r="U111" s="66">
        <v>0</v>
      </c>
      <c r="V111" s="66">
        <v>0</v>
      </c>
      <c r="W111" s="66">
        <v>171.28302659680003</v>
      </c>
      <c r="Y111" s="41" t="s">
        <v>373</v>
      </c>
      <c r="Z111" s="68">
        <v>0</v>
      </c>
      <c r="AA111" s="68">
        <v>0</v>
      </c>
      <c r="AB111" s="68">
        <v>0</v>
      </c>
      <c r="AC111" s="68">
        <v>0</v>
      </c>
      <c r="AD111" s="68">
        <v>0</v>
      </c>
      <c r="AE111" s="68">
        <v>0</v>
      </c>
      <c r="AF111" s="68">
        <v>0</v>
      </c>
      <c r="AG111" s="68">
        <v>0</v>
      </c>
      <c r="AH111" s="68">
        <v>0</v>
      </c>
      <c r="AI111" s="68">
        <v>0</v>
      </c>
      <c r="AJ111" s="68">
        <v>0</v>
      </c>
      <c r="AK111" s="68">
        <v>0</v>
      </c>
      <c r="AL111" s="68">
        <v>0</v>
      </c>
      <c r="AM111" s="68">
        <v>0</v>
      </c>
      <c r="AN111" s="68">
        <v>0</v>
      </c>
      <c r="AO111" s="68">
        <v>0</v>
      </c>
      <c r="AP111" s="68">
        <v>0</v>
      </c>
      <c r="AQ111" s="68">
        <v>0</v>
      </c>
      <c r="AR111" s="68">
        <v>0</v>
      </c>
      <c r="AS111" s="68">
        <v>0</v>
      </c>
      <c r="AT111" s="68"/>
      <c r="AV111" s="18" t="s">
        <v>373</v>
      </c>
      <c r="AW111" s="71">
        <v>0</v>
      </c>
      <c r="AX111" s="71">
        <v>0</v>
      </c>
      <c r="AY111" s="71">
        <v>0</v>
      </c>
      <c r="AZ111" s="71">
        <v>0</v>
      </c>
      <c r="BA111" s="71">
        <v>0</v>
      </c>
      <c r="BB111" s="71">
        <v>0</v>
      </c>
      <c r="BC111" s="71">
        <v>0</v>
      </c>
      <c r="BD111" s="71">
        <v>0</v>
      </c>
      <c r="BE111" s="71">
        <v>0</v>
      </c>
      <c r="BF111" s="71">
        <v>0</v>
      </c>
      <c r="BG111" s="71">
        <v>0</v>
      </c>
      <c r="BH111" s="71">
        <v>0</v>
      </c>
      <c r="BI111" s="71">
        <v>0</v>
      </c>
      <c r="BJ111" s="71">
        <v>0</v>
      </c>
      <c r="BK111" s="71">
        <v>0</v>
      </c>
      <c r="BL111" s="71">
        <v>0</v>
      </c>
      <c r="BM111" s="71">
        <v>0</v>
      </c>
      <c r="BN111" s="71">
        <v>0</v>
      </c>
      <c r="BO111" s="71">
        <v>0</v>
      </c>
      <c r="BP111" s="71">
        <v>0</v>
      </c>
      <c r="BQ111" s="71">
        <v>54.057390401909196</v>
      </c>
    </row>
    <row r="112" spans="1:69" x14ac:dyDescent="0.2">
      <c r="A112" s="13"/>
      <c r="B112" s="63" t="s">
        <v>374</v>
      </c>
      <c r="C112" s="66">
        <v>0</v>
      </c>
      <c r="D112" s="66">
        <v>0</v>
      </c>
      <c r="E112" s="66">
        <v>0</v>
      </c>
      <c r="F112" s="66">
        <v>0</v>
      </c>
      <c r="G112" s="66">
        <v>0</v>
      </c>
      <c r="H112" s="66">
        <v>0</v>
      </c>
      <c r="I112" s="66">
        <v>0</v>
      </c>
      <c r="J112" s="66">
        <v>0</v>
      </c>
      <c r="K112" s="66">
        <v>0</v>
      </c>
      <c r="L112" s="66">
        <v>0</v>
      </c>
      <c r="M112" s="66">
        <v>0</v>
      </c>
      <c r="N112" s="66">
        <v>0</v>
      </c>
      <c r="O112" s="66">
        <v>0</v>
      </c>
      <c r="P112" s="66">
        <v>0</v>
      </c>
      <c r="Q112" s="66">
        <v>0</v>
      </c>
      <c r="R112" s="66">
        <v>0</v>
      </c>
      <c r="S112" s="66">
        <v>0</v>
      </c>
      <c r="T112" s="66">
        <v>0</v>
      </c>
      <c r="U112" s="66">
        <v>0</v>
      </c>
      <c r="V112" s="66">
        <v>0</v>
      </c>
      <c r="W112" s="66">
        <v>0</v>
      </c>
      <c r="Y112" s="41" t="s">
        <v>374</v>
      </c>
      <c r="Z112" s="68">
        <v>0</v>
      </c>
      <c r="AA112" s="68">
        <v>0</v>
      </c>
      <c r="AB112" s="68">
        <v>0</v>
      </c>
      <c r="AC112" s="68">
        <v>0</v>
      </c>
      <c r="AD112" s="68">
        <v>0</v>
      </c>
      <c r="AE112" s="68">
        <v>0</v>
      </c>
      <c r="AF112" s="68">
        <v>0</v>
      </c>
      <c r="AG112" s="68">
        <v>0</v>
      </c>
      <c r="AH112" s="68">
        <v>0</v>
      </c>
      <c r="AI112" s="68">
        <v>0</v>
      </c>
      <c r="AJ112" s="68">
        <v>0</v>
      </c>
      <c r="AK112" s="68">
        <v>0</v>
      </c>
      <c r="AL112" s="68">
        <v>0</v>
      </c>
      <c r="AM112" s="68">
        <v>0</v>
      </c>
      <c r="AN112" s="68">
        <v>0</v>
      </c>
      <c r="AO112" s="68">
        <v>0</v>
      </c>
      <c r="AP112" s="68">
        <v>0</v>
      </c>
      <c r="AQ112" s="68">
        <v>0</v>
      </c>
      <c r="AR112" s="68">
        <v>0</v>
      </c>
      <c r="AS112" s="68">
        <v>0</v>
      </c>
      <c r="AT112" s="68"/>
      <c r="AV112" s="18" t="s">
        <v>374</v>
      </c>
      <c r="AW112" s="71">
        <v>0</v>
      </c>
      <c r="AX112" s="71">
        <v>0</v>
      </c>
      <c r="AY112" s="71">
        <v>0</v>
      </c>
      <c r="AZ112" s="71">
        <v>0</v>
      </c>
      <c r="BA112" s="71">
        <v>0</v>
      </c>
      <c r="BB112" s="71">
        <v>0</v>
      </c>
      <c r="BC112" s="71">
        <v>0</v>
      </c>
      <c r="BD112" s="71">
        <v>0</v>
      </c>
      <c r="BE112" s="71">
        <v>0</v>
      </c>
      <c r="BF112" s="71">
        <v>0</v>
      </c>
      <c r="BG112" s="71">
        <v>0</v>
      </c>
      <c r="BH112" s="71">
        <v>0</v>
      </c>
      <c r="BI112" s="71">
        <v>0</v>
      </c>
      <c r="BJ112" s="71">
        <v>0</v>
      </c>
      <c r="BK112" s="71">
        <v>0</v>
      </c>
      <c r="BL112" s="71">
        <v>0</v>
      </c>
      <c r="BM112" s="71">
        <v>0</v>
      </c>
      <c r="BN112" s="71">
        <v>0</v>
      </c>
      <c r="BO112" s="71">
        <v>0</v>
      </c>
      <c r="BP112" s="71">
        <v>0</v>
      </c>
      <c r="BQ112" s="71">
        <v>0</v>
      </c>
    </row>
    <row r="113" spans="1:69" x14ac:dyDescent="0.2">
      <c r="A113" s="13"/>
      <c r="B113" s="63" t="s">
        <v>374</v>
      </c>
      <c r="C113" s="66">
        <v>0</v>
      </c>
      <c r="D113" s="66">
        <v>0</v>
      </c>
      <c r="E113" s="66">
        <v>0</v>
      </c>
      <c r="F113" s="66">
        <v>0</v>
      </c>
      <c r="G113" s="66">
        <v>0</v>
      </c>
      <c r="H113" s="66">
        <v>0</v>
      </c>
      <c r="I113" s="66">
        <v>0</v>
      </c>
      <c r="J113" s="66">
        <v>0</v>
      </c>
      <c r="K113" s="66">
        <v>0</v>
      </c>
      <c r="L113" s="66">
        <v>0</v>
      </c>
      <c r="M113" s="66">
        <v>0</v>
      </c>
      <c r="N113" s="66">
        <v>0</v>
      </c>
      <c r="O113" s="66">
        <v>0</v>
      </c>
      <c r="P113" s="66">
        <v>0</v>
      </c>
      <c r="Q113" s="66">
        <v>0</v>
      </c>
      <c r="R113" s="66">
        <v>0</v>
      </c>
      <c r="S113" s="66">
        <v>0</v>
      </c>
      <c r="T113" s="66">
        <v>0</v>
      </c>
      <c r="U113" s="66">
        <v>0</v>
      </c>
      <c r="V113" s="66">
        <v>0</v>
      </c>
      <c r="W113" s="66">
        <v>0</v>
      </c>
      <c r="Y113" s="41" t="s">
        <v>374</v>
      </c>
      <c r="Z113" s="68">
        <v>0</v>
      </c>
      <c r="AA113" s="68">
        <v>0</v>
      </c>
      <c r="AB113" s="68">
        <v>0</v>
      </c>
      <c r="AC113" s="68">
        <v>0</v>
      </c>
      <c r="AD113" s="68">
        <v>0</v>
      </c>
      <c r="AE113" s="68">
        <v>0</v>
      </c>
      <c r="AF113" s="68">
        <v>0</v>
      </c>
      <c r="AG113" s="68">
        <v>0</v>
      </c>
      <c r="AH113" s="68">
        <v>0</v>
      </c>
      <c r="AI113" s="68">
        <v>0</v>
      </c>
      <c r="AJ113" s="68">
        <v>0</v>
      </c>
      <c r="AK113" s="68">
        <v>0</v>
      </c>
      <c r="AL113" s="68">
        <v>0</v>
      </c>
      <c r="AM113" s="68">
        <v>0</v>
      </c>
      <c r="AN113" s="68">
        <v>0</v>
      </c>
      <c r="AO113" s="68">
        <v>0</v>
      </c>
      <c r="AP113" s="68">
        <v>0</v>
      </c>
      <c r="AQ113" s="68">
        <v>0</v>
      </c>
      <c r="AR113" s="68">
        <v>0</v>
      </c>
      <c r="AS113" s="68">
        <v>0</v>
      </c>
      <c r="AT113" s="68"/>
      <c r="AV113" s="18" t="s">
        <v>374</v>
      </c>
      <c r="AW113" s="71">
        <v>0</v>
      </c>
      <c r="AX113" s="71">
        <v>0</v>
      </c>
      <c r="AY113" s="71">
        <v>0</v>
      </c>
      <c r="AZ113" s="71">
        <v>0</v>
      </c>
      <c r="BA113" s="71">
        <v>0</v>
      </c>
      <c r="BB113" s="71">
        <v>0</v>
      </c>
      <c r="BC113" s="71">
        <v>0</v>
      </c>
      <c r="BD113" s="71">
        <v>0</v>
      </c>
      <c r="BE113" s="71">
        <v>0</v>
      </c>
      <c r="BF113" s="71">
        <v>0</v>
      </c>
      <c r="BG113" s="71">
        <v>0</v>
      </c>
      <c r="BH113" s="71">
        <v>0</v>
      </c>
      <c r="BI113" s="71">
        <v>0</v>
      </c>
      <c r="BJ113" s="71">
        <v>0</v>
      </c>
      <c r="BK113" s="71">
        <v>0</v>
      </c>
      <c r="BL113" s="71">
        <v>0</v>
      </c>
      <c r="BM113" s="71">
        <v>0</v>
      </c>
      <c r="BN113" s="71">
        <v>0</v>
      </c>
      <c r="BO113" s="71">
        <v>0</v>
      </c>
      <c r="BP113" s="71">
        <v>0</v>
      </c>
      <c r="BQ113" s="71">
        <v>0</v>
      </c>
    </row>
    <row r="114" spans="1:69" x14ac:dyDescent="0.2">
      <c r="A114" s="13"/>
      <c r="B114" s="63" t="s">
        <v>374</v>
      </c>
      <c r="C114" s="66">
        <v>0</v>
      </c>
      <c r="D114" s="66">
        <v>0</v>
      </c>
      <c r="E114" s="66">
        <v>0</v>
      </c>
      <c r="F114" s="66">
        <v>0</v>
      </c>
      <c r="G114" s="66">
        <v>0</v>
      </c>
      <c r="H114" s="66">
        <v>0</v>
      </c>
      <c r="I114" s="66">
        <v>0</v>
      </c>
      <c r="J114" s="66">
        <v>0</v>
      </c>
      <c r="K114" s="66">
        <v>0</v>
      </c>
      <c r="L114" s="66">
        <v>0</v>
      </c>
      <c r="M114" s="66">
        <v>0</v>
      </c>
      <c r="N114" s="66">
        <v>0</v>
      </c>
      <c r="O114" s="66">
        <v>0</v>
      </c>
      <c r="P114" s="66">
        <v>0</v>
      </c>
      <c r="Q114" s="66">
        <v>0</v>
      </c>
      <c r="R114" s="66">
        <v>0</v>
      </c>
      <c r="S114" s="66">
        <v>0</v>
      </c>
      <c r="T114" s="66">
        <v>0</v>
      </c>
      <c r="U114" s="66">
        <v>0</v>
      </c>
      <c r="V114" s="66">
        <v>0</v>
      </c>
      <c r="W114" s="66">
        <v>0</v>
      </c>
      <c r="Y114" s="41" t="s">
        <v>374</v>
      </c>
      <c r="Z114" s="68">
        <v>0</v>
      </c>
      <c r="AA114" s="68">
        <v>0</v>
      </c>
      <c r="AB114" s="68">
        <v>0</v>
      </c>
      <c r="AC114" s="68">
        <v>0</v>
      </c>
      <c r="AD114" s="68">
        <v>0</v>
      </c>
      <c r="AE114" s="68">
        <v>0</v>
      </c>
      <c r="AF114" s="68">
        <v>0</v>
      </c>
      <c r="AG114" s="68">
        <v>0</v>
      </c>
      <c r="AH114" s="68">
        <v>0</v>
      </c>
      <c r="AI114" s="68">
        <v>0</v>
      </c>
      <c r="AJ114" s="68">
        <v>0</v>
      </c>
      <c r="AK114" s="68">
        <v>0</v>
      </c>
      <c r="AL114" s="68">
        <v>0</v>
      </c>
      <c r="AM114" s="68">
        <v>0</v>
      </c>
      <c r="AN114" s="68">
        <v>0</v>
      </c>
      <c r="AO114" s="68">
        <v>0</v>
      </c>
      <c r="AP114" s="68">
        <v>0</v>
      </c>
      <c r="AQ114" s="68">
        <v>0</v>
      </c>
      <c r="AR114" s="68">
        <v>0</v>
      </c>
      <c r="AS114" s="68">
        <v>0</v>
      </c>
      <c r="AT114" s="68"/>
      <c r="AV114" s="18" t="s">
        <v>374</v>
      </c>
      <c r="AW114" s="71">
        <v>0</v>
      </c>
      <c r="AX114" s="71">
        <v>0</v>
      </c>
      <c r="AY114" s="71">
        <v>0</v>
      </c>
      <c r="AZ114" s="71">
        <v>0</v>
      </c>
      <c r="BA114" s="71">
        <v>0</v>
      </c>
      <c r="BB114" s="71">
        <v>0</v>
      </c>
      <c r="BC114" s="71">
        <v>0</v>
      </c>
      <c r="BD114" s="71">
        <v>0</v>
      </c>
      <c r="BE114" s="71">
        <v>0</v>
      </c>
      <c r="BF114" s="71">
        <v>0</v>
      </c>
      <c r="BG114" s="71">
        <v>0</v>
      </c>
      <c r="BH114" s="71">
        <v>0</v>
      </c>
      <c r="BI114" s="71">
        <v>0</v>
      </c>
      <c r="BJ114" s="71">
        <v>0</v>
      </c>
      <c r="BK114" s="71">
        <v>0</v>
      </c>
      <c r="BL114" s="71">
        <v>0</v>
      </c>
      <c r="BM114" s="71">
        <v>0</v>
      </c>
      <c r="BN114" s="71">
        <v>0</v>
      </c>
      <c r="BO114" s="71">
        <v>0</v>
      </c>
      <c r="BP114" s="71">
        <v>0</v>
      </c>
      <c r="BQ114" s="71">
        <v>0</v>
      </c>
    </row>
    <row r="115" spans="1:69" x14ac:dyDescent="0.2">
      <c r="A115" s="13"/>
      <c r="B115" s="63" t="s">
        <v>374</v>
      </c>
      <c r="C115" s="66">
        <v>0</v>
      </c>
      <c r="D115" s="66">
        <v>0</v>
      </c>
      <c r="E115" s="66">
        <v>0</v>
      </c>
      <c r="F115" s="66">
        <v>0</v>
      </c>
      <c r="G115" s="66">
        <v>0</v>
      </c>
      <c r="H115" s="66">
        <v>0</v>
      </c>
      <c r="I115" s="66">
        <v>0</v>
      </c>
      <c r="J115" s="66">
        <v>0</v>
      </c>
      <c r="K115" s="66">
        <v>0</v>
      </c>
      <c r="L115" s="66">
        <v>0</v>
      </c>
      <c r="M115" s="66">
        <v>0</v>
      </c>
      <c r="N115" s="66">
        <v>0</v>
      </c>
      <c r="O115" s="66">
        <v>0</v>
      </c>
      <c r="P115" s="66">
        <v>0</v>
      </c>
      <c r="Q115" s="66">
        <v>0</v>
      </c>
      <c r="R115" s="66">
        <v>0</v>
      </c>
      <c r="S115" s="66">
        <v>0</v>
      </c>
      <c r="T115" s="66">
        <v>0</v>
      </c>
      <c r="U115" s="66">
        <v>0</v>
      </c>
      <c r="V115" s="66">
        <v>0</v>
      </c>
      <c r="W115" s="66">
        <v>0</v>
      </c>
      <c r="Y115" s="41" t="s">
        <v>374</v>
      </c>
      <c r="Z115" s="68">
        <v>0</v>
      </c>
      <c r="AA115" s="68">
        <v>0</v>
      </c>
      <c r="AB115" s="68">
        <v>0</v>
      </c>
      <c r="AC115" s="68">
        <v>0</v>
      </c>
      <c r="AD115" s="68">
        <v>0</v>
      </c>
      <c r="AE115" s="68">
        <v>0</v>
      </c>
      <c r="AF115" s="68">
        <v>0</v>
      </c>
      <c r="AG115" s="68">
        <v>0</v>
      </c>
      <c r="AH115" s="68">
        <v>0</v>
      </c>
      <c r="AI115" s="68">
        <v>0</v>
      </c>
      <c r="AJ115" s="68">
        <v>0</v>
      </c>
      <c r="AK115" s="68">
        <v>0</v>
      </c>
      <c r="AL115" s="68">
        <v>0</v>
      </c>
      <c r="AM115" s="68">
        <v>0</v>
      </c>
      <c r="AN115" s="68">
        <v>0</v>
      </c>
      <c r="AO115" s="68">
        <v>0</v>
      </c>
      <c r="AP115" s="68">
        <v>0</v>
      </c>
      <c r="AQ115" s="68">
        <v>0</v>
      </c>
      <c r="AR115" s="68">
        <v>0</v>
      </c>
      <c r="AS115" s="68">
        <v>0</v>
      </c>
      <c r="AT115" s="68"/>
      <c r="AV115" s="18" t="s">
        <v>374</v>
      </c>
      <c r="AW115" s="71">
        <v>0</v>
      </c>
      <c r="AX115" s="71">
        <v>0</v>
      </c>
      <c r="AY115" s="71">
        <v>0</v>
      </c>
      <c r="AZ115" s="71">
        <v>0</v>
      </c>
      <c r="BA115" s="71">
        <v>0</v>
      </c>
      <c r="BB115" s="71">
        <v>0</v>
      </c>
      <c r="BC115" s="71">
        <v>0</v>
      </c>
      <c r="BD115" s="71">
        <v>0</v>
      </c>
      <c r="BE115" s="71">
        <v>0</v>
      </c>
      <c r="BF115" s="71">
        <v>0</v>
      </c>
      <c r="BG115" s="71">
        <v>0</v>
      </c>
      <c r="BH115" s="71">
        <v>0</v>
      </c>
      <c r="BI115" s="71">
        <v>0</v>
      </c>
      <c r="BJ115" s="71">
        <v>0</v>
      </c>
      <c r="BK115" s="71">
        <v>0</v>
      </c>
      <c r="BL115" s="71">
        <v>0</v>
      </c>
      <c r="BM115" s="71">
        <v>0</v>
      </c>
      <c r="BN115" s="71">
        <v>0</v>
      </c>
      <c r="BO115" s="71">
        <v>0</v>
      </c>
      <c r="BP115" s="71">
        <v>0</v>
      </c>
      <c r="BQ115" s="71">
        <v>0</v>
      </c>
    </row>
    <row r="116" spans="1:69" s="20" customFormat="1" x14ac:dyDescent="0.2">
      <c r="A116" s="19"/>
      <c r="B116" s="63" t="s">
        <v>374</v>
      </c>
      <c r="C116" s="66">
        <v>0</v>
      </c>
      <c r="D116" s="66">
        <v>0</v>
      </c>
      <c r="E116" s="66">
        <v>0</v>
      </c>
      <c r="F116" s="66">
        <v>0</v>
      </c>
      <c r="G116" s="66">
        <v>0</v>
      </c>
      <c r="H116" s="66">
        <v>0</v>
      </c>
      <c r="I116" s="66">
        <v>0</v>
      </c>
      <c r="J116" s="66">
        <v>0</v>
      </c>
      <c r="K116" s="66">
        <v>0</v>
      </c>
      <c r="L116" s="66">
        <v>0</v>
      </c>
      <c r="M116" s="66">
        <v>0</v>
      </c>
      <c r="N116" s="66">
        <v>0</v>
      </c>
      <c r="O116" s="66">
        <v>0</v>
      </c>
      <c r="P116" s="66">
        <v>0</v>
      </c>
      <c r="Q116" s="66">
        <v>0</v>
      </c>
      <c r="R116" s="66">
        <v>0</v>
      </c>
      <c r="S116" s="66">
        <v>0</v>
      </c>
      <c r="T116" s="66">
        <v>0</v>
      </c>
      <c r="U116" s="66">
        <v>0</v>
      </c>
      <c r="V116" s="66">
        <v>0</v>
      </c>
      <c r="W116" s="66">
        <v>0</v>
      </c>
      <c r="Y116" s="41" t="s">
        <v>374</v>
      </c>
      <c r="Z116" s="68">
        <v>0</v>
      </c>
      <c r="AA116" s="68">
        <v>0</v>
      </c>
      <c r="AB116" s="68">
        <v>0</v>
      </c>
      <c r="AC116" s="68">
        <v>0</v>
      </c>
      <c r="AD116" s="68">
        <v>0</v>
      </c>
      <c r="AE116" s="68">
        <v>0</v>
      </c>
      <c r="AF116" s="68">
        <v>0</v>
      </c>
      <c r="AG116" s="68">
        <v>0</v>
      </c>
      <c r="AH116" s="68">
        <v>0</v>
      </c>
      <c r="AI116" s="68">
        <v>0</v>
      </c>
      <c r="AJ116" s="68">
        <v>0</v>
      </c>
      <c r="AK116" s="68">
        <v>0</v>
      </c>
      <c r="AL116" s="68">
        <v>0</v>
      </c>
      <c r="AM116" s="68">
        <v>0</v>
      </c>
      <c r="AN116" s="68">
        <v>0</v>
      </c>
      <c r="AO116" s="68">
        <v>0</v>
      </c>
      <c r="AP116" s="68">
        <v>0</v>
      </c>
      <c r="AQ116" s="68">
        <v>0</v>
      </c>
      <c r="AR116" s="68">
        <v>0</v>
      </c>
      <c r="AS116" s="68">
        <v>0</v>
      </c>
      <c r="AT116" s="68"/>
      <c r="AV116" s="18" t="s">
        <v>374</v>
      </c>
      <c r="AW116" s="71">
        <v>0</v>
      </c>
      <c r="AX116" s="71">
        <v>0</v>
      </c>
      <c r="AY116" s="71">
        <v>0</v>
      </c>
      <c r="AZ116" s="71">
        <v>0</v>
      </c>
      <c r="BA116" s="71">
        <v>0</v>
      </c>
      <c r="BB116" s="71">
        <v>0</v>
      </c>
      <c r="BC116" s="71">
        <v>0</v>
      </c>
      <c r="BD116" s="71">
        <v>0</v>
      </c>
      <c r="BE116" s="71">
        <v>0</v>
      </c>
      <c r="BF116" s="71">
        <v>0</v>
      </c>
      <c r="BG116" s="71">
        <v>0</v>
      </c>
      <c r="BH116" s="71">
        <v>0</v>
      </c>
      <c r="BI116" s="71">
        <v>0</v>
      </c>
      <c r="BJ116" s="71">
        <v>0</v>
      </c>
      <c r="BK116" s="71">
        <v>0</v>
      </c>
      <c r="BL116" s="71">
        <v>0</v>
      </c>
      <c r="BM116" s="71">
        <v>0</v>
      </c>
      <c r="BN116" s="71">
        <v>0</v>
      </c>
      <c r="BO116" s="71">
        <v>0</v>
      </c>
      <c r="BP116" s="71">
        <v>0</v>
      </c>
      <c r="BQ116" s="71">
        <v>0</v>
      </c>
    </row>
    <row r="117" spans="1:69" x14ac:dyDescent="0.2">
      <c r="A117" s="13"/>
      <c r="B117" s="64" t="s">
        <v>374</v>
      </c>
      <c r="C117" s="66">
        <v>0</v>
      </c>
      <c r="D117" s="66">
        <v>0</v>
      </c>
      <c r="E117" s="66">
        <v>0</v>
      </c>
      <c r="F117" s="66">
        <v>0</v>
      </c>
      <c r="G117" s="66">
        <v>0</v>
      </c>
      <c r="H117" s="66">
        <v>0</v>
      </c>
      <c r="I117" s="66">
        <v>0</v>
      </c>
      <c r="J117" s="66">
        <v>0</v>
      </c>
      <c r="K117" s="66">
        <v>0</v>
      </c>
      <c r="L117" s="66">
        <v>0</v>
      </c>
      <c r="M117" s="66">
        <v>0</v>
      </c>
      <c r="N117" s="66">
        <v>0</v>
      </c>
      <c r="O117" s="66">
        <v>0</v>
      </c>
      <c r="P117" s="66">
        <v>0</v>
      </c>
      <c r="Q117" s="66">
        <v>0</v>
      </c>
      <c r="R117" s="66">
        <v>0</v>
      </c>
      <c r="S117" s="66">
        <v>0</v>
      </c>
      <c r="T117" s="66">
        <v>0</v>
      </c>
      <c r="U117" s="66">
        <v>0</v>
      </c>
      <c r="V117" s="66">
        <v>0</v>
      </c>
      <c r="W117" s="66">
        <v>0</v>
      </c>
      <c r="Y117" s="42" t="s">
        <v>374</v>
      </c>
      <c r="Z117" s="68">
        <v>0</v>
      </c>
      <c r="AA117" s="68">
        <v>0</v>
      </c>
      <c r="AB117" s="68">
        <v>0</v>
      </c>
      <c r="AC117" s="68">
        <v>0</v>
      </c>
      <c r="AD117" s="68">
        <v>0</v>
      </c>
      <c r="AE117" s="68">
        <v>0</v>
      </c>
      <c r="AF117" s="68">
        <v>0</v>
      </c>
      <c r="AG117" s="68">
        <v>0</v>
      </c>
      <c r="AH117" s="68">
        <v>0</v>
      </c>
      <c r="AI117" s="68">
        <v>0</v>
      </c>
      <c r="AJ117" s="68">
        <v>0</v>
      </c>
      <c r="AK117" s="68">
        <v>0</v>
      </c>
      <c r="AL117" s="68">
        <v>0</v>
      </c>
      <c r="AM117" s="68">
        <v>0</v>
      </c>
      <c r="AN117" s="68">
        <v>0</v>
      </c>
      <c r="AO117" s="68">
        <v>0</v>
      </c>
      <c r="AP117" s="68">
        <v>0</v>
      </c>
      <c r="AQ117" s="68">
        <v>0</v>
      </c>
      <c r="AR117" s="68">
        <v>0</v>
      </c>
      <c r="AS117" s="68">
        <v>0</v>
      </c>
      <c r="AT117" s="68"/>
      <c r="AV117" s="22" t="s">
        <v>374</v>
      </c>
      <c r="AW117" s="71">
        <v>0</v>
      </c>
      <c r="AX117" s="71">
        <v>0</v>
      </c>
      <c r="AY117" s="71">
        <v>0</v>
      </c>
      <c r="AZ117" s="71">
        <v>0</v>
      </c>
      <c r="BA117" s="71">
        <v>0</v>
      </c>
      <c r="BB117" s="71">
        <v>0</v>
      </c>
      <c r="BC117" s="71">
        <v>0</v>
      </c>
      <c r="BD117" s="71">
        <v>0</v>
      </c>
      <c r="BE117" s="71">
        <v>0</v>
      </c>
      <c r="BF117" s="71">
        <v>0</v>
      </c>
      <c r="BG117" s="71">
        <v>0</v>
      </c>
      <c r="BH117" s="71">
        <v>0</v>
      </c>
      <c r="BI117" s="71">
        <v>0</v>
      </c>
      <c r="BJ117" s="71">
        <v>0</v>
      </c>
      <c r="BK117" s="71">
        <v>0</v>
      </c>
      <c r="BL117" s="71">
        <v>0</v>
      </c>
      <c r="BM117" s="71">
        <v>0</v>
      </c>
      <c r="BN117" s="71">
        <v>0</v>
      </c>
      <c r="BO117" s="71">
        <v>0</v>
      </c>
      <c r="BP117" s="71">
        <v>0</v>
      </c>
      <c r="BQ117" s="71">
        <v>0</v>
      </c>
    </row>
    <row r="118" spans="1:69" x14ac:dyDescent="0.2">
      <c r="A118" s="13"/>
      <c r="B118" s="65" t="s">
        <v>194</v>
      </c>
      <c r="C118" s="66">
        <v>111265.04378853821</v>
      </c>
      <c r="D118" s="66">
        <v>3648.9483473087002</v>
      </c>
      <c r="E118" s="66">
        <v>1524.1441502955004</v>
      </c>
      <c r="F118" s="66">
        <v>3071.4445623854003</v>
      </c>
      <c r="G118" s="66">
        <v>322.02666571999998</v>
      </c>
      <c r="H118" s="66">
        <v>106.1062162452</v>
      </c>
      <c r="I118" s="66">
        <v>1450.6115991913002</v>
      </c>
      <c r="J118" s="66">
        <v>0</v>
      </c>
      <c r="K118" s="66">
        <v>19.939462469000002</v>
      </c>
      <c r="L118" s="66">
        <v>0</v>
      </c>
      <c r="M118" s="66">
        <v>0</v>
      </c>
      <c r="N118" s="66">
        <v>0</v>
      </c>
      <c r="O118" s="66">
        <v>0</v>
      </c>
      <c r="P118" s="66">
        <v>0</v>
      </c>
      <c r="Q118" s="66">
        <v>0</v>
      </c>
      <c r="R118" s="66">
        <v>0</v>
      </c>
      <c r="S118" s="66">
        <v>0</v>
      </c>
      <c r="T118" s="66">
        <v>0</v>
      </c>
      <c r="U118" s="66">
        <v>0</v>
      </c>
      <c r="V118" s="66">
        <v>0</v>
      </c>
      <c r="W118" s="66"/>
      <c r="Y118" s="43" t="s">
        <v>194</v>
      </c>
      <c r="Z118" s="69"/>
      <c r="AA118" s="69"/>
      <c r="AB118" s="69"/>
      <c r="AC118" s="69"/>
      <c r="AD118" s="69"/>
      <c r="AE118" s="69"/>
      <c r="AF118" s="69"/>
      <c r="AG118" s="69"/>
      <c r="AH118" s="69"/>
      <c r="AI118" s="69"/>
      <c r="AJ118" s="69"/>
      <c r="AK118" s="69"/>
      <c r="AL118" s="69"/>
      <c r="AM118" s="69"/>
      <c r="AN118" s="68"/>
      <c r="AO118" s="68"/>
      <c r="AP118" s="68"/>
      <c r="AQ118" s="68"/>
      <c r="AR118" s="68"/>
      <c r="AS118" s="68"/>
      <c r="AT118" s="69"/>
      <c r="AV118" s="24" t="s">
        <v>194</v>
      </c>
      <c r="AW118" s="71"/>
      <c r="AX118" s="71"/>
      <c r="AY118" s="71"/>
      <c r="AZ118" s="71"/>
      <c r="BA118" s="71"/>
      <c r="BB118" s="71"/>
      <c r="BC118" s="71"/>
      <c r="BD118" s="71"/>
      <c r="BE118" s="71"/>
      <c r="BF118" s="71"/>
      <c r="BG118" s="71"/>
      <c r="BH118" s="71"/>
      <c r="BI118" s="71"/>
      <c r="BJ118" s="71"/>
      <c r="BK118" s="71"/>
      <c r="BL118" s="71"/>
      <c r="BM118" s="71"/>
      <c r="BN118" s="71"/>
      <c r="BO118" s="71"/>
      <c r="BP118" s="71"/>
      <c r="BQ118" s="71"/>
    </row>
    <row r="121" spans="1:69" x14ac:dyDescent="0.2">
      <c r="A121" s="8" t="s">
        <v>140</v>
      </c>
      <c r="B121" s="14" t="s">
        <v>187</v>
      </c>
      <c r="C121" s="28" t="s">
        <v>8</v>
      </c>
      <c r="D121" s="28" t="s">
        <v>7</v>
      </c>
      <c r="E121" s="28" t="s">
        <v>6</v>
      </c>
      <c r="F121" s="28" t="s">
        <v>5</v>
      </c>
      <c r="G121" s="28" t="s">
        <v>4</v>
      </c>
      <c r="H121" s="28" t="s">
        <v>3</v>
      </c>
      <c r="I121" s="28" t="s">
        <v>2</v>
      </c>
      <c r="J121" s="28" t="s">
        <v>1</v>
      </c>
      <c r="K121" s="28" t="s">
        <v>0</v>
      </c>
      <c r="L121" s="28" t="s">
        <v>10</v>
      </c>
      <c r="M121" s="28" t="s">
        <v>38</v>
      </c>
      <c r="N121" s="28" t="s">
        <v>37</v>
      </c>
      <c r="O121" s="28" t="s">
        <v>36</v>
      </c>
      <c r="P121" s="28" t="s">
        <v>35</v>
      </c>
      <c r="Q121" s="28" t="s">
        <v>34</v>
      </c>
      <c r="R121" s="28" t="s">
        <v>33</v>
      </c>
      <c r="S121" s="28" t="s">
        <v>32</v>
      </c>
      <c r="T121" s="28" t="s">
        <v>31</v>
      </c>
      <c r="U121" s="28" t="s">
        <v>30</v>
      </c>
      <c r="V121" s="28" t="s">
        <v>29</v>
      </c>
      <c r="W121" s="28" t="s">
        <v>194</v>
      </c>
      <c r="Y121" s="40" t="s">
        <v>187</v>
      </c>
      <c r="Z121" s="67" t="s">
        <v>8</v>
      </c>
      <c r="AA121" s="67" t="s">
        <v>7</v>
      </c>
      <c r="AB121" s="67" t="s">
        <v>6</v>
      </c>
      <c r="AC121" s="67" t="s">
        <v>5</v>
      </c>
      <c r="AD121" s="67" t="s">
        <v>4</v>
      </c>
      <c r="AE121" s="67" t="s">
        <v>3</v>
      </c>
      <c r="AF121" s="67" t="s">
        <v>2</v>
      </c>
      <c r="AG121" s="67" t="s">
        <v>1</v>
      </c>
      <c r="AH121" s="67" t="s">
        <v>0</v>
      </c>
      <c r="AI121" s="67" t="s">
        <v>10</v>
      </c>
      <c r="AJ121" s="67" t="s">
        <v>38</v>
      </c>
      <c r="AK121" s="67" t="s">
        <v>37</v>
      </c>
      <c r="AL121" s="67" t="s">
        <v>36</v>
      </c>
      <c r="AM121" s="67" t="s">
        <v>35</v>
      </c>
      <c r="AN121" s="67" t="s">
        <v>34</v>
      </c>
      <c r="AO121" s="67" t="s">
        <v>33</v>
      </c>
      <c r="AP121" s="67" t="s">
        <v>32</v>
      </c>
      <c r="AQ121" s="67" t="s">
        <v>31</v>
      </c>
      <c r="AR121" s="67" t="s">
        <v>30</v>
      </c>
      <c r="AS121" s="67" t="s">
        <v>29</v>
      </c>
      <c r="AT121" s="67" t="s">
        <v>194</v>
      </c>
      <c r="AV121" s="16" t="s">
        <v>187</v>
      </c>
      <c r="AW121" s="70" t="s">
        <v>8</v>
      </c>
      <c r="AX121" s="70" t="s">
        <v>7</v>
      </c>
      <c r="AY121" s="70" t="s">
        <v>6</v>
      </c>
      <c r="AZ121" s="70" t="s">
        <v>5</v>
      </c>
      <c r="BA121" s="70" t="s">
        <v>4</v>
      </c>
      <c r="BB121" s="70" t="s">
        <v>3</v>
      </c>
      <c r="BC121" s="70" t="s">
        <v>2</v>
      </c>
      <c r="BD121" s="70" t="s">
        <v>1</v>
      </c>
      <c r="BE121" s="70" t="s">
        <v>0</v>
      </c>
      <c r="BF121" s="70" t="s">
        <v>10</v>
      </c>
      <c r="BG121" s="70" t="s">
        <v>38</v>
      </c>
      <c r="BH121" s="70" t="s">
        <v>37</v>
      </c>
      <c r="BI121" s="70" t="s">
        <v>36</v>
      </c>
      <c r="BJ121" s="70" t="s">
        <v>35</v>
      </c>
      <c r="BK121" s="70" t="s">
        <v>34</v>
      </c>
      <c r="BL121" s="70" t="s">
        <v>33</v>
      </c>
      <c r="BM121" s="70" t="s">
        <v>32</v>
      </c>
      <c r="BN121" s="70" t="s">
        <v>31</v>
      </c>
      <c r="BO121" s="70" t="s">
        <v>30</v>
      </c>
      <c r="BP121" s="70" t="s">
        <v>29</v>
      </c>
      <c r="BQ121" s="70" t="s">
        <v>194</v>
      </c>
    </row>
    <row r="122" spans="1:69" x14ac:dyDescent="0.2">
      <c r="A122" s="13"/>
      <c r="B122" s="63" t="s">
        <v>177</v>
      </c>
      <c r="C122" s="66">
        <v>1357.8997388609</v>
      </c>
      <c r="D122" s="66">
        <v>0</v>
      </c>
      <c r="E122" s="66">
        <v>0</v>
      </c>
      <c r="F122" s="66">
        <v>51.164059918</v>
      </c>
      <c r="G122" s="66">
        <v>0</v>
      </c>
      <c r="H122" s="66">
        <v>0</v>
      </c>
      <c r="I122" s="66">
        <v>0</v>
      </c>
      <c r="J122" s="66">
        <v>0</v>
      </c>
      <c r="K122" s="66">
        <v>0</v>
      </c>
      <c r="L122" s="66">
        <v>0</v>
      </c>
      <c r="M122" s="66">
        <v>0</v>
      </c>
      <c r="N122" s="66">
        <v>0</v>
      </c>
      <c r="O122" s="66">
        <v>0</v>
      </c>
      <c r="P122" s="66">
        <v>0</v>
      </c>
      <c r="Q122" s="66">
        <v>0</v>
      </c>
      <c r="R122" s="66">
        <v>0</v>
      </c>
      <c r="S122" s="66">
        <v>0</v>
      </c>
      <c r="T122" s="66">
        <v>0</v>
      </c>
      <c r="U122" s="66">
        <v>0</v>
      </c>
      <c r="V122" s="66">
        <v>0</v>
      </c>
      <c r="W122" s="66">
        <v>1409.0637987788998</v>
      </c>
      <c r="Y122" s="41" t="s">
        <v>177</v>
      </c>
      <c r="Z122" s="68">
        <v>0.9636893233916457</v>
      </c>
      <c r="AA122" s="68">
        <v>0</v>
      </c>
      <c r="AB122" s="68">
        <v>0</v>
      </c>
      <c r="AC122" s="68">
        <v>3.6310676608354409E-2</v>
      </c>
      <c r="AD122" s="68">
        <v>0</v>
      </c>
      <c r="AE122" s="68">
        <v>0</v>
      </c>
      <c r="AF122" s="68">
        <v>0</v>
      </c>
      <c r="AG122" s="68">
        <v>0</v>
      </c>
      <c r="AH122" s="68">
        <v>0</v>
      </c>
      <c r="AI122" s="68">
        <v>0</v>
      </c>
      <c r="AJ122" s="68">
        <v>0</v>
      </c>
      <c r="AK122" s="68">
        <v>0</v>
      </c>
      <c r="AL122" s="68">
        <v>0</v>
      </c>
      <c r="AM122" s="68">
        <v>0</v>
      </c>
      <c r="AN122" s="68">
        <v>0</v>
      </c>
      <c r="AO122" s="68">
        <v>0</v>
      </c>
      <c r="AP122" s="68">
        <v>0</v>
      </c>
      <c r="AQ122" s="68">
        <v>0</v>
      </c>
      <c r="AR122" s="68">
        <v>0</v>
      </c>
      <c r="AS122" s="68">
        <v>0</v>
      </c>
      <c r="AT122" s="68"/>
      <c r="AV122" s="18" t="s">
        <v>177</v>
      </c>
      <c r="AW122" s="71">
        <v>26.268600826475147</v>
      </c>
      <c r="AX122" s="71">
        <v>0</v>
      </c>
      <c r="AY122" s="71">
        <v>0</v>
      </c>
      <c r="AZ122" s="71">
        <v>112.38187799324852</v>
      </c>
      <c r="BA122" s="71">
        <v>0</v>
      </c>
      <c r="BB122" s="71">
        <v>0</v>
      </c>
      <c r="BC122" s="71">
        <v>0</v>
      </c>
      <c r="BD122" s="71">
        <v>0</v>
      </c>
      <c r="BE122" s="71">
        <v>0</v>
      </c>
      <c r="BF122" s="71">
        <v>0</v>
      </c>
      <c r="BG122" s="71">
        <v>0</v>
      </c>
      <c r="BH122" s="71">
        <v>0</v>
      </c>
      <c r="BI122" s="71">
        <v>0</v>
      </c>
      <c r="BJ122" s="71">
        <v>0</v>
      </c>
      <c r="BK122" s="71">
        <v>0</v>
      </c>
      <c r="BL122" s="71">
        <v>0</v>
      </c>
      <c r="BM122" s="71">
        <v>0</v>
      </c>
      <c r="BN122" s="71">
        <v>0</v>
      </c>
      <c r="BO122" s="71">
        <v>0</v>
      </c>
      <c r="BP122" s="71">
        <v>0</v>
      </c>
      <c r="BQ122" s="71">
        <v>25.641555933439143</v>
      </c>
    </row>
    <row r="123" spans="1:69" x14ac:dyDescent="0.2">
      <c r="A123" s="13"/>
      <c r="B123" s="63" t="s">
        <v>371</v>
      </c>
      <c r="C123" s="66">
        <v>20156.294031050697</v>
      </c>
      <c r="D123" s="66">
        <v>929.83742227769994</v>
      </c>
      <c r="E123" s="66">
        <v>20.089006485999999</v>
      </c>
      <c r="F123" s="66">
        <v>1156.2310703930998</v>
      </c>
      <c r="G123" s="66">
        <v>0</v>
      </c>
      <c r="H123" s="66">
        <v>0</v>
      </c>
      <c r="I123" s="66">
        <v>605.42382721699994</v>
      </c>
      <c r="J123" s="66">
        <v>0</v>
      </c>
      <c r="K123" s="66">
        <v>0</v>
      </c>
      <c r="L123" s="66">
        <v>169.16602055850001</v>
      </c>
      <c r="M123" s="66">
        <v>0</v>
      </c>
      <c r="N123" s="66">
        <v>0</v>
      </c>
      <c r="O123" s="66">
        <v>456.85159573190003</v>
      </c>
      <c r="P123" s="66">
        <v>0</v>
      </c>
      <c r="Q123" s="66">
        <v>0</v>
      </c>
      <c r="R123" s="66">
        <v>0</v>
      </c>
      <c r="S123" s="66">
        <v>0</v>
      </c>
      <c r="T123" s="66">
        <v>0</v>
      </c>
      <c r="U123" s="66">
        <v>0</v>
      </c>
      <c r="V123" s="66">
        <v>0</v>
      </c>
      <c r="W123" s="66">
        <v>23493.892973714894</v>
      </c>
      <c r="Y123" s="41" t="s">
        <v>371</v>
      </c>
      <c r="Z123" s="68">
        <v>0.85793759482950216</v>
      </c>
      <c r="AA123" s="68">
        <v>3.957783511306566E-2</v>
      </c>
      <c r="AB123" s="68">
        <v>8.5507355075106956E-4</v>
      </c>
      <c r="AC123" s="68">
        <v>4.9214111585793717E-2</v>
      </c>
      <c r="AD123" s="68">
        <v>0</v>
      </c>
      <c r="AE123" s="68">
        <v>0</v>
      </c>
      <c r="AF123" s="68">
        <v>2.5769412838236375E-2</v>
      </c>
      <c r="AG123" s="68">
        <v>0</v>
      </c>
      <c r="AH123" s="68">
        <v>0</v>
      </c>
      <c r="AI123" s="68">
        <v>7.2004252657388006E-3</v>
      </c>
      <c r="AJ123" s="68">
        <v>0</v>
      </c>
      <c r="AK123" s="68">
        <v>0</v>
      </c>
      <c r="AL123" s="68">
        <v>1.9445546816912306E-2</v>
      </c>
      <c r="AM123" s="68">
        <v>0</v>
      </c>
      <c r="AN123" s="68">
        <v>0</v>
      </c>
      <c r="AO123" s="68">
        <v>0</v>
      </c>
      <c r="AP123" s="68">
        <v>0</v>
      </c>
      <c r="AQ123" s="68">
        <v>0</v>
      </c>
      <c r="AR123" s="68">
        <v>0</v>
      </c>
      <c r="AS123" s="68">
        <v>0</v>
      </c>
      <c r="AT123" s="68"/>
      <c r="AV123" s="18" t="s">
        <v>371</v>
      </c>
      <c r="AW123" s="71">
        <v>8.5195546461392695</v>
      </c>
      <c r="AX123" s="71">
        <v>35.077410188776874</v>
      </c>
      <c r="AY123" s="71">
        <v>112.67084161530902</v>
      </c>
      <c r="AZ123" s="71">
        <v>34.216444425099482</v>
      </c>
      <c r="BA123" s="71">
        <v>0</v>
      </c>
      <c r="BB123" s="71">
        <v>0</v>
      </c>
      <c r="BC123" s="71">
        <v>49.478526381821659</v>
      </c>
      <c r="BD123" s="71">
        <v>0</v>
      </c>
      <c r="BE123" s="71">
        <v>0</v>
      </c>
      <c r="BF123" s="71">
        <v>56.244736743256837</v>
      </c>
      <c r="BG123" s="71">
        <v>0</v>
      </c>
      <c r="BH123" s="71">
        <v>0</v>
      </c>
      <c r="BI123" s="71">
        <v>65.434652834640886</v>
      </c>
      <c r="BJ123" s="71">
        <v>0</v>
      </c>
      <c r="BK123" s="71">
        <v>0</v>
      </c>
      <c r="BL123" s="71">
        <v>0</v>
      </c>
      <c r="BM123" s="71">
        <v>0</v>
      </c>
      <c r="BN123" s="71">
        <v>0</v>
      </c>
      <c r="BO123" s="71">
        <v>0</v>
      </c>
      <c r="BP123" s="71">
        <v>0</v>
      </c>
      <c r="BQ123" s="71">
        <v>7.8489545679452579</v>
      </c>
    </row>
    <row r="124" spans="1:69" x14ac:dyDescent="0.2">
      <c r="A124" s="13"/>
      <c r="B124" s="63" t="s">
        <v>165</v>
      </c>
      <c r="C124" s="66">
        <v>0</v>
      </c>
      <c r="D124" s="66">
        <v>0</v>
      </c>
      <c r="E124" s="66">
        <v>0</v>
      </c>
      <c r="F124" s="66">
        <v>0</v>
      </c>
      <c r="G124" s="66">
        <v>0</v>
      </c>
      <c r="H124" s="66">
        <v>0</v>
      </c>
      <c r="I124" s="66">
        <v>0</v>
      </c>
      <c r="J124" s="66">
        <v>0</v>
      </c>
      <c r="K124" s="66">
        <v>0</v>
      </c>
      <c r="L124" s="66">
        <v>0</v>
      </c>
      <c r="M124" s="66">
        <v>0</v>
      </c>
      <c r="N124" s="66">
        <v>0</v>
      </c>
      <c r="O124" s="66">
        <v>0</v>
      </c>
      <c r="P124" s="66">
        <v>0</v>
      </c>
      <c r="Q124" s="66">
        <v>0</v>
      </c>
      <c r="R124" s="66">
        <v>0</v>
      </c>
      <c r="S124" s="66">
        <v>0</v>
      </c>
      <c r="T124" s="66">
        <v>0</v>
      </c>
      <c r="U124" s="66">
        <v>0</v>
      </c>
      <c r="V124" s="66">
        <v>0</v>
      </c>
      <c r="W124" s="66">
        <v>0</v>
      </c>
      <c r="Y124" s="41" t="s">
        <v>165</v>
      </c>
      <c r="Z124" s="68">
        <v>0</v>
      </c>
      <c r="AA124" s="68">
        <v>0</v>
      </c>
      <c r="AB124" s="68">
        <v>0</v>
      </c>
      <c r="AC124" s="68">
        <v>0</v>
      </c>
      <c r="AD124" s="68">
        <v>0</v>
      </c>
      <c r="AE124" s="68">
        <v>0</v>
      </c>
      <c r="AF124" s="68">
        <v>0</v>
      </c>
      <c r="AG124" s="68">
        <v>0</v>
      </c>
      <c r="AH124" s="68">
        <v>0</v>
      </c>
      <c r="AI124" s="68">
        <v>0</v>
      </c>
      <c r="AJ124" s="68">
        <v>0</v>
      </c>
      <c r="AK124" s="68">
        <v>0</v>
      </c>
      <c r="AL124" s="68">
        <v>0</v>
      </c>
      <c r="AM124" s="68">
        <v>0</v>
      </c>
      <c r="AN124" s="68">
        <v>0</v>
      </c>
      <c r="AO124" s="68">
        <v>0</v>
      </c>
      <c r="AP124" s="68">
        <v>0</v>
      </c>
      <c r="AQ124" s="68">
        <v>0</v>
      </c>
      <c r="AR124" s="68">
        <v>0</v>
      </c>
      <c r="AS124" s="68">
        <v>0</v>
      </c>
      <c r="AT124" s="68"/>
      <c r="AV124" s="18" t="s">
        <v>165</v>
      </c>
      <c r="AW124" s="71">
        <v>0</v>
      </c>
      <c r="AX124" s="71">
        <v>0</v>
      </c>
      <c r="AY124" s="71">
        <v>0</v>
      </c>
      <c r="AZ124" s="71">
        <v>0</v>
      </c>
      <c r="BA124" s="71">
        <v>0</v>
      </c>
      <c r="BB124" s="71">
        <v>0</v>
      </c>
      <c r="BC124" s="71">
        <v>0</v>
      </c>
      <c r="BD124" s="71">
        <v>0</v>
      </c>
      <c r="BE124" s="71">
        <v>0</v>
      </c>
      <c r="BF124" s="71">
        <v>0</v>
      </c>
      <c r="BG124" s="71">
        <v>0</v>
      </c>
      <c r="BH124" s="71">
        <v>0</v>
      </c>
      <c r="BI124" s="71">
        <v>0</v>
      </c>
      <c r="BJ124" s="71">
        <v>0</v>
      </c>
      <c r="BK124" s="71">
        <v>0</v>
      </c>
      <c r="BL124" s="71">
        <v>0</v>
      </c>
      <c r="BM124" s="71">
        <v>0</v>
      </c>
      <c r="BN124" s="71">
        <v>0</v>
      </c>
      <c r="BO124" s="71">
        <v>0</v>
      </c>
      <c r="BP124" s="71">
        <v>0</v>
      </c>
      <c r="BQ124" s="71">
        <v>0</v>
      </c>
    </row>
    <row r="125" spans="1:69" x14ac:dyDescent="0.2">
      <c r="A125" s="13"/>
      <c r="B125" s="63" t="s">
        <v>429</v>
      </c>
      <c r="C125" s="66">
        <v>0</v>
      </c>
      <c r="D125" s="66">
        <v>0</v>
      </c>
      <c r="E125" s="66">
        <v>0</v>
      </c>
      <c r="F125" s="66">
        <v>0</v>
      </c>
      <c r="G125" s="66">
        <v>0</v>
      </c>
      <c r="H125" s="66">
        <v>0</v>
      </c>
      <c r="I125" s="66">
        <v>0</v>
      </c>
      <c r="J125" s="66">
        <v>0</v>
      </c>
      <c r="K125" s="66">
        <v>0</v>
      </c>
      <c r="L125" s="66">
        <v>0</v>
      </c>
      <c r="M125" s="66">
        <v>0</v>
      </c>
      <c r="N125" s="66">
        <v>0</v>
      </c>
      <c r="O125" s="66">
        <v>0</v>
      </c>
      <c r="P125" s="66">
        <v>0</v>
      </c>
      <c r="Q125" s="66">
        <v>0</v>
      </c>
      <c r="R125" s="66">
        <v>0</v>
      </c>
      <c r="S125" s="66">
        <v>0</v>
      </c>
      <c r="T125" s="66">
        <v>0</v>
      </c>
      <c r="U125" s="66">
        <v>0</v>
      </c>
      <c r="V125" s="66">
        <v>0</v>
      </c>
      <c r="W125" s="66">
        <v>0</v>
      </c>
      <c r="Y125" s="41" t="s">
        <v>429</v>
      </c>
      <c r="Z125" s="68">
        <v>0</v>
      </c>
      <c r="AA125" s="68">
        <v>0</v>
      </c>
      <c r="AB125" s="68">
        <v>0</v>
      </c>
      <c r="AC125" s="68">
        <v>0</v>
      </c>
      <c r="AD125" s="68">
        <v>0</v>
      </c>
      <c r="AE125" s="68">
        <v>0</v>
      </c>
      <c r="AF125" s="68">
        <v>0</v>
      </c>
      <c r="AG125" s="68">
        <v>0</v>
      </c>
      <c r="AH125" s="68">
        <v>0</v>
      </c>
      <c r="AI125" s="68">
        <v>0</v>
      </c>
      <c r="AJ125" s="68">
        <v>0</v>
      </c>
      <c r="AK125" s="68">
        <v>0</v>
      </c>
      <c r="AL125" s="68">
        <v>0</v>
      </c>
      <c r="AM125" s="68">
        <v>0</v>
      </c>
      <c r="AN125" s="68">
        <v>0</v>
      </c>
      <c r="AO125" s="68">
        <v>0</v>
      </c>
      <c r="AP125" s="68">
        <v>0</v>
      </c>
      <c r="AQ125" s="68">
        <v>0</v>
      </c>
      <c r="AR125" s="68">
        <v>0</v>
      </c>
      <c r="AS125" s="68">
        <v>0</v>
      </c>
      <c r="AT125" s="68"/>
      <c r="AV125" s="18" t="s">
        <v>429</v>
      </c>
      <c r="AW125" s="71">
        <v>0</v>
      </c>
      <c r="AX125" s="71">
        <v>0</v>
      </c>
      <c r="AY125" s="71">
        <v>0</v>
      </c>
      <c r="AZ125" s="71">
        <v>0</v>
      </c>
      <c r="BA125" s="71">
        <v>0</v>
      </c>
      <c r="BB125" s="71">
        <v>0</v>
      </c>
      <c r="BC125" s="71">
        <v>0</v>
      </c>
      <c r="BD125" s="71">
        <v>0</v>
      </c>
      <c r="BE125" s="71">
        <v>0</v>
      </c>
      <c r="BF125" s="71">
        <v>0</v>
      </c>
      <c r="BG125" s="71">
        <v>0</v>
      </c>
      <c r="BH125" s="71">
        <v>0</v>
      </c>
      <c r="BI125" s="71">
        <v>0</v>
      </c>
      <c r="BJ125" s="71">
        <v>0</v>
      </c>
      <c r="BK125" s="71">
        <v>0</v>
      </c>
      <c r="BL125" s="71">
        <v>0</v>
      </c>
      <c r="BM125" s="71">
        <v>0</v>
      </c>
      <c r="BN125" s="71">
        <v>0</v>
      </c>
      <c r="BO125" s="71">
        <v>0</v>
      </c>
      <c r="BP125" s="71">
        <v>0</v>
      </c>
      <c r="BQ125" s="71">
        <v>0</v>
      </c>
    </row>
    <row r="126" spans="1:69" x14ac:dyDescent="0.2">
      <c r="A126" s="13"/>
      <c r="B126" s="63" t="s">
        <v>428</v>
      </c>
      <c r="C126" s="66">
        <v>3470.333151889</v>
      </c>
      <c r="D126" s="66">
        <v>40.848479804</v>
      </c>
      <c r="E126" s="66">
        <v>0</v>
      </c>
      <c r="F126" s="66">
        <v>0</v>
      </c>
      <c r="G126" s="66">
        <v>0</v>
      </c>
      <c r="H126" s="66">
        <v>0</v>
      </c>
      <c r="I126" s="66">
        <v>116.42693263</v>
      </c>
      <c r="J126" s="66">
        <v>0</v>
      </c>
      <c r="K126" s="66">
        <v>0</v>
      </c>
      <c r="L126" s="66">
        <v>0</v>
      </c>
      <c r="M126" s="66">
        <v>0</v>
      </c>
      <c r="N126" s="66">
        <v>0</v>
      </c>
      <c r="O126" s="66">
        <v>0</v>
      </c>
      <c r="P126" s="66">
        <v>0</v>
      </c>
      <c r="Q126" s="66">
        <v>0</v>
      </c>
      <c r="R126" s="66">
        <v>0</v>
      </c>
      <c r="S126" s="66">
        <v>0</v>
      </c>
      <c r="T126" s="66">
        <v>0</v>
      </c>
      <c r="U126" s="66">
        <v>0</v>
      </c>
      <c r="V126" s="66">
        <v>0</v>
      </c>
      <c r="W126" s="66">
        <v>3627.6085643229999</v>
      </c>
      <c r="Y126" s="41" t="s">
        <v>428</v>
      </c>
      <c r="Z126" s="68">
        <v>0.95664487784575747</v>
      </c>
      <c r="AA126" s="68">
        <v>1.1260443093485561E-2</v>
      </c>
      <c r="AB126" s="68">
        <v>0</v>
      </c>
      <c r="AC126" s="68">
        <v>0</v>
      </c>
      <c r="AD126" s="68">
        <v>0</v>
      </c>
      <c r="AE126" s="68">
        <v>0</v>
      </c>
      <c r="AF126" s="68">
        <v>3.2094679060756956E-2</v>
      </c>
      <c r="AG126" s="68">
        <v>0</v>
      </c>
      <c r="AH126" s="68">
        <v>0</v>
      </c>
      <c r="AI126" s="68">
        <v>0</v>
      </c>
      <c r="AJ126" s="68">
        <v>0</v>
      </c>
      <c r="AK126" s="68">
        <v>0</v>
      </c>
      <c r="AL126" s="68">
        <v>0</v>
      </c>
      <c r="AM126" s="68">
        <v>0</v>
      </c>
      <c r="AN126" s="68">
        <v>0</v>
      </c>
      <c r="AO126" s="68">
        <v>0</v>
      </c>
      <c r="AP126" s="68">
        <v>0</v>
      </c>
      <c r="AQ126" s="68">
        <v>0</v>
      </c>
      <c r="AR126" s="68">
        <v>0</v>
      </c>
      <c r="AS126" s="68">
        <v>0</v>
      </c>
      <c r="AT126" s="68"/>
      <c r="AV126" s="18" t="s">
        <v>428</v>
      </c>
      <c r="AW126" s="71">
        <v>20.001945376152278</v>
      </c>
      <c r="AX126" s="71">
        <v>142.41266622506527</v>
      </c>
      <c r="AY126" s="71">
        <v>0</v>
      </c>
      <c r="AZ126" s="71">
        <v>0</v>
      </c>
      <c r="BA126" s="71">
        <v>0</v>
      </c>
      <c r="BB126" s="71">
        <v>0</v>
      </c>
      <c r="BC126" s="71">
        <v>93.499047363776768</v>
      </c>
      <c r="BD126" s="71">
        <v>0</v>
      </c>
      <c r="BE126" s="71">
        <v>0</v>
      </c>
      <c r="BF126" s="71">
        <v>0</v>
      </c>
      <c r="BG126" s="71">
        <v>0</v>
      </c>
      <c r="BH126" s="71">
        <v>0</v>
      </c>
      <c r="BI126" s="71">
        <v>0</v>
      </c>
      <c r="BJ126" s="71">
        <v>0</v>
      </c>
      <c r="BK126" s="71">
        <v>0</v>
      </c>
      <c r="BL126" s="71">
        <v>0</v>
      </c>
      <c r="BM126" s="71">
        <v>0</v>
      </c>
      <c r="BN126" s="71">
        <v>0</v>
      </c>
      <c r="BO126" s="71">
        <v>0</v>
      </c>
      <c r="BP126" s="71">
        <v>0</v>
      </c>
      <c r="BQ126" s="71">
        <v>19.43490537178047</v>
      </c>
    </row>
    <row r="127" spans="1:69" x14ac:dyDescent="0.2">
      <c r="A127" s="13"/>
      <c r="B127" s="63" t="s">
        <v>173</v>
      </c>
      <c r="C127" s="66">
        <v>3757.4782254289003</v>
      </c>
      <c r="D127" s="66">
        <v>402.40532790999998</v>
      </c>
      <c r="E127" s="66">
        <v>288.03727368099999</v>
      </c>
      <c r="F127" s="66">
        <v>27.851629518999999</v>
      </c>
      <c r="G127" s="66">
        <v>0</v>
      </c>
      <c r="H127" s="66">
        <v>0</v>
      </c>
      <c r="I127" s="66">
        <v>0</v>
      </c>
      <c r="J127" s="66">
        <v>0</v>
      </c>
      <c r="K127" s="66">
        <v>0</v>
      </c>
      <c r="L127" s="66">
        <v>0</v>
      </c>
      <c r="M127" s="66">
        <v>0</v>
      </c>
      <c r="N127" s="66">
        <v>0</v>
      </c>
      <c r="O127" s="66">
        <v>489.55692977000001</v>
      </c>
      <c r="P127" s="66">
        <v>0</v>
      </c>
      <c r="Q127" s="66">
        <v>0</v>
      </c>
      <c r="R127" s="66">
        <v>0</v>
      </c>
      <c r="S127" s="66">
        <v>0</v>
      </c>
      <c r="T127" s="66">
        <v>0</v>
      </c>
      <c r="U127" s="66">
        <v>0</v>
      </c>
      <c r="V127" s="66">
        <v>0</v>
      </c>
      <c r="W127" s="66">
        <v>4965.3293863089011</v>
      </c>
      <c r="Y127" s="41" t="s">
        <v>173</v>
      </c>
      <c r="Z127" s="68">
        <v>0.75674299388667821</v>
      </c>
      <c r="AA127" s="68">
        <v>8.104302788442759E-2</v>
      </c>
      <c r="AB127" s="68">
        <v>5.800970112379987E-2</v>
      </c>
      <c r="AC127" s="68">
        <v>5.6092209301957683E-3</v>
      </c>
      <c r="AD127" s="68">
        <v>0</v>
      </c>
      <c r="AE127" s="68">
        <v>0</v>
      </c>
      <c r="AF127" s="68">
        <v>0</v>
      </c>
      <c r="AG127" s="68">
        <v>0</v>
      </c>
      <c r="AH127" s="68">
        <v>0</v>
      </c>
      <c r="AI127" s="68">
        <v>0</v>
      </c>
      <c r="AJ127" s="68">
        <v>0</v>
      </c>
      <c r="AK127" s="68">
        <v>0</v>
      </c>
      <c r="AL127" s="68">
        <v>9.8595056174898416E-2</v>
      </c>
      <c r="AM127" s="68">
        <v>0</v>
      </c>
      <c r="AN127" s="68">
        <v>0</v>
      </c>
      <c r="AO127" s="68">
        <v>0</v>
      </c>
      <c r="AP127" s="68">
        <v>0</v>
      </c>
      <c r="AQ127" s="68">
        <v>0</v>
      </c>
      <c r="AR127" s="68">
        <v>0</v>
      </c>
      <c r="AS127" s="68">
        <v>0</v>
      </c>
      <c r="AT127" s="68"/>
      <c r="AV127" s="18" t="s">
        <v>173</v>
      </c>
      <c r="AW127" s="71">
        <v>20.631576984857706</v>
      </c>
      <c r="AX127" s="71">
        <v>72.934582052028318</v>
      </c>
      <c r="AY127" s="71">
        <v>83.930341721203376</v>
      </c>
      <c r="AZ127" s="71">
        <v>93.555262006710478</v>
      </c>
      <c r="BA127" s="71">
        <v>0</v>
      </c>
      <c r="BB127" s="71">
        <v>0</v>
      </c>
      <c r="BC127" s="71">
        <v>0</v>
      </c>
      <c r="BD127" s="71">
        <v>0</v>
      </c>
      <c r="BE127" s="71">
        <v>0</v>
      </c>
      <c r="BF127" s="71">
        <v>0</v>
      </c>
      <c r="BG127" s="71">
        <v>0</v>
      </c>
      <c r="BH127" s="71">
        <v>0</v>
      </c>
      <c r="BI127" s="71">
        <v>61.325311902424495</v>
      </c>
      <c r="BJ127" s="71">
        <v>0</v>
      </c>
      <c r="BK127" s="71">
        <v>0</v>
      </c>
      <c r="BL127" s="71">
        <v>0</v>
      </c>
      <c r="BM127" s="71">
        <v>0</v>
      </c>
      <c r="BN127" s="71">
        <v>0</v>
      </c>
      <c r="BO127" s="71">
        <v>0</v>
      </c>
      <c r="BP127" s="71">
        <v>0</v>
      </c>
      <c r="BQ127" s="71">
        <v>18.41837547919372</v>
      </c>
    </row>
    <row r="128" spans="1:69" x14ac:dyDescent="0.2">
      <c r="A128" s="13"/>
      <c r="B128" s="63" t="s">
        <v>181</v>
      </c>
      <c r="C128" s="66">
        <v>1513.0503720110003</v>
      </c>
      <c r="D128" s="66">
        <v>0</v>
      </c>
      <c r="E128" s="66">
        <v>0</v>
      </c>
      <c r="F128" s="66">
        <v>0</v>
      </c>
      <c r="G128" s="66">
        <v>0</v>
      </c>
      <c r="H128" s="66">
        <v>0</v>
      </c>
      <c r="I128" s="66">
        <v>0</v>
      </c>
      <c r="J128" s="66">
        <v>0</v>
      </c>
      <c r="K128" s="66">
        <v>0</v>
      </c>
      <c r="L128" s="66">
        <v>0</v>
      </c>
      <c r="M128" s="66">
        <v>0</v>
      </c>
      <c r="N128" s="66">
        <v>0</v>
      </c>
      <c r="O128" s="66">
        <v>0</v>
      </c>
      <c r="P128" s="66">
        <v>0</v>
      </c>
      <c r="Q128" s="66">
        <v>0</v>
      </c>
      <c r="R128" s="66">
        <v>0</v>
      </c>
      <c r="S128" s="66">
        <v>0</v>
      </c>
      <c r="T128" s="66">
        <v>0</v>
      </c>
      <c r="U128" s="66">
        <v>0</v>
      </c>
      <c r="V128" s="66">
        <v>0</v>
      </c>
      <c r="W128" s="66">
        <v>1513.0503720110003</v>
      </c>
      <c r="Y128" s="41" t="s">
        <v>181</v>
      </c>
      <c r="Z128" s="68">
        <v>1</v>
      </c>
      <c r="AA128" s="68">
        <v>0</v>
      </c>
      <c r="AB128" s="68">
        <v>0</v>
      </c>
      <c r="AC128" s="68">
        <v>0</v>
      </c>
      <c r="AD128" s="68">
        <v>0</v>
      </c>
      <c r="AE128" s="68">
        <v>0</v>
      </c>
      <c r="AF128" s="68">
        <v>0</v>
      </c>
      <c r="AG128" s="68">
        <v>0</v>
      </c>
      <c r="AH128" s="68">
        <v>0</v>
      </c>
      <c r="AI128" s="68">
        <v>0</v>
      </c>
      <c r="AJ128" s="68">
        <v>0</v>
      </c>
      <c r="AK128" s="68">
        <v>0</v>
      </c>
      <c r="AL128" s="68">
        <v>0</v>
      </c>
      <c r="AM128" s="68">
        <v>0</v>
      </c>
      <c r="AN128" s="68">
        <v>0</v>
      </c>
      <c r="AO128" s="68">
        <v>0</v>
      </c>
      <c r="AP128" s="68">
        <v>0</v>
      </c>
      <c r="AQ128" s="68">
        <v>0</v>
      </c>
      <c r="AR128" s="68">
        <v>0</v>
      </c>
      <c r="AS128" s="68">
        <v>0</v>
      </c>
      <c r="AT128" s="68"/>
      <c r="AV128" s="18" t="s">
        <v>181</v>
      </c>
      <c r="AW128" s="71">
        <v>30.085269187500231</v>
      </c>
      <c r="AX128" s="71">
        <v>0</v>
      </c>
      <c r="AY128" s="71">
        <v>0</v>
      </c>
      <c r="AZ128" s="71">
        <v>0</v>
      </c>
      <c r="BA128" s="71">
        <v>0</v>
      </c>
      <c r="BB128" s="71">
        <v>0</v>
      </c>
      <c r="BC128" s="71">
        <v>0</v>
      </c>
      <c r="BD128" s="71">
        <v>0</v>
      </c>
      <c r="BE128" s="71">
        <v>0</v>
      </c>
      <c r="BF128" s="71">
        <v>0</v>
      </c>
      <c r="BG128" s="71">
        <v>0</v>
      </c>
      <c r="BH128" s="71">
        <v>0</v>
      </c>
      <c r="BI128" s="71">
        <v>0</v>
      </c>
      <c r="BJ128" s="71">
        <v>0</v>
      </c>
      <c r="BK128" s="71">
        <v>0</v>
      </c>
      <c r="BL128" s="71">
        <v>0</v>
      </c>
      <c r="BM128" s="71">
        <v>0</v>
      </c>
      <c r="BN128" s="71">
        <v>0</v>
      </c>
      <c r="BO128" s="71">
        <v>0</v>
      </c>
      <c r="BP128" s="71">
        <v>0</v>
      </c>
      <c r="BQ128" s="71">
        <v>30.085269187500231</v>
      </c>
    </row>
    <row r="129" spans="1:69" x14ac:dyDescent="0.2">
      <c r="A129" s="13"/>
      <c r="B129" s="63" t="s">
        <v>169</v>
      </c>
      <c r="C129" s="66">
        <v>4676.5014245150005</v>
      </c>
      <c r="D129" s="66">
        <v>65.568298733999995</v>
      </c>
      <c r="E129" s="66">
        <v>0</v>
      </c>
      <c r="F129" s="66">
        <v>139.75746873200001</v>
      </c>
      <c r="G129" s="66">
        <v>0</v>
      </c>
      <c r="H129" s="66">
        <v>0</v>
      </c>
      <c r="I129" s="66">
        <v>0</v>
      </c>
      <c r="J129" s="66">
        <v>0</v>
      </c>
      <c r="K129" s="66">
        <v>0</v>
      </c>
      <c r="L129" s="66">
        <v>0</v>
      </c>
      <c r="M129" s="66">
        <v>0</v>
      </c>
      <c r="N129" s="66">
        <v>0</v>
      </c>
      <c r="O129" s="66">
        <v>126.35288828119999</v>
      </c>
      <c r="P129" s="66">
        <v>0</v>
      </c>
      <c r="Q129" s="66">
        <v>0</v>
      </c>
      <c r="R129" s="66">
        <v>0</v>
      </c>
      <c r="S129" s="66">
        <v>0</v>
      </c>
      <c r="T129" s="66">
        <v>0</v>
      </c>
      <c r="U129" s="66">
        <v>0</v>
      </c>
      <c r="V129" s="66">
        <v>0</v>
      </c>
      <c r="W129" s="66">
        <v>5008.1800802621983</v>
      </c>
      <c r="Y129" s="41" t="s">
        <v>169</v>
      </c>
      <c r="Z129" s="68">
        <v>0.93377261791076949</v>
      </c>
      <c r="AA129" s="68">
        <v>1.3092240630965337E-2</v>
      </c>
      <c r="AB129" s="68">
        <v>0</v>
      </c>
      <c r="AC129" s="68">
        <v>2.7905839345274332E-2</v>
      </c>
      <c r="AD129" s="68">
        <v>0</v>
      </c>
      <c r="AE129" s="68">
        <v>0</v>
      </c>
      <c r="AF129" s="68">
        <v>0</v>
      </c>
      <c r="AG129" s="68">
        <v>0</v>
      </c>
      <c r="AH129" s="68">
        <v>0</v>
      </c>
      <c r="AI129" s="68">
        <v>0</v>
      </c>
      <c r="AJ129" s="68">
        <v>0</v>
      </c>
      <c r="AK129" s="68">
        <v>0</v>
      </c>
      <c r="AL129" s="68">
        <v>2.5229302112991295E-2</v>
      </c>
      <c r="AM129" s="68">
        <v>0</v>
      </c>
      <c r="AN129" s="68">
        <v>0</v>
      </c>
      <c r="AO129" s="68">
        <v>0</v>
      </c>
      <c r="AP129" s="68">
        <v>0</v>
      </c>
      <c r="AQ129" s="68">
        <v>0</v>
      </c>
      <c r="AR129" s="68">
        <v>0</v>
      </c>
      <c r="AS129" s="68">
        <v>0</v>
      </c>
      <c r="AT129" s="68"/>
      <c r="AV129" s="18" t="s">
        <v>169</v>
      </c>
      <c r="AW129" s="71">
        <v>14.271947703594241</v>
      </c>
      <c r="AX129" s="71">
        <v>58.741930852773649</v>
      </c>
      <c r="AY129" s="71">
        <v>0</v>
      </c>
      <c r="AZ129" s="71">
        <v>66.069098670089033</v>
      </c>
      <c r="BA129" s="71">
        <v>0</v>
      </c>
      <c r="BB129" s="71">
        <v>0</v>
      </c>
      <c r="BC129" s="71">
        <v>0</v>
      </c>
      <c r="BD129" s="71">
        <v>0</v>
      </c>
      <c r="BE129" s="71">
        <v>0</v>
      </c>
      <c r="BF129" s="71">
        <v>0</v>
      </c>
      <c r="BG129" s="71">
        <v>0</v>
      </c>
      <c r="BH129" s="71">
        <v>0</v>
      </c>
      <c r="BI129" s="71">
        <v>91.680093878973025</v>
      </c>
      <c r="BJ129" s="71">
        <v>0</v>
      </c>
      <c r="BK129" s="71">
        <v>0</v>
      </c>
      <c r="BL129" s="71">
        <v>0</v>
      </c>
      <c r="BM129" s="71">
        <v>0</v>
      </c>
      <c r="BN129" s="71">
        <v>0</v>
      </c>
      <c r="BO129" s="71">
        <v>0</v>
      </c>
      <c r="BP129" s="71">
        <v>0</v>
      </c>
      <c r="BQ129" s="71">
        <v>13.672717130388287</v>
      </c>
    </row>
    <row r="130" spans="1:69" x14ac:dyDescent="0.2">
      <c r="A130" s="13"/>
      <c r="B130" s="63" t="s">
        <v>372</v>
      </c>
      <c r="C130" s="66">
        <v>14.846853101400001</v>
      </c>
      <c r="D130" s="66">
        <v>0</v>
      </c>
      <c r="E130" s="66">
        <v>0</v>
      </c>
      <c r="F130" s="66">
        <v>0</v>
      </c>
      <c r="G130" s="66">
        <v>0</v>
      </c>
      <c r="H130" s="66">
        <v>0</v>
      </c>
      <c r="I130" s="66">
        <v>0</v>
      </c>
      <c r="J130" s="66">
        <v>0</v>
      </c>
      <c r="K130" s="66">
        <v>0</v>
      </c>
      <c r="L130" s="66">
        <v>0</v>
      </c>
      <c r="M130" s="66">
        <v>0</v>
      </c>
      <c r="N130" s="66">
        <v>0</v>
      </c>
      <c r="O130" s="66">
        <v>0</v>
      </c>
      <c r="P130" s="66">
        <v>0</v>
      </c>
      <c r="Q130" s="66">
        <v>0</v>
      </c>
      <c r="R130" s="66">
        <v>0</v>
      </c>
      <c r="S130" s="66">
        <v>0</v>
      </c>
      <c r="T130" s="66">
        <v>0</v>
      </c>
      <c r="U130" s="66">
        <v>0</v>
      </c>
      <c r="V130" s="66">
        <v>0</v>
      </c>
      <c r="W130" s="66">
        <v>14.846853101400001</v>
      </c>
      <c r="Y130" s="41" t="s">
        <v>372</v>
      </c>
      <c r="Z130" s="68">
        <v>1</v>
      </c>
      <c r="AA130" s="68">
        <v>0</v>
      </c>
      <c r="AB130" s="68">
        <v>0</v>
      </c>
      <c r="AC130" s="68">
        <v>0</v>
      </c>
      <c r="AD130" s="68">
        <v>0</v>
      </c>
      <c r="AE130" s="68">
        <v>0</v>
      </c>
      <c r="AF130" s="68">
        <v>0</v>
      </c>
      <c r="AG130" s="68">
        <v>0</v>
      </c>
      <c r="AH130" s="68">
        <v>0</v>
      </c>
      <c r="AI130" s="68">
        <v>0</v>
      </c>
      <c r="AJ130" s="68">
        <v>0</v>
      </c>
      <c r="AK130" s="68">
        <v>0</v>
      </c>
      <c r="AL130" s="68">
        <v>0</v>
      </c>
      <c r="AM130" s="68">
        <v>0</v>
      </c>
      <c r="AN130" s="68">
        <v>0</v>
      </c>
      <c r="AO130" s="68">
        <v>0</v>
      </c>
      <c r="AP130" s="68">
        <v>0</v>
      </c>
      <c r="AQ130" s="68">
        <v>0</v>
      </c>
      <c r="AR130" s="68">
        <v>0</v>
      </c>
      <c r="AS130" s="68">
        <v>0</v>
      </c>
      <c r="AT130" s="68"/>
      <c r="AV130" s="18" t="s">
        <v>372</v>
      </c>
      <c r="AW130" s="71">
        <v>108.89561961960489</v>
      </c>
      <c r="AX130" s="71">
        <v>0</v>
      </c>
      <c r="AY130" s="71">
        <v>0</v>
      </c>
      <c r="AZ130" s="71">
        <v>0</v>
      </c>
      <c r="BA130" s="71">
        <v>0</v>
      </c>
      <c r="BB130" s="71">
        <v>0</v>
      </c>
      <c r="BC130" s="71">
        <v>0</v>
      </c>
      <c r="BD130" s="71">
        <v>0</v>
      </c>
      <c r="BE130" s="71">
        <v>0</v>
      </c>
      <c r="BF130" s="71">
        <v>0</v>
      </c>
      <c r="BG130" s="71">
        <v>0</v>
      </c>
      <c r="BH130" s="71">
        <v>0</v>
      </c>
      <c r="BI130" s="71">
        <v>0</v>
      </c>
      <c r="BJ130" s="71">
        <v>0</v>
      </c>
      <c r="BK130" s="71">
        <v>0</v>
      </c>
      <c r="BL130" s="71">
        <v>0</v>
      </c>
      <c r="BM130" s="71">
        <v>0</v>
      </c>
      <c r="BN130" s="71">
        <v>0</v>
      </c>
      <c r="BO130" s="71">
        <v>0</v>
      </c>
      <c r="BP130" s="71">
        <v>0</v>
      </c>
      <c r="BQ130" s="71">
        <v>108.89561961960489</v>
      </c>
    </row>
    <row r="131" spans="1:69" x14ac:dyDescent="0.2">
      <c r="A131" s="13"/>
      <c r="B131" s="63" t="s">
        <v>398</v>
      </c>
      <c r="C131" s="66">
        <v>1965.0926969757002</v>
      </c>
      <c r="D131" s="66">
        <v>7.4266958190999999</v>
      </c>
      <c r="E131" s="66">
        <v>38.203429463200003</v>
      </c>
      <c r="F131" s="66">
        <v>46.897371034999999</v>
      </c>
      <c r="G131" s="66">
        <v>0</v>
      </c>
      <c r="H131" s="66">
        <v>0</v>
      </c>
      <c r="I131" s="66">
        <v>0</v>
      </c>
      <c r="J131" s="66">
        <v>0</v>
      </c>
      <c r="K131" s="66">
        <v>0</v>
      </c>
      <c r="L131" s="66">
        <v>0</v>
      </c>
      <c r="M131" s="66">
        <v>0</v>
      </c>
      <c r="N131" s="66">
        <v>0</v>
      </c>
      <c r="O131" s="66">
        <v>0</v>
      </c>
      <c r="P131" s="66">
        <v>0</v>
      </c>
      <c r="Q131" s="66">
        <v>0</v>
      </c>
      <c r="R131" s="66">
        <v>0</v>
      </c>
      <c r="S131" s="66">
        <v>0</v>
      </c>
      <c r="T131" s="66">
        <v>0</v>
      </c>
      <c r="U131" s="66">
        <v>0</v>
      </c>
      <c r="V131" s="66">
        <v>0</v>
      </c>
      <c r="W131" s="66">
        <v>2057.6201932930003</v>
      </c>
      <c r="Y131" s="41" t="s">
        <v>398</v>
      </c>
      <c r="Z131" s="68">
        <v>0.95503179030857988</v>
      </c>
      <c r="AA131" s="68">
        <v>3.6093618459363827E-3</v>
      </c>
      <c r="AB131" s="68">
        <v>1.8566803333155239E-2</v>
      </c>
      <c r="AC131" s="68">
        <v>2.2792044512328483E-2</v>
      </c>
      <c r="AD131" s="68">
        <v>0</v>
      </c>
      <c r="AE131" s="68">
        <v>0</v>
      </c>
      <c r="AF131" s="68">
        <v>0</v>
      </c>
      <c r="AG131" s="68">
        <v>0</v>
      </c>
      <c r="AH131" s="68">
        <v>0</v>
      </c>
      <c r="AI131" s="68">
        <v>0</v>
      </c>
      <c r="AJ131" s="68">
        <v>0</v>
      </c>
      <c r="AK131" s="68">
        <v>0</v>
      </c>
      <c r="AL131" s="68">
        <v>0</v>
      </c>
      <c r="AM131" s="68">
        <v>0</v>
      </c>
      <c r="AN131" s="68">
        <v>0</v>
      </c>
      <c r="AO131" s="68">
        <v>0</v>
      </c>
      <c r="AP131" s="68">
        <v>0</v>
      </c>
      <c r="AQ131" s="68">
        <v>0</v>
      </c>
      <c r="AR131" s="68">
        <v>0</v>
      </c>
      <c r="AS131" s="68">
        <v>0</v>
      </c>
      <c r="AT131" s="68"/>
      <c r="AV131" s="18" t="s">
        <v>398</v>
      </c>
      <c r="AW131" s="71">
        <v>23.836739997242692</v>
      </c>
      <c r="AX131" s="71">
        <v>142.36107383850745</v>
      </c>
      <c r="AY131" s="71">
        <v>42.613951763730014</v>
      </c>
      <c r="AZ131" s="71">
        <v>109.73215673410479</v>
      </c>
      <c r="BA131" s="71">
        <v>0</v>
      </c>
      <c r="BB131" s="71">
        <v>0</v>
      </c>
      <c r="BC131" s="71">
        <v>0</v>
      </c>
      <c r="BD131" s="71">
        <v>0</v>
      </c>
      <c r="BE131" s="71">
        <v>0</v>
      </c>
      <c r="BF131" s="71">
        <v>0</v>
      </c>
      <c r="BG131" s="71">
        <v>0</v>
      </c>
      <c r="BH131" s="71">
        <v>0</v>
      </c>
      <c r="BI131" s="71">
        <v>0</v>
      </c>
      <c r="BJ131" s="71">
        <v>0</v>
      </c>
      <c r="BK131" s="71">
        <v>0</v>
      </c>
      <c r="BL131" s="71">
        <v>0</v>
      </c>
      <c r="BM131" s="71">
        <v>0</v>
      </c>
      <c r="BN131" s="71">
        <v>0</v>
      </c>
      <c r="BO131" s="71">
        <v>0</v>
      </c>
      <c r="BP131" s="71">
        <v>0</v>
      </c>
      <c r="BQ131" s="71">
        <v>22.921240697310253</v>
      </c>
    </row>
    <row r="132" spans="1:69" x14ac:dyDescent="0.2">
      <c r="A132" s="13"/>
      <c r="B132" s="63" t="s">
        <v>399</v>
      </c>
      <c r="C132" s="66">
        <v>62332.138191813996</v>
      </c>
      <c r="D132" s="66">
        <v>4333.5359996057996</v>
      </c>
      <c r="E132" s="66">
        <v>1440.7577168584</v>
      </c>
      <c r="F132" s="66">
        <v>3749.9489246684002</v>
      </c>
      <c r="G132" s="66">
        <v>768.17205063479992</v>
      </c>
      <c r="H132" s="66">
        <v>330.36644825949998</v>
      </c>
      <c r="I132" s="66">
        <v>764.53205932000003</v>
      </c>
      <c r="J132" s="66">
        <v>175.95191759799999</v>
      </c>
      <c r="K132" s="66">
        <v>0</v>
      </c>
      <c r="L132" s="66">
        <v>0</v>
      </c>
      <c r="M132" s="66">
        <v>0</v>
      </c>
      <c r="N132" s="66">
        <v>0</v>
      </c>
      <c r="O132" s="66">
        <v>0</v>
      </c>
      <c r="P132" s="66">
        <v>0</v>
      </c>
      <c r="Q132" s="66">
        <v>0</v>
      </c>
      <c r="R132" s="66">
        <v>0</v>
      </c>
      <c r="S132" s="66">
        <v>0</v>
      </c>
      <c r="T132" s="66">
        <v>0</v>
      </c>
      <c r="U132" s="66">
        <v>0</v>
      </c>
      <c r="V132" s="66">
        <v>0</v>
      </c>
      <c r="W132" s="66">
        <v>73895.40330875889</v>
      </c>
      <c r="Y132" s="41" t="s">
        <v>399</v>
      </c>
      <c r="Z132" s="68">
        <v>0.84351847883379383</v>
      </c>
      <c r="AA132" s="68">
        <v>5.8644189023488849E-2</v>
      </c>
      <c r="AB132" s="68">
        <v>1.9497257641837996E-2</v>
      </c>
      <c r="AC132" s="68">
        <v>5.0746714365978912E-2</v>
      </c>
      <c r="AD132" s="68">
        <v>1.0395396956223768E-2</v>
      </c>
      <c r="AE132" s="68">
        <v>4.470730701328229E-3</v>
      </c>
      <c r="AF132" s="68">
        <v>1.034613825877014E-2</v>
      </c>
      <c r="AG132" s="68">
        <v>2.3810942185783328E-3</v>
      </c>
      <c r="AH132" s="68">
        <v>0</v>
      </c>
      <c r="AI132" s="68">
        <v>0</v>
      </c>
      <c r="AJ132" s="68">
        <v>0</v>
      </c>
      <c r="AK132" s="68">
        <v>0</v>
      </c>
      <c r="AL132" s="68">
        <v>0</v>
      </c>
      <c r="AM132" s="68">
        <v>0</v>
      </c>
      <c r="AN132" s="68">
        <v>0</v>
      </c>
      <c r="AO132" s="68">
        <v>0</v>
      </c>
      <c r="AP132" s="68">
        <v>0</v>
      </c>
      <c r="AQ132" s="68">
        <v>0</v>
      </c>
      <c r="AR132" s="68">
        <v>0</v>
      </c>
      <c r="AS132" s="68">
        <v>0</v>
      </c>
      <c r="AT132" s="68"/>
      <c r="AV132" s="18" t="s">
        <v>399</v>
      </c>
      <c r="AW132" s="71">
        <v>2.6691668480695081</v>
      </c>
      <c r="AX132" s="71">
        <v>22.195182954554447</v>
      </c>
      <c r="AY132" s="71">
        <v>34.296173224971888</v>
      </c>
      <c r="AZ132" s="71">
        <v>22.599618814985941</v>
      </c>
      <c r="BA132" s="71">
        <v>45.827817055258635</v>
      </c>
      <c r="BB132" s="71">
        <v>49.725163046943017</v>
      </c>
      <c r="BC132" s="71">
        <v>36.286754809680801</v>
      </c>
      <c r="BD132" s="71">
        <v>92.869566871604178</v>
      </c>
      <c r="BE132" s="71">
        <v>0</v>
      </c>
      <c r="BF132" s="71">
        <v>0</v>
      </c>
      <c r="BG132" s="71">
        <v>0</v>
      </c>
      <c r="BH132" s="71">
        <v>0</v>
      </c>
      <c r="BI132" s="71">
        <v>0</v>
      </c>
      <c r="BJ132" s="71">
        <v>0</v>
      </c>
      <c r="BK132" s="71">
        <v>0</v>
      </c>
      <c r="BL132" s="71">
        <v>0</v>
      </c>
      <c r="BM132" s="71">
        <v>0</v>
      </c>
      <c r="BN132" s="71">
        <v>0</v>
      </c>
      <c r="BO132" s="71">
        <v>0</v>
      </c>
      <c r="BP132" s="71">
        <v>0</v>
      </c>
      <c r="BQ132" s="71">
        <v>2.9986764524843408</v>
      </c>
    </row>
    <row r="133" spans="1:69" x14ac:dyDescent="0.2">
      <c r="A133" s="13"/>
      <c r="B133" s="63" t="s">
        <v>151</v>
      </c>
      <c r="C133" s="66">
        <v>1509.1470453115001</v>
      </c>
      <c r="D133" s="66">
        <v>9.0805597883000004</v>
      </c>
      <c r="E133" s="66">
        <v>0</v>
      </c>
      <c r="F133" s="66">
        <v>0</v>
      </c>
      <c r="G133" s="66">
        <v>0</v>
      </c>
      <c r="H133" s="66">
        <v>0</v>
      </c>
      <c r="I133" s="66">
        <v>0</v>
      </c>
      <c r="J133" s="66">
        <v>0</v>
      </c>
      <c r="K133" s="66">
        <v>0</v>
      </c>
      <c r="L133" s="66">
        <v>0</v>
      </c>
      <c r="M133" s="66">
        <v>0</v>
      </c>
      <c r="N133" s="66">
        <v>0</v>
      </c>
      <c r="O133" s="66">
        <v>0</v>
      </c>
      <c r="P133" s="66">
        <v>0</v>
      </c>
      <c r="Q133" s="66">
        <v>0</v>
      </c>
      <c r="R133" s="66">
        <v>0</v>
      </c>
      <c r="S133" s="66">
        <v>0</v>
      </c>
      <c r="T133" s="66">
        <v>0</v>
      </c>
      <c r="U133" s="66">
        <v>0</v>
      </c>
      <c r="V133" s="66">
        <v>0</v>
      </c>
      <c r="W133" s="66">
        <v>1518.2276050998003</v>
      </c>
      <c r="Y133" s="41" t="s">
        <v>151</v>
      </c>
      <c r="Z133" s="68">
        <v>0.99401897333588318</v>
      </c>
      <c r="AA133" s="68">
        <v>5.9810266641167368E-3</v>
      </c>
      <c r="AB133" s="68">
        <v>0</v>
      </c>
      <c r="AC133" s="68">
        <v>0</v>
      </c>
      <c r="AD133" s="68">
        <v>0</v>
      </c>
      <c r="AE133" s="68">
        <v>0</v>
      </c>
      <c r="AF133" s="68">
        <v>0</v>
      </c>
      <c r="AG133" s="68">
        <v>0</v>
      </c>
      <c r="AH133" s="68">
        <v>0</v>
      </c>
      <c r="AI133" s="68">
        <v>0</v>
      </c>
      <c r="AJ133" s="68">
        <v>0</v>
      </c>
      <c r="AK133" s="68">
        <v>0</v>
      </c>
      <c r="AL133" s="68">
        <v>0</v>
      </c>
      <c r="AM133" s="68">
        <v>0</v>
      </c>
      <c r="AN133" s="68">
        <v>0</v>
      </c>
      <c r="AO133" s="68">
        <v>0</v>
      </c>
      <c r="AP133" s="68">
        <v>0</v>
      </c>
      <c r="AQ133" s="68">
        <v>0</v>
      </c>
      <c r="AR133" s="68">
        <v>0</v>
      </c>
      <c r="AS133" s="68">
        <v>0</v>
      </c>
      <c r="AT133" s="68"/>
      <c r="AV133" s="18" t="s">
        <v>151</v>
      </c>
      <c r="AW133" s="71">
        <v>23.890547959522291</v>
      </c>
      <c r="AX133" s="71">
        <v>111.02333115038435</v>
      </c>
      <c r="AY133" s="71">
        <v>0</v>
      </c>
      <c r="AZ133" s="71">
        <v>0</v>
      </c>
      <c r="BA133" s="71">
        <v>0</v>
      </c>
      <c r="BB133" s="71">
        <v>0</v>
      </c>
      <c r="BC133" s="71">
        <v>0</v>
      </c>
      <c r="BD133" s="71">
        <v>0</v>
      </c>
      <c r="BE133" s="71">
        <v>0</v>
      </c>
      <c r="BF133" s="71">
        <v>0</v>
      </c>
      <c r="BG133" s="71">
        <v>0</v>
      </c>
      <c r="BH133" s="71">
        <v>0</v>
      </c>
      <c r="BI133" s="71">
        <v>0</v>
      </c>
      <c r="BJ133" s="71">
        <v>0</v>
      </c>
      <c r="BK133" s="71">
        <v>0</v>
      </c>
      <c r="BL133" s="71">
        <v>0</v>
      </c>
      <c r="BM133" s="71">
        <v>0</v>
      </c>
      <c r="BN133" s="71">
        <v>0</v>
      </c>
      <c r="BO133" s="71">
        <v>0</v>
      </c>
      <c r="BP133" s="71">
        <v>0</v>
      </c>
      <c r="BQ133" s="71">
        <v>23.756940014434782</v>
      </c>
    </row>
    <row r="134" spans="1:69" x14ac:dyDescent="0.2">
      <c r="A134" s="13"/>
      <c r="B134" s="63" t="s">
        <v>373</v>
      </c>
      <c r="C134" s="66">
        <v>0</v>
      </c>
      <c r="D134" s="66">
        <v>0</v>
      </c>
      <c r="E134" s="66">
        <v>0</v>
      </c>
      <c r="F134" s="66">
        <v>0</v>
      </c>
      <c r="G134" s="66">
        <v>0</v>
      </c>
      <c r="H134" s="66">
        <v>0</v>
      </c>
      <c r="I134" s="66">
        <v>0</v>
      </c>
      <c r="J134" s="66">
        <v>0</v>
      </c>
      <c r="K134" s="66">
        <v>0</v>
      </c>
      <c r="L134" s="66">
        <v>0</v>
      </c>
      <c r="M134" s="66">
        <v>0</v>
      </c>
      <c r="N134" s="66">
        <v>0</v>
      </c>
      <c r="O134" s="66">
        <v>0</v>
      </c>
      <c r="P134" s="66">
        <v>0</v>
      </c>
      <c r="Q134" s="66">
        <v>0</v>
      </c>
      <c r="R134" s="66">
        <v>0</v>
      </c>
      <c r="S134" s="66">
        <v>0</v>
      </c>
      <c r="T134" s="66">
        <v>0</v>
      </c>
      <c r="U134" s="66">
        <v>0</v>
      </c>
      <c r="V134" s="66">
        <v>0</v>
      </c>
      <c r="W134" s="66">
        <v>23.385999426000005</v>
      </c>
      <c r="Y134" s="41" t="s">
        <v>373</v>
      </c>
      <c r="Z134" s="68">
        <v>0</v>
      </c>
      <c r="AA134" s="68">
        <v>0</v>
      </c>
      <c r="AB134" s="68">
        <v>0</v>
      </c>
      <c r="AC134" s="68">
        <v>0</v>
      </c>
      <c r="AD134" s="68">
        <v>0</v>
      </c>
      <c r="AE134" s="68">
        <v>0</v>
      </c>
      <c r="AF134" s="68">
        <v>0</v>
      </c>
      <c r="AG134" s="68">
        <v>0</v>
      </c>
      <c r="AH134" s="68">
        <v>0</v>
      </c>
      <c r="AI134" s="68">
        <v>0</v>
      </c>
      <c r="AJ134" s="68">
        <v>0</v>
      </c>
      <c r="AK134" s="68">
        <v>0</v>
      </c>
      <c r="AL134" s="68">
        <v>0</v>
      </c>
      <c r="AM134" s="68">
        <v>0</v>
      </c>
      <c r="AN134" s="68">
        <v>0</v>
      </c>
      <c r="AO134" s="68">
        <v>0</v>
      </c>
      <c r="AP134" s="68">
        <v>0</v>
      </c>
      <c r="AQ134" s="68">
        <v>0</v>
      </c>
      <c r="AR134" s="68">
        <v>0</v>
      </c>
      <c r="AS134" s="68">
        <v>0</v>
      </c>
      <c r="AT134" s="68"/>
      <c r="AV134" s="18" t="s">
        <v>373</v>
      </c>
      <c r="AW134" s="71">
        <v>0</v>
      </c>
      <c r="AX134" s="71">
        <v>0</v>
      </c>
      <c r="AY134" s="71">
        <v>0</v>
      </c>
      <c r="AZ134" s="71">
        <v>0</v>
      </c>
      <c r="BA134" s="71">
        <v>0</v>
      </c>
      <c r="BB134" s="71">
        <v>0</v>
      </c>
      <c r="BC134" s="71">
        <v>0</v>
      </c>
      <c r="BD134" s="71">
        <v>0</v>
      </c>
      <c r="BE134" s="71">
        <v>0</v>
      </c>
      <c r="BF134" s="71">
        <v>0</v>
      </c>
      <c r="BG134" s="71">
        <v>0</v>
      </c>
      <c r="BH134" s="71">
        <v>0</v>
      </c>
      <c r="BI134" s="71">
        <v>0</v>
      </c>
      <c r="BJ134" s="71">
        <v>0</v>
      </c>
      <c r="BK134" s="71">
        <v>0</v>
      </c>
      <c r="BL134" s="71">
        <v>0</v>
      </c>
      <c r="BM134" s="71">
        <v>0</v>
      </c>
      <c r="BN134" s="71">
        <v>0</v>
      </c>
      <c r="BO134" s="71">
        <v>0</v>
      </c>
      <c r="BP134" s="71">
        <v>0</v>
      </c>
      <c r="BQ134" s="71">
        <v>44.00385013560723</v>
      </c>
    </row>
    <row r="135" spans="1:69" x14ac:dyDescent="0.2">
      <c r="A135" s="13"/>
      <c r="B135" s="63" t="s">
        <v>374</v>
      </c>
      <c r="C135" s="66">
        <v>0</v>
      </c>
      <c r="D135" s="66">
        <v>0</v>
      </c>
      <c r="E135" s="66">
        <v>0</v>
      </c>
      <c r="F135" s="66">
        <v>0</v>
      </c>
      <c r="G135" s="66">
        <v>0</v>
      </c>
      <c r="H135" s="66">
        <v>0</v>
      </c>
      <c r="I135" s="66">
        <v>0</v>
      </c>
      <c r="J135" s="66">
        <v>0</v>
      </c>
      <c r="K135" s="66">
        <v>0</v>
      </c>
      <c r="L135" s="66">
        <v>0</v>
      </c>
      <c r="M135" s="66">
        <v>0</v>
      </c>
      <c r="N135" s="66">
        <v>0</v>
      </c>
      <c r="O135" s="66">
        <v>0</v>
      </c>
      <c r="P135" s="66">
        <v>0</v>
      </c>
      <c r="Q135" s="66">
        <v>0</v>
      </c>
      <c r="R135" s="66">
        <v>0</v>
      </c>
      <c r="S135" s="66">
        <v>0</v>
      </c>
      <c r="T135" s="66">
        <v>0</v>
      </c>
      <c r="U135" s="66">
        <v>0</v>
      </c>
      <c r="V135" s="66">
        <v>0</v>
      </c>
      <c r="W135" s="66">
        <v>0</v>
      </c>
      <c r="Y135" s="41" t="s">
        <v>374</v>
      </c>
      <c r="Z135" s="68">
        <v>0</v>
      </c>
      <c r="AA135" s="68">
        <v>0</v>
      </c>
      <c r="AB135" s="68">
        <v>0</v>
      </c>
      <c r="AC135" s="68">
        <v>0</v>
      </c>
      <c r="AD135" s="68">
        <v>0</v>
      </c>
      <c r="AE135" s="68">
        <v>0</v>
      </c>
      <c r="AF135" s="68">
        <v>0</v>
      </c>
      <c r="AG135" s="68">
        <v>0</v>
      </c>
      <c r="AH135" s="68">
        <v>0</v>
      </c>
      <c r="AI135" s="68">
        <v>0</v>
      </c>
      <c r="AJ135" s="68">
        <v>0</v>
      </c>
      <c r="AK135" s="68">
        <v>0</v>
      </c>
      <c r="AL135" s="68">
        <v>0</v>
      </c>
      <c r="AM135" s="68">
        <v>0</v>
      </c>
      <c r="AN135" s="68">
        <v>0</v>
      </c>
      <c r="AO135" s="68">
        <v>0</v>
      </c>
      <c r="AP135" s="68">
        <v>0</v>
      </c>
      <c r="AQ135" s="68">
        <v>0</v>
      </c>
      <c r="AR135" s="68">
        <v>0</v>
      </c>
      <c r="AS135" s="68">
        <v>0</v>
      </c>
      <c r="AT135" s="68"/>
      <c r="AV135" s="18" t="s">
        <v>374</v>
      </c>
      <c r="AW135" s="71">
        <v>0</v>
      </c>
      <c r="AX135" s="71">
        <v>0</v>
      </c>
      <c r="AY135" s="71">
        <v>0</v>
      </c>
      <c r="AZ135" s="71">
        <v>0</v>
      </c>
      <c r="BA135" s="71">
        <v>0</v>
      </c>
      <c r="BB135" s="71">
        <v>0</v>
      </c>
      <c r="BC135" s="71">
        <v>0</v>
      </c>
      <c r="BD135" s="71">
        <v>0</v>
      </c>
      <c r="BE135" s="71">
        <v>0</v>
      </c>
      <c r="BF135" s="71">
        <v>0</v>
      </c>
      <c r="BG135" s="71">
        <v>0</v>
      </c>
      <c r="BH135" s="71">
        <v>0</v>
      </c>
      <c r="BI135" s="71">
        <v>0</v>
      </c>
      <c r="BJ135" s="71">
        <v>0</v>
      </c>
      <c r="BK135" s="71">
        <v>0</v>
      </c>
      <c r="BL135" s="71">
        <v>0</v>
      </c>
      <c r="BM135" s="71">
        <v>0</v>
      </c>
      <c r="BN135" s="71">
        <v>0</v>
      </c>
      <c r="BO135" s="71">
        <v>0</v>
      </c>
      <c r="BP135" s="71">
        <v>0</v>
      </c>
      <c r="BQ135" s="71">
        <v>0</v>
      </c>
    </row>
    <row r="136" spans="1:69" x14ac:dyDescent="0.2">
      <c r="A136" s="13"/>
      <c r="B136" s="63" t="s">
        <v>374</v>
      </c>
      <c r="C136" s="66">
        <v>0</v>
      </c>
      <c r="D136" s="66">
        <v>0</v>
      </c>
      <c r="E136" s="66">
        <v>0</v>
      </c>
      <c r="F136" s="66">
        <v>0</v>
      </c>
      <c r="G136" s="66">
        <v>0</v>
      </c>
      <c r="H136" s="66">
        <v>0</v>
      </c>
      <c r="I136" s="66">
        <v>0</v>
      </c>
      <c r="J136" s="66">
        <v>0</v>
      </c>
      <c r="K136" s="66">
        <v>0</v>
      </c>
      <c r="L136" s="66">
        <v>0</v>
      </c>
      <c r="M136" s="66">
        <v>0</v>
      </c>
      <c r="N136" s="66">
        <v>0</v>
      </c>
      <c r="O136" s="66">
        <v>0</v>
      </c>
      <c r="P136" s="66">
        <v>0</v>
      </c>
      <c r="Q136" s="66">
        <v>0</v>
      </c>
      <c r="R136" s="66">
        <v>0</v>
      </c>
      <c r="S136" s="66">
        <v>0</v>
      </c>
      <c r="T136" s="66">
        <v>0</v>
      </c>
      <c r="U136" s="66">
        <v>0</v>
      </c>
      <c r="V136" s="66">
        <v>0</v>
      </c>
      <c r="W136" s="66">
        <v>0</v>
      </c>
      <c r="Y136" s="41" t="s">
        <v>374</v>
      </c>
      <c r="Z136" s="68">
        <v>0</v>
      </c>
      <c r="AA136" s="68">
        <v>0</v>
      </c>
      <c r="AB136" s="68">
        <v>0</v>
      </c>
      <c r="AC136" s="68">
        <v>0</v>
      </c>
      <c r="AD136" s="68">
        <v>0</v>
      </c>
      <c r="AE136" s="68">
        <v>0</v>
      </c>
      <c r="AF136" s="68">
        <v>0</v>
      </c>
      <c r="AG136" s="68">
        <v>0</v>
      </c>
      <c r="AH136" s="68">
        <v>0</v>
      </c>
      <c r="AI136" s="68">
        <v>0</v>
      </c>
      <c r="AJ136" s="68">
        <v>0</v>
      </c>
      <c r="AK136" s="68">
        <v>0</v>
      </c>
      <c r="AL136" s="68">
        <v>0</v>
      </c>
      <c r="AM136" s="68">
        <v>0</v>
      </c>
      <c r="AN136" s="68">
        <v>0</v>
      </c>
      <c r="AO136" s="68">
        <v>0</v>
      </c>
      <c r="AP136" s="68">
        <v>0</v>
      </c>
      <c r="AQ136" s="68">
        <v>0</v>
      </c>
      <c r="AR136" s="68">
        <v>0</v>
      </c>
      <c r="AS136" s="68">
        <v>0</v>
      </c>
      <c r="AT136" s="68"/>
      <c r="AV136" s="18" t="s">
        <v>374</v>
      </c>
      <c r="AW136" s="71">
        <v>0</v>
      </c>
      <c r="AX136" s="71">
        <v>0</v>
      </c>
      <c r="AY136" s="71">
        <v>0</v>
      </c>
      <c r="AZ136" s="71">
        <v>0</v>
      </c>
      <c r="BA136" s="71">
        <v>0</v>
      </c>
      <c r="BB136" s="71">
        <v>0</v>
      </c>
      <c r="BC136" s="71">
        <v>0</v>
      </c>
      <c r="BD136" s="71">
        <v>0</v>
      </c>
      <c r="BE136" s="71">
        <v>0</v>
      </c>
      <c r="BF136" s="71">
        <v>0</v>
      </c>
      <c r="BG136" s="71">
        <v>0</v>
      </c>
      <c r="BH136" s="71">
        <v>0</v>
      </c>
      <c r="BI136" s="71">
        <v>0</v>
      </c>
      <c r="BJ136" s="71">
        <v>0</v>
      </c>
      <c r="BK136" s="71">
        <v>0</v>
      </c>
      <c r="BL136" s="71">
        <v>0</v>
      </c>
      <c r="BM136" s="71">
        <v>0</v>
      </c>
      <c r="BN136" s="71">
        <v>0</v>
      </c>
      <c r="BO136" s="71">
        <v>0</v>
      </c>
      <c r="BP136" s="71">
        <v>0</v>
      </c>
      <c r="BQ136" s="71">
        <v>0</v>
      </c>
    </row>
    <row r="137" spans="1:69" x14ac:dyDescent="0.2">
      <c r="A137" s="13"/>
      <c r="B137" s="63" t="s">
        <v>374</v>
      </c>
      <c r="C137" s="66">
        <v>0</v>
      </c>
      <c r="D137" s="66">
        <v>0</v>
      </c>
      <c r="E137" s="66">
        <v>0</v>
      </c>
      <c r="F137" s="66">
        <v>0</v>
      </c>
      <c r="G137" s="66">
        <v>0</v>
      </c>
      <c r="H137" s="66">
        <v>0</v>
      </c>
      <c r="I137" s="66">
        <v>0</v>
      </c>
      <c r="J137" s="66">
        <v>0</v>
      </c>
      <c r="K137" s="66">
        <v>0</v>
      </c>
      <c r="L137" s="66">
        <v>0</v>
      </c>
      <c r="M137" s="66">
        <v>0</v>
      </c>
      <c r="N137" s="66">
        <v>0</v>
      </c>
      <c r="O137" s="66">
        <v>0</v>
      </c>
      <c r="P137" s="66">
        <v>0</v>
      </c>
      <c r="Q137" s="66">
        <v>0</v>
      </c>
      <c r="R137" s="66">
        <v>0</v>
      </c>
      <c r="S137" s="66">
        <v>0</v>
      </c>
      <c r="T137" s="66">
        <v>0</v>
      </c>
      <c r="U137" s="66">
        <v>0</v>
      </c>
      <c r="V137" s="66">
        <v>0</v>
      </c>
      <c r="W137" s="66">
        <v>0</v>
      </c>
      <c r="Y137" s="41" t="s">
        <v>374</v>
      </c>
      <c r="Z137" s="68">
        <v>0</v>
      </c>
      <c r="AA137" s="68">
        <v>0</v>
      </c>
      <c r="AB137" s="68">
        <v>0</v>
      </c>
      <c r="AC137" s="68">
        <v>0</v>
      </c>
      <c r="AD137" s="68">
        <v>0</v>
      </c>
      <c r="AE137" s="68">
        <v>0</v>
      </c>
      <c r="AF137" s="68">
        <v>0</v>
      </c>
      <c r="AG137" s="68">
        <v>0</v>
      </c>
      <c r="AH137" s="68">
        <v>0</v>
      </c>
      <c r="AI137" s="68">
        <v>0</v>
      </c>
      <c r="AJ137" s="68">
        <v>0</v>
      </c>
      <c r="AK137" s="68">
        <v>0</v>
      </c>
      <c r="AL137" s="68">
        <v>0</v>
      </c>
      <c r="AM137" s="68">
        <v>0</v>
      </c>
      <c r="AN137" s="68">
        <v>0</v>
      </c>
      <c r="AO137" s="68">
        <v>0</v>
      </c>
      <c r="AP137" s="68">
        <v>0</v>
      </c>
      <c r="AQ137" s="68">
        <v>0</v>
      </c>
      <c r="AR137" s="68">
        <v>0</v>
      </c>
      <c r="AS137" s="68">
        <v>0</v>
      </c>
      <c r="AT137" s="68"/>
      <c r="AV137" s="18" t="s">
        <v>374</v>
      </c>
      <c r="AW137" s="71">
        <v>0</v>
      </c>
      <c r="AX137" s="71">
        <v>0</v>
      </c>
      <c r="AY137" s="71">
        <v>0</v>
      </c>
      <c r="AZ137" s="71">
        <v>0</v>
      </c>
      <c r="BA137" s="71">
        <v>0</v>
      </c>
      <c r="BB137" s="71">
        <v>0</v>
      </c>
      <c r="BC137" s="71">
        <v>0</v>
      </c>
      <c r="BD137" s="71">
        <v>0</v>
      </c>
      <c r="BE137" s="71">
        <v>0</v>
      </c>
      <c r="BF137" s="71">
        <v>0</v>
      </c>
      <c r="BG137" s="71">
        <v>0</v>
      </c>
      <c r="BH137" s="71">
        <v>0</v>
      </c>
      <c r="BI137" s="71">
        <v>0</v>
      </c>
      <c r="BJ137" s="71">
        <v>0</v>
      </c>
      <c r="BK137" s="71">
        <v>0</v>
      </c>
      <c r="BL137" s="71">
        <v>0</v>
      </c>
      <c r="BM137" s="71">
        <v>0</v>
      </c>
      <c r="BN137" s="71">
        <v>0</v>
      </c>
      <c r="BO137" s="71">
        <v>0</v>
      </c>
      <c r="BP137" s="71">
        <v>0</v>
      </c>
      <c r="BQ137" s="71">
        <v>0</v>
      </c>
    </row>
    <row r="138" spans="1:69" x14ac:dyDescent="0.2">
      <c r="A138" s="13"/>
      <c r="B138" s="63" t="s">
        <v>374</v>
      </c>
      <c r="C138" s="66">
        <v>0</v>
      </c>
      <c r="D138" s="66">
        <v>0</v>
      </c>
      <c r="E138" s="66">
        <v>0</v>
      </c>
      <c r="F138" s="66">
        <v>0</v>
      </c>
      <c r="G138" s="66">
        <v>0</v>
      </c>
      <c r="H138" s="66">
        <v>0</v>
      </c>
      <c r="I138" s="66">
        <v>0</v>
      </c>
      <c r="J138" s="66">
        <v>0</v>
      </c>
      <c r="K138" s="66">
        <v>0</v>
      </c>
      <c r="L138" s="66">
        <v>0</v>
      </c>
      <c r="M138" s="66">
        <v>0</v>
      </c>
      <c r="N138" s="66">
        <v>0</v>
      </c>
      <c r="O138" s="66">
        <v>0</v>
      </c>
      <c r="P138" s="66">
        <v>0</v>
      </c>
      <c r="Q138" s="66">
        <v>0</v>
      </c>
      <c r="R138" s="66">
        <v>0</v>
      </c>
      <c r="S138" s="66">
        <v>0</v>
      </c>
      <c r="T138" s="66">
        <v>0</v>
      </c>
      <c r="U138" s="66">
        <v>0</v>
      </c>
      <c r="V138" s="66">
        <v>0</v>
      </c>
      <c r="W138" s="66">
        <v>0</v>
      </c>
      <c r="Y138" s="41" t="s">
        <v>374</v>
      </c>
      <c r="Z138" s="68">
        <v>0</v>
      </c>
      <c r="AA138" s="68">
        <v>0</v>
      </c>
      <c r="AB138" s="68">
        <v>0</v>
      </c>
      <c r="AC138" s="68">
        <v>0</v>
      </c>
      <c r="AD138" s="68">
        <v>0</v>
      </c>
      <c r="AE138" s="68">
        <v>0</v>
      </c>
      <c r="AF138" s="68">
        <v>0</v>
      </c>
      <c r="AG138" s="68">
        <v>0</v>
      </c>
      <c r="AH138" s="68">
        <v>0</v>
      </c>
      <c r="AI138" s="68">
        <v>0</v>
      </c>
      <c r="AJ138" s="68">
        <v>0</v>
      </c>
      <c r="AK138" s="68">
        <v>0</v>
      </c>
      <c r="AL138" s="68">
        <v>0</v>
      </c>
      <c r="AM138" s="68">
        <v>0</v>
      </c>
      <c r="AN138" s="68">
        <v>0</v>
      </c>
      <c r="AO138" s="68">
        <v>0</v>
      </c>
      <c r="AP138" s="68">
        <v>0</v>
      </c>
      <c r="AQ138" s="68">
        <v>0</v>
      </c>
      <c r="AR138" s="68">
        <v>0</v>
      </c>
      <c r="AS138" s="68">
        <v>0</v>
      </c>
      <c r="AT138" s="68"/>
      <c r="AV138" s="18" t="s">
        <v>374</v>
      </c>
      <c r="AW138" s="71">
        <v>0</v>
      </c>
      <c r="AX138" s="71">
        <v>0</v>
      </c>
      <c r="AY138" s="71">
        <v>0</v>
      </c>
      <c r="AZ138" s="71">
        <v>0</v>
      </c>
      <c r="BA138" s="71">
        <v>0</v>
      </c>
      <c r="BB138" s="71">
        <v>0</v>
      </c>
      <c r="BC138" s="71">
        <v>0</v>
      </c>
      <c r="BD138" s="71">
        <v>0</v>
      </c>
      <c r="BE138" s="71">
        <v>0</v>
      </c>
      <c r="BF138" s="71">
        <v>0</v>
      </c>
      <c r="BG138" s="71">
        <v>0</v>
      </c>
      <c r="BH138" s="71">
        <v>0</v>
      </c>
      <c r="BI138" s="71">
        <v>0</v>
      </c>
      <c r="BJ138" s="71">
        <v>0</v>
      </c>
      <c r="BK138" s="71">
        <v>0</v>
      </c>
      <c r="BL138" s="71">
        <v>0</v>
      </c>
      <c r="BM138" s="71">
        <v>0</v>
      </c>
      <c r="BN138" s="71">
        <v>0</v>
      </c>
      <c r="BO138" s="71">
        <v>0</v>
      </c>
      <c r="BP138" s="71">
        <v>0</v>
      </c>
      <c r="BQ138" s="71">
        <v>0</v>
      </c>
    </row>
    <row r="139" spans="1:69" s="20" customFormat="1" x14ac:dyDescent="0.2">
      <c r="A139" s="19"/>
      <c r="B139" s="63" t="s">
        <v>374</v>
      </c>
      <c r="C139" s="66">
        <v>0</v>
      </c>
      <c r="D139" s="66">
        <v>0</v>
      </c>
      <c r="E139" s="66">
        <v>0</v>
      </c>
      <c r="F139" s="66">
        <v>0</v>
      </c>
      <c r="G139" s="66">
        <v>0</v>
      </c>
      <c r="H139" s="66">
        <v>0</v>
      </c>
      <c r="I139" s="66">
        <v>0</v>
      </c>
      <c r="J139" s="66">
        <v>0</v>
      </c>
      <c r="K139" s="66">
        <v>0</v>
      </c>
      <c r="L139" s="66">
        <v>0</v>
      </c>
      <c r="M139" s="66">
        <v>0</v>
      </c>
      <c r="N139" s="66">
        <v>0</v>
      </c>
      <c r="O139" s="66">
        <v>0</v>
      </c>
      <c r="P139" s="66">
        <v>0</v>
      </c>
      <c r="Q139" s="66">
        <v>0</v>
      </c>
      <c r="R139" s="66">
        <v>0</v>
      </c>
      <c r="S139" s="66">
        <v>0</v>
      </c>
      <c r="T139" s="66">
        <v>0</v>
      </c>
      <c r="U139" s="66">
        <v>0</v>
      </c>
      <c r="V139" s="66">
        <v>0</v>
      </c>
      <c r="W139" s="66">
        <v>0</v>
      </c>
      <c r="Y139" s="41" t="s">
        <v>374</v>
      </c>
      <c r="Z139" s="68">
        <v>0</v>
      </c>
      <c r="AA139" s="68">
        <v>0</v>
      </c>
      <c r="AB139" s="68">
        <v>0</v>
      </c>
      <c r="AC139" s="68">
        <v>0</v>
      </c>
      <c r="AD139" s="68">
        <v>0</v>
      </c>
      <c r="AE139" s="68">
        <v>0</v>
      </c>
      <c r="AF139" s="68">
        <v>0</v>
      </c>
      <c r="AG139" s="68">
        <v>0</v>
      </c>
      <c r="AH139" s="68">
        <v>0</v>
      </c>
      <c r="AI139" s="68">
        <v>0</v>
      </c>
      <c r="AJ139" s="68">
        <v>0</v>
      </c>
      <c r="AK139" s="68">
        <v>0</v>
      </c>
      <c r="AL139" s="68">
        <v>0</v>
      </c>
      <c r="AM139" s="68">
        <v>0</v>
      </c>
      <c r="AN139" s="68">
        <v>0</v>
      </c>
      <c r="AO139" s="68">
        <v>0</v>
      </c>
      <c r="AP139" s="68">
        <v>0</v>
      </c>
      <c r="AQ139" s="68">
        <v>0</v>
      </c>
      <c r="AR139" s="68">
        <v>0</v>
      </c>
      <c r="AS139" s="68">
        <v>0</v>
      </c>
      <c r="AT139" s="68"/>
      <c r="AV139" s="18" t="s">
        <v>374</v>
      </c>
      <c r="AW139" s="71">
        <v>0</v>
      </c>
      <c r="AX139" s="71">
        <v>0</v>
      </c>
      <c r="AY139" s="71">
        <v>0</v>
      </c>
      <c r="AZ139" s="71">
        <v>0</v>
      </c>
      <c r="BA139" s="71">
        <v>0</v>
      </c>
      <c r="BB139" s="71">
        <v>0</v>
      </c>
      <c r="BC139" s="71">
        <v>0</v>
      </c>
      <c r="BD139" s="71">
        <v>0</v>
      </c>
      <c r="BE139" s="71">
        <v>0</v>
      </c>
      <c r="BF139" s="71">
        <v>0</v>
      </c>
      <c r="BG139" s="71">
        <v>0</v>
      </c>
      <c r="BH139" s="71">
        <v>0</v>
      </c>
      <c r="BI139" s="71">
        <v>0</v>
      </c>
      <c r="BJ139" s="71">
        <v>0</v>
      </c>
      <c r="BK139" s="71">
        <v>0</v>
      </c>
      <c r="BL139" s="71">
        <v>0</v>
      </c>
      <c r="BM139" s="71">
        <v>0</v>
      </c>
      <c r="BN139" s="71">
        <v>0</v>
      </c>
      <c r="BO139" s="71">
        <v>0</v>
      </c>
      <c r="BP139" s="71">
        <v>0</v>
      </c>
      <c r="BQ139" s="71">
        <v>0</v>
      </c>
    </row>
    <row r="140" spans="1:69" x14ac:dyDescent="0.2">
      <c r="A140" s="13"/>
      <c r="B140" s="64" t="s">
        <v>374</v>
      </c>
      <c r="C140" s="66">
        <v>0</v>
      </c>
      <c r="D140" s="66">
        <v>0</v>
      </c>
      <c r="E140" s="66">
        <v>0</v>
      </c>
      <c r="F140" s="66">
        <v>0</v>
      </c>
      <c r="G140" s="66">
        <v>0</v>
      </c>
      <c r="H140" s="66">
        <v>0</v>
      </c>
      <c r="I140" s="66">
        <v>0</v>
      </c>
      <c r="J140" s="66">
        <v>0</v>
      </c>
      <c r="K140" s="66">
        <v>0</v>
      </c>
      <c r="L140" s="66">
        <v>0</v>
      </c>
      <c r="M140" s="66">
        <v>0</v>
      </c>
      <c r="N140" s="66">
        <v>0</v>
      </c>
      <c r="O140" s="66">
        <v>0</v>
      </c>
      <c r="P140" s="66">
        <v>0</v>
      </c>
      <c r="Q140" s="66">
        <v>0</v>
      </c>
      <c r="R140" s="66">
        <v>0</v>
      </c>
      <c r="S140" s="66">
        <v>0</v>
      </c>
      <c r="T140" s="66">
        <v>0</v>
      </c>
      <c r="U140" s="66">
        <v>0</v>
      </c>
      <c r="V140" s="66">
        <v>0</v>
      </c>
      <c r="W140" s="66">
        <v>0</v>
      </c>
      <c r="Y140" s="42" t="s">
        <v>374</v>
      </c>
      <c r="Z140" s="68">
        <v>0</v>
      </c>
      <c r="AA140" s="68">
        <v>0</v>
      </c>
      <c r="AB140" s="68">
        <v>0</v>
      </c>
      <c r="AC140" s="68">
        <v>0</v>
      </c>
      <c r="AD140" s="68">
        <v>0</v>
      </c>
      <c r="AE140" s="68">
        <v>0</v>
      </c>
      <c r="AF140" s="68">
        <v>0</v>
      </c>
      <c r="AG140" s="68">
        <v>0</v>
      </c>
      <c r="AH140" s="68">
        <v>0</v>
      </c>
      <c r="AI140" s="68">
        <v>0</v>
      </c>
      <c r="AJ140" s="68">
        <v>0</v>
      </c>
      <c r="AK140" s="68">
        <v>0</v>
      </c>
      <c r="AL140" s="68">
        <v>0</v>
      </c>
      <c r="AM140" s="68">
        <v>0</v>
      </c>
      <c r="AN140" s="68">
        <v>0</v>
      </c>
      <c r="AO140" s="68">
        <v>0</v>
      </c>
      <c r="AP140" s="68">
        <v>0</v>
      </c>
      <c r="AQ140" s="68">
        <v>0</v>
      </c>
      <c r="AR140" s="68">
        <v>0</v>
      </c>
      <c r="AS140" s="68">
        <v>0</v>
      </c>
      <c r="AT140" s="68"/>
      <c r="AV140" s="22" t="s">
        <v>374</v>
      </c>
      <c r="AW140" s="71">
        <v>0</v>
      </c>
      <c r="AX140" s="71">
        <v>0</v>
      </c>
      <c r="AY140" s="71">
        <v>0</v>
      </c>
      <c r="AZ140" s="71">
        <v>0</v>
      </c>
      <c r="BA140" s="71">
        <v>0</v>
      </c>
      <c r="BB140" s="71">
        <v>0</v>
      </c>
      <c r="BC140" s="71">
        <v>0</v>
      </c>
      <c r="BD140" s="71">
        <v>0</v>
      </c>
      <c r="BE140" s="71">
        <v>0</v>
      </c>
      <c r="BF140" s="71">
        <v>0</v>
      </c>
      <c r="BG140" s="71">
        <v>0</v>
      </c>
      <c r="BH140" s="71">
        <v>0</v>
      </c>
      <c r="BI140" s="71">
        <v>0</v>
      </c>
      <c r="BJ140" s="71">
        <v>0</v>
      </c>
      <c r="BK140" s="71">
        <v>0</v>
      </c>
      <c r="BL140" s="71">
        <v>0</v>
      </c>
      <c r="BM140" s="71">
        <v>0</v>
      </c>
      <c r="BN140" s="71">
        <v>0</v>
      </c>
      <c r="BO140" s="71">
        <v>0</v>
      </c>
      <c r="BP140" s="71">
        <v>0</v>
      </c>
      <c r="BQ140" s="71">
        <v>0</v>
      </c>
    </row>
    <row r="141" spans="1:69" x14ac:dyDescent="0.2">
      <c r="A141" s="13"/>
      <c r="B141" s="65" t="s">
        <v>194</v>
      </c>
      <c r="C141" s="66">
        <v>100752.78173095809</v>
      </c>
      <c r="D141" s="66">
        <v>5788.7027839388984</v>
      </c>
      <c r="E141" s="66">
        <v>1787.0874264885999</v>
      </c>
      <c r="F141" s="66">
        <v>5171.8505242654992</v>
      </c>
      <c r="G141" s="66">
        <v>768.17205063479992</v>
      </c>
      <c r="H141" s="66">
        <v>330.36644825949998</v>
      </c>
      <c r="I141" s="66">
        <v>1486.382819167</v>
      </c>
      <c r="J141" s="66">
        <v>175.95191759799999</v>
      </c>
      <c r="K141" s="66">
        <v>0</v>
      </c>
      <c r="L141" s="66">
        <v>169.16602055850001</v>
      </c>
      <c r="M141" s="66">
        <v>0</v>
      </c>
      <c r="N141" s="66">
        <v>0</v>
      </c>
      <c r="O141" s="66">
        <v>1072.7614137830999</v>
      </c>
      <c r="P141" s="66">
        <v>0</v>
      </c>
      <c r="Q141" s="66">
        <v>0</v>
      </c>
      <c r="R141" s="66">
        <v>0</v>
      </c>
      <c r="S141" s="66">
        <v>0</v>
      </c>
      <c r="T141" s="66">
        <v>0</v>
      </c>
      <c r="U141" s="66">
        <v>0</v>
      </c>
      <c r="V141" s="66">
        <v>0</v>
      </c>
      <c r="W141" s="66"/>
      <c r="Y141" s="43" t="s">
        <v>194</v>
      </c>
      <c r="Z141" s="69"/>
      <c r="AA141" s="69"/>
      <c r="AB141" s="69"/>
      <c r="AC141" s="69"/>
      <c r="AD141" s="69"/>
      <c r="AE141" s="69"/>
      <c r="AF141" s="69"/>
      <c r="AG141" s="69"/>
      <c r="AH141" s="69"/>
      <c r="AI141" s="69"/>
      <c r="AJ141" s="69"/>
      <c r="AK141" s="69"/>
      <c r="AL141" s="69"/>
      <c r="AM141" s="69"/>
      <c r="AN141" s="68"/>
      <c r="AO141" s="68"/>
      <c r="AP141" s="68"/>
      <c r="AQ141" s="68"/>
      <c r="AR141" s="68"/>
      <c r="AS141" s="68"/>
      <c r="AT141" s="69"/>
      <c r="AV141" s="24" t="s">
        <v>194</v>
      </c>
      <c r="AW141" s="71"/>
      <c r="AX141" s="71"/>
      <c r="AY141" s="71"/>
      <c r="AZ141" s="71"/>
      <c r="BA141" s="71"/>
      <c r="BB141" s="71"/>
      <c r="BC141" s="71"/>
      <c r="BD141" s="71"/>
      <c r="BE141" s="71"/>
      <c r="BF141" s="71"/>
      <c r="BG141" s="71"/>
      <c r="BH141" s="71"/>
      <c r="BI141" s="71"/>
      <c r="BJ141" s="71"/>
      <c r="BK141" s="71"/>
      <c r="BL141" s="71"/>
      <c r="BM141" s="71"/>
      <c r="BN141" s="71"/>
      <c r="BO141" s="71"/>
      <c r="BP141" s="71"/>
      <c r="BQ141" s="71"/>
    </row>
    <row r="144" spans="1:69" x14ac:dyDescent="0.2">
      <c r="A144" s="8" t="s">
        <v>138</v>
      </c>
      <c r="B144" s="14" t="s">
        <v>187</v>
      </c>
      <c r="C144" s="28" t="s">
        <v>8</v>
      </c>
      <c r="D144" s="28" t="s">
        <v>7</v>
      </c>
      <c r="E144" s="28" t="s">
        <v>6</v>
      </c>
      <c r="F144" s="28" t="s">
        <v>5</v>
      </c>
      <c r="G144" s="28" t="s">
        <v>4</v>
      </c>
      <c r="H144" s="28" t="s">
        <v>3</v>
      </c>
      <c r="I144" s="28" t="s">
        <v>2</v>
      </c>
      <c r="J144" s="28" t="s">
        <v>1</v>
      </c>
      <c r="K144" s="28" t="s">
        <v>0</v>
      </c>
      <c r="L144" s="28" t="s">
        <v>10</v>
      </c>
      <c r="M144" s="28" t="s">
        <v>38</v>
      </c>
      <c r="N144" s="28" t="s">
        <v>37</v>
      </c>
      <c r="O144" s="28" t="s">
        <v>36</v>
      </c>
      <c r="P144" s="28" t="s">
        <v>35</v>
      </c>
      <c r="Q144" s="28" t="s">
        <v>34</v>
      </c>
      <c r="R144" s="28" t="s">
        <v>33</v>
      </c>
      <c r="S144" s="28" t="s">
        <v>32</v>
      </c>
      <c r="T144" s="28" t="s">
        <v>31</v>
      </c>
      <c r="U144" s="28" t="s">
        <v>30</v>
      </c>
      <c r="V144" s="28" t="s">
        <v>29</v>
      </c>
      <c r="W144" s="28" t="s">
        <v>194</v>
      </c>
      <c r="Y144" s="40" t="s">
        <v>187</v>
      </c>
      <c r="Z144" s="67" t="s">
        <v>8</v>
      </c>
      <c r="AA144" s="67" t="s">
        <v>7</v>
      </c>
      <c r="AB144" s="67" t="s">
        <v>6</v>
      </c>
      <c r="AC144" s="67" t="s">
        <v>5</v>
      </c>
      <c r="AD144" s="67" t="s">
        <v>4</v>
      </c>
      <c r="AE144" s="67" t="s">
        <v>3</v>
      </c>
      <c r="AF144" s="67" t="s">
        <v>2</v>
      </c>
      <c r="AG144" s="67" t="s">
        <v>1</v>
      </c>
      <c r="AH144" s="67" t="s">
        <v>0</v>
      </c>
      <c r="AI144" s="67" t="s">
        <v>10</v>
      </c>
      <c r="AJ144" s="67" t="s">
        <v>38</v>
      </c>
      <c r="AK144" s="67" t="s">
        <v>37</v>
      </c>
      <c r="AL144" s="67" t="s">
        <v>36</v>
      </c>
      <c r="AM144" s="67" t="s">
        <v>35</v>
      </c>
      <c r="AN144" s="67" t="s">
        <v>34</v>
      </c>
      <c r="AO144" s="67" t="s">
        <v>33</v>
      </c>
      <c r="AP144" s="67" t="s">
        <v>32</v>
      </c>
      <c r="AQ144" s="67" t="s">
        <v>31</v>
      </c>
      <c r="AR144" s="67" t="s">
        <v>30</v>
      </c>
      <c r="AS144" s="67" t="s">
        <v>29</v>
      </c>
      <c r="AT144" s="67" t="s">
        <v>194</v>
      </c>
      <c r="AV144" s="16" t="s">
        <v>187</v>
      </c>
      <c r="AW144" s="70" t="s">
        <v>8</v>
      </c>
      <c r="AX144" s="70" t="s">
        <v>7</v>
      </c>
      <c r="AY144" s="70" t="s">
        <v>6</v>
      </c>
      <c r="AZ144" s="70" t="s">
        <v>5</v>
      </c>
      <c r="BA144" s="70" t="s">
        <v>4</v>
      </c>
      <c r="BB144" s="70" t="s">
        <v>3</v>
      </c>
      <c r="BC144" s="70" t="s">
        <v>2</v>
      </c>
      <c r="BD144" s="70" t="s">
        <v>1</v>
      </c>
      <c r="BE144" s="70" t="s">
        <v>0</v>
      </c>
      <c r="BF144" s="70" t="s">
        <v>10</v>
      </c>
      <c r="BG144" s="70" t="s">
        <v>38</v>
      </c>
      <c r="BH144" s="70" t="s">
        <v>37</v>
      </c>
      <c r="BI144" s="70" t="s">
        <v>36</v>
      </c>
      <c r="BJ144" s="70" t="s">
        <v>35</v>
      </c>
      <c r="BK144" s="70" t="s">
        <v>34</v>
      </c>
      <c r="BL144" s="70" t="s">
        <v>33</v>
      </c>
      <c r="BM144" s="70" t="s">
        <v>32</v>
      </c>
      <c r="BN144" s="70" t="s">
        <v>31</v>
      </c>
      <c r="BO144" s="70" t="s">
        <v>30</v>
      </c>
      <c r="BP144" s="70" t="s">
        <v>29</v>
      </c>
      <c r="BQ144" s="70" t="s">
        <v>194</v>
      </c>
    </row>
    <row r="145" spans="1:69" x14ac:dyDescent="0.2">
      <c r="A145" s="13"/>
      <c r="B145" s="63" t="s">
        <v>177</v>
      </c>
      <c r="C145" s="66">
        <v>3400.6068696337002</v>
      </c>
      <c r="D145" s="66">
        <v>83.721859163700003</v>
      </c>
      <c r="E145" s="66">
        <v>24.31817165</v>
      </c>
      <c r="F145" s="66">
        <v>51.737613101000001</v>
      </c>
      <c r="G145" s="66">
        <v>0</v>
      </c>
      <c r="H145" s="66">
        <v>0</v>
      </c>
      <c r="I145" s="66">
        <v>0</v>
      </c>
      <c r="J145" s="66">
        <v>0</v>
      </c>
      <c r="K145" s="66">
        <v>0</v>
      </c>
      <c r="L145" s="66">
        <v>0</v>
      </c>
      <c r="M145" s="66">
        <v>0</v>
      </c>
      <c r="N145" s="66">
        <v>0</v>
      </c>
      <c r="O145" s="66">
        <v>0</v>
      </c>
      <c r="P145" s="66">
        <v>0</v>
      </c>
      <c r="Q145" s="66">
        <v>0</v>
      </c>
      <c r="R145" s="66">
        <v>119.71183663900001</v>
      </c>
      <c r="S145" s="66">
        <v>0</v>
      </c>
      <c r="T145" s="66">
        <v>0</v>
      </c>
      <c r="U145" s="66">
        <v>0</v>
      </c>
      <c r="V145" s="66">
        <v>0</v>
      </c>
      <c r="W145" s="66">
        <v>3680.0963501874003</v>
      </c>
      <c r="Y145" s="41" t="s">
        <v>177</v>
      </c>
      <c r="Z145" s="68">
        <v>0.92405376002194406</v>
      </c>
      <c r="AA145" s="68">
        <v>2.2749909566752692E-2</v>
      </c>
      <c r="AB145" s="68">
        <v>6.608025805835669E-3</v>
      </c>
      <c r="AC145" s="68">
        <v>1.4058765906595185E-2</v>
      </c>
      <c r="AD145" s="68">
        <v>0</v>
      </c>
      <c r="AE145" s="68">
        <v>0</v>
      </c>
      <c r="AF145" s="68">
        <v>0</v>
      </c>
      <c r="AG145" s="68">
        <v>0</v>
      </c>
      <c r="AH145" s="68">
        <v>0</v>
      </c>
      <c r="AI145" s="68">
        <v>0</v>
      </c>
      <c r="AJ145" s="68">
        <v>0</v>
      </c>
      <c r="AK145" s="68">
        <v>0</v>
      </c>
      <c r="AL145" s="68">
        <v>0</v>
      </c>
      <c r="AM145" s="68">
        <v>0</v>
      </c>
      <c r="AN145" s="68">
        <v>0</v>
      </c>
      <c r="AO145" s="68">
        <v>3.2529538698872373E-2</v>
      </c>
      <c r="AP145" s="68">
        <v>0</v>
      </c>
      <c r="AQ145" s="68">
        <v>0</v>
      </c>
      <c r="AR145" s="68">
        <v>0</v>
      </c>
      <c r="AS145" s="68">
        <v>0</v>
      </c>
      <c r="AT145" s="68"/>
      <c r="AV145" s="18" t="s">
        <v>177</v>
      </c>
      <c r="AW145" s="71">
        <v>14.598332172182342</v>
      </c>
      <c r="AX145" s="71">
        <v>61.468510049496508</v>
      </c>
      <c r="AY145" s="71">
        <v>96.415294899612391</v>
      </c>
      <c r="AZ145" s="71">
        <v>99.57714898740609</v>
      </c>
      <c r="BA145" s="71">
        <v>0</v>
      </c>
      <c r="BB145" s="71">
        <v>0</v>
      </c>
      <c r="BC145" s="71">
        <v>0</v>
      </c>
      <c r="BD145" s="71">
        <v>0</v>
      </c>
      <c r="BE145" s="71">
        <v>0</v>
      </c>
      <c r="BF145" s="71">
        <v>0</v>
      </c>
      <c r="BG145" s="71">
        <v>0</v>
      </c>
      <c r="BH145" s="71">
        <v>0</v>
      </c>
      <c r="BI145" s="71">
        <v>0</v>
      </c>
      <c r="BJ145" s="71">
        <v>0</v>
      </c>
      <c r="BK145" s="71">
        <v>0</v>
      </c>
      <c r="BL145" s="71">
        <v>86.539149284903729</v>
      </c>
      <c r="BM145" s="71">
        <v>0</v>
      </c>
      <c r="BN145" s="71">
        <v>0</v>
      </c>
      <c r="BO145" s="71">
        <v>0</v>
      </c>
      <c r="BP145" s="71">
        <v>0</v>
      </c>
      <c r="BQ145" s="71">
        <v>13.93615481506867</v>
      </c>
    </row>
    <row r="146" spans="1:69" x14ac:dyDescent="0.2">
      <c r="A146" s="13"/>
      <c r="B146" s="63" t="s">
        <v>371</v>
      </c>
      <c r="C146" s="66">
        <v>53999.269939302983</v>
      </c>
      <c r="D146" s="66">
        <v>2415.9427772505001</v>
      </c>
      <c r="E146" s="66">
        <v>310.53581528899997</v>
      </c>
      <c r="F146" s="66">
        <v>1996.5511895309999</v>
      </c>
      <c r="G146" s="66">
        <v>0</v>
      </c>
      <c r="H146" s="66">
        <v>162.65848478999999</v>
      </c>
      <c r="I146" s="66">
        <v>18.3763558186</v>
      </c>
      <c r="J146" s="66">
        <v>0</v>
      </c>
      <c r="K146" s="66">
        <v>0</v>
      </c>
      <c r="L146" s="66">
        <v>0</v>
      </c>
      <c r="M146" s="66">
        <v>0</v>
      </c>
      <c r="N146" s="66">
        <v>0</v>
      </c>
      <c r="O146" s="66">
        <v>710.84510518900004</v>
      </c>
      <c r="P146" s="66">
        <v>0</v>
      </c>
      <c r="Q146" s="66">
        <v>0</v>
      </c>
      <c r="R146" s="66">
        <v>258.7940875013</v>
      </c>
      <c r="S146" s="66">
        <v>0</v>
      </c>
      <c r="T146" s="66">
        <v>0</v>
      </c>
      <c r="U146" s="66">
        <v>0</v>
      </c>
      <c r="V146" s="66">
        <v>0</v>
      </c>
      <c r="W146" s="66">
        <v>59872.973754672363</v>
      </c>
      <c r="Y146" s="41" t="s">
        <v>371</v>
      </c>
      <c r="Z146" s="68">
        <v>0.90189724266182769</v>
      </c>
      <c r="AA146" s="68">
        <v>4.0351140518754755E-2</v>
      </c>
      <c r="AB146" s="68">
        <v>5.1865774458006841E-3</v>
      </c>
      <c r="AC146" s="68">
        <v>3.3346451066750181E-2</v>
      </c>
      <c r="AD146" s="68">
        <v>0</v>
      </c>
      <c r="AE146" s="68">
        <v>2.7167263389403047E-3</v>
      </c>
      <c r="AF146" s="68">
        <v>3.0692238360994969E-4</v>
      </c>
      <c r="AG146" s="68">
        <v>0</v>
      </c>
      <c r="AH146" s="68">
        <v>0</v>
      </c>
      <c r="AI146" s="68">
        <v>0</v>
      </c>
      <c r="AJ146" s="68">
        <v>0</v>
      </c>
      <c r="AK146" s="68">
        <v>0</v>
      </c>
      <c r="AL146" s="68">
        <v>1.187255385212142E-2</v>
      </c>
      <c r="AM146" s="68">
        <v>0</v>
      </c>
      <c r="AN146" s="68">
        <v>0</v>
      </c>
      <c r="AO146" s="68">
        <v>4.3223857321953085E-3</v>
      </c>
      <c r="AP146" s="68">
        <v>0</v>
      </c>
      <c r="AQ146" s="68">
        <v>0</v>
      </c>
      <c r="AR146" s="68">
        <v>0</v>
      </c>
      <c r="AS146" s="68">
        <v>0</v>
      </c>
      <c r="AT146" s="68"/>
      <c r="AV146" s="18" t="s">
        <v>371</v>
      </c>
      <c r="AW146" s="71">
        <v>3.1262844055690691</v>
      </c>
      <c r="AX146" s="71">
        <v>18.795653350140864</v>
      </c>
      <c r="AY146" s="71">
        <v>40.165597953066332</v>
      </c>
      <c r="AZ146" s="71">
        <v>23.570988496880851</v>
      </c>
      <c r="BA146" s="71">
        <v>0</v>
      </c>
      <c r="BB146" s="71">
        <v>79.051996723983166</v>
      </c>
      <c r="BC146" s="71">
        <v>96.240634176222585</v>
      </c>
      <c r="BD146" s="71">
        <v>0</v>
      </c>
      <c r="BE146" s="71">
        <v>0</v>
      </c>
      <c r="BF146" s="71">
        <v>0</v>
      </c>
      <c r="BG146" s="71">
        <v>0</v>
      </c>
      <c r="BH146" s="71">
        <v>0</v>
      </c>
      <c r="BI146" s="71">
        <v>36.223691835829868</v>
      </c>
      <c r="BJ146" s="71">
        <v>0</v>
      </c>
      <c r="BK146" s="71">
        <v>0</v>
      </c>
      <c r="BL146" s="71">
        <v>67.978626894229606</v>
      </c>
      <c r="BM146" s="71">
        <v>0</v>
      </c>
      <c r="BN146" s="71">
        <v>0</v>
      </c>
      <c r="BO146" s="71">
        <v>0</v>
      </c>
      <c r="BP146" s="71">
        <v>0</v>
      </c>
      <c r="BQ146" s="71">
        <v>3.0829823514844712</v>
      </c>
    </row>
    <row r="147" spans="1:69" x14ac:dyDescent="0.2">
      <c r="A147" s="13"/>
      <c r="B147" s="63" t="s">
        <v>165</v>
      </c>
      <c r="C147" s="66">
        <v>0</v>
      </c>
      <c r="D147" s="66">
        <v>0</v>
      </c>
      <c r="E147" s="66">
        <v>0</v>
      </c>
      <c r="F147" s="66">
        <v>0</v>
      </c>
      <c r="G147" s="66">
        <v>0</v>
      </c>
      <c r="H147" s="66">
        <v>0</v>
      </c>
      <c r="I147" s="66">
        <v>0</v>
      </c>
      <c r="J147" s="66">
        <v>0</v>
      </c>
      <c r="K147" s="66">
        <v>0</v>
      </c>
      <c r="L147" s="66">
        <v>0</v>
      </c>
      <c r="M147" s="66">
        <v>0</v>
      </c>
      <c r="N147" s="66">
        <v>0</v>
      </c>
      <c r="O147" s="66">
        <v>0</v>
      </c>
      <c r="P147" s="66">
        <v>0</v>
      </c>
      <c r="Q147" s="66">
        <v>0</v>
      </c>
      <c r="R147" s="66">
        <v>0</v>
      </c>
      <c r="S147" s="66">
        <v>0</v>
      </c>
      <c r="T147" s="66">
        <v>0</v>
      </c>
      <c r="U147" s="66">
        <v>0</v>
      </c>
      <c r="V147" s="66">
        <v>0</v>
      </c>
      <c r="W147" s="66">
        <v>0</v>
      </c>
      <c r="Y147" s="41" t="s">
        <v>165</v>
      </c>
      <c r="Z147" s="68">
        <v>0</v>
      </c>
      <c r="AA147" s="68">
        <v>0</v>
      </c>
      <c r="AB147" s="68">
        <v>0</v>
      </c>
      <c r="AC147" s="68">
        <v>0</v>
      </c>
      <c r="AD147" s="68">
        <v>0</v>
      </c>
      <c r="AE147" s="68">
        <v>0</v>
      </c>
      <c r="AF147" s="68">
        <v>0</v>
      </c>
      <c r="AG147" s="68">
        <v>0</v>
      </c>
      <c r="AH147" s="68">
        <v>0</v>
      </c>
      <c r="AI147" s="68">
        <v>0</v>
      </c>
      <c r="AJ147" s="68">
        <v>0</v>
      </c>
      <c r="AK147" s="68">
        <v>0</v>
      </c>
      <c r="AL147" s="68">
        <v>0</v>
      </c>
      <c r="AM147" s="68">
        <v>0</v>
      </c>
      <c r="AN147" s="68">
        <v>0</v>
      </c>
      <c r="AO147" s="68">
        <v>0</v>
      </c>
      <c r="AP147" s="68">
        <v>0</v>
      </c>
      <c r="AQ147" s="68">
        <v>0</v>
      </c>
      <c r="AR147" s="68">
        <v>0</v>
      </c>
      <c r="AS147" s="68">
        <v>0</v>
      </c>
      <c r="AT147" s="68"/>
      <c r="AV147" s="18" t="s">
        <v>165</v>
      </c>
      <c r="AW147" s="71">
        <v>0</v>
      </c>
      <c r="AX147" s="71">
        <v>0</v>
      </c>
      <c r="AY147" s="71">
        <v>0</v>
      </c>
      <c r="AZ147" s="71">
        <v>0</v>
      </c>
      <c r="BA147" s="71">
        <v>0</v>
      </c>
      <c r="BB147" s="71">
        <v>0</v>
      </c>
      <c r="BC147" s="71">
        <v>0</v>
      </c>
      <c r="BD147" s="71">
        <v>0</v>
      </c>
      <c r="BE147" s="71">
        <v>0</v>
      </c>
      <c r="BF147" s="71">
        <v>0</v>
      </c>
      <c r="BG147" s="71">
        <v>0</v>
      </c>
      <c r="BH147" s="71">
        <v>0</v>
      </c>
      <c r="BI147" s="71">
        <v>0</v>
      </c>
      <c r="BJ147" s="71">
        <v>0</v>
      </c>
      <c r="BK147" s="71">
        <v>0</v>
      </c>
      <c r="BL147" s="71">
        <v>0</v>
      </c>
      <c r="BM147" s="71">
        <v>0</v>
      </c>
      <c r="BN147" s="71">
        <v>0</v>
      </c>
      <c r="BO147" s="71">
        <v>0</v>
      </c>
      <c r="BP147" s="71">
        <v>0</v>
      </c>
      <c r="BQ147" s="71">
        <v>0</v>
      </c>
    </row>
    <row r="148" spans="1:69" x14ac:dyDescent="0.2">
      <c r="A148" s="13"/>
      <c r="B148" s="63" t="s">
        <v>429</v>
      </c>
      <c r="C148" s="66">
        <v>0</v>
      </c>
      <c r="D148" s="66">
        <v>0</v>
      </c>
      <c r="E148" s="66">
        <v>0</v>
      </c>
      <c r="F148" s="66">
        <v>0</v>
      </c>
      <c r="G148" s="66">
        <v>0</v>
      </c>
      <c r="H148" s="66">
        <v>0</v>
      </c>
      <c r="I148" s="66">
        <v>0</v>
      </c>
      <c r="J148" s="66">
        <v>0</v>
      </c>
      <c r="K148" s="66">
        <v>0</v>
      </c>
      <c r="L148" s="66">
        <v>0</v>
      </c>
      <c r="M148" s="66">
        <v>0</v>
      </c>
      <c r="N148" s="66">
        <v>0</v>
      </c>
      <c r="O148" s="66">
        <v>0</v>
      </c>
      <c r="P148" s="66">
        <v>0</v>
      </c>
      <c r="Q148" s="66">
        <v>0</v>
      </c>
      <c r="R148" s="66">
        <v>0</v>
      </c>
      <c r="S148" s="66">
        <v>0</v>
      </c>
      <c r="T148" s="66">
        <v>0</v>
      </c>
      <c r="U148" s="66">
        <v>0</v>
      </c>
      <c r="V148" s="66">
        <v>0</v>
      </c>
      <c r="W148" s="66">
        <v>0</v>
      </c>
      <c r="Y148" s="41" t="s">
        <v>429</v>
      </c>
      <c r="Z148" s="68">
        <v>0</v>
      </c>
      <c r="AA148" s="68">
        <v>0</v>
      </c>
      <c r="AB148" s="68">
        <v>0</v>
      </c>
      <c r="AC148" s="68">
        <v>0</v>
      </c>
      <c r="AD148" s="68">
        <v>0</v>
      </c>
      <c r="AE148" s="68">
        <v>0</v>
      </c>
      <c r="AF148" s="68">
        <v>0</v>
      </c>
      <c r="AG148" s="68">
        <v>0</v>
      </c>
      <c r="AH148" s="68">
        <v>0</v>
      </c>
      <c r="AI148" s="68">
        <v>0</v>
      </c>
      <c r="AJ148" s="68">
        <v>0</v>
      </c>
      <c r="AK148" s="68">
        <v>0</v>
      </c>
      <c r="AL148" s="68">
        <v>0</v>
      </c>
      <c r="AM148" s="68">
        <v>0</v>
      </c>
      <c r="AN148" s="68">
        <v>0</v>
      </c>
      <c r="AO148" s="68">
        <v>0</v>
      </c>
      <c r="AP148" s="68">
        <v>0</v>
      </c>
      <c r="AQ148" s="68">
        <v>0</v>
      </c>
      <c r="AR148" s="68">
        <v>0</v>
      </c>
      <c r="AS148" s="68">
        <v>0</v>
      </c>
      <c r="AT148" s="68"/>
      <c r="AV148" s="18" t="s">
        <v>429</v>
      </c>
      <c r="AW148" s="71">
        <v>0</v>
      </c>
      <c r="AX148" s="71">
        <v>0</v>
      </c>
      <c r="AY148" s="71">
        <v>0</v>
      </c>
      <c r="AZ148" s="71">
        <v>0</v>
      </c>
      <c r="BA148" s="71">
        <v>0</v>
      </c>
      <c r="BB148" s="71">
        <v>0</v>
      </c>
      <c r="BC148" s="71">
        <v>0</v>
      </c>
      <c r="BD148" s="71">
        <v>0</v>
      </c>
      <c r="BE148" s="71">
        <v>0</v>
      </c>
      <c r="BF148" s="71">
        <v>0</v>
      </c>
      <c r="BG148" s="71">
        <v>0</v>
      </c>
      <c r="BH148" s="71">
        <v>0</v>
      </c>
      <c r="BI148" s="71">
        <v>0</v>
      </c>
      <c r="BJ148" s="71">
        <v>0</v>
      </c>
      <c r="BK148" s="71">
        <v>0</v>
      </c>
      <c r="BL148" s="71">
        <v>0</v>
      </c>
      <c r="BM148" s="71">
        <v>0</v>
      </c>
      <c r="BN148" s="71">
        <v>0</v>
      </c>
      <c r="BO148" s="71">
        <v>0</v>
      </c>
      <c r="BP148" s="71">
        <v>0</v>
      </c>
      <c r="BQ148" s="71">
        <v>0</v>
      </c>
    </row>
    <row r="149" spans="1:69" x14ac:dyDescent="0.2">
      <c r="A149" s="13"/>
      <c r="B149" s="63" t="s">
        <v>428</v>
      </c>
      <c r="C149" s="66">
        <v>1278.6904946720001</v>
      </c>
      <c r="D149" s="66">
        <v>120.68052873100001</v>
      </c>
      <c r="E149" s="66">
        <v>21.637069123</v>
      </c>
      <c r="F149" s="66">
        <v>0</v>
      </c>
      <c r="G149" s="66">
        <v>0</v>
      </c>
      <c r="H149" s="66">
        <v>0</v>
      </c>
      <c r="I149" s="66">
        <v>0</v>
      </c>
      <c r="J149" s="66">
        <v>0</v>
      </c>
      <c r="K149" s="66">
        <v>0</v>
      </c>
      <c r="L149" s="66">
        <v>0</v>
      </c>
      <c r="M149" s="66">
        <v>0</v>
      </c>
      <c r="N149" s="66">
        <v>0</v>
      </c>
      <c r="O149" s="66">
        <v>0</v>
      </c>
      <c r="P149" s="66">
        <v>0</v>
      </c>
      <c r="Q149" s="66">
        <v>0</v>
      </c>
      <c r="R149" s="66">
        <v>0</v>
      </c>
      <c r="S149" s="66">
        <v>0</v>
      </c>
      <c r="T149" s="66">
        <v>0</v>
      </c>
      <c r="U149" s="66">
        <v>0</v>
      </c>
      <c r="V149" s="66">
        <v>0</v>
      </c>
      <c r="W149" s="66">
        <v>1421.0080925260002</v>
      </c>
      <c r="Y149" s="41" t="s">
        <v>428</v>
      </c>
      <c r="Z149" s="68">
        <v>0.89984744027670194</v>
      </c>
      <c r="AA149" s="68">
        <v>8.4925996808700027E-2</v>
      </c>
      <c r="AB149" s="68">
        <v>1.5226562914597973E-2</v>
      </c>
      <c r="AC149" s="68">
        <v>0</v>
      </c>
      <c r="AD149" s="68">
        <v>0</v>
      </c>
      <c r="AE149" s="68">
        <v>0</v>
      </c>
      <c r="AF149" s="68">
        <v>0</v>
      </c>
      <c r="AG149" s="68">
        <v>0</v>
      </c>
      <c r="AH149" s="68">
        <v>0</v>
      </c>
      <c r="AI149" s="68">
        <v>0</v>
      </c>
      <c r="AJ149" s="68">
        <v>0</v>
      </c>
      <c r="AK149" s="68">
        <v>0</v>
      </c>
      <c r="AL149" s="68">
        <v>0</v>
      </c>
      <c r="AM149" s="68">
        <v>0</v>
      </c>
      <c r="AN149" s="68">
        <v>0</v>
      </c>
      <c r="AO149" s="68">
        <v>0</v>
      </c>
      <c r="AP149" s="68">
        <v>0</v>
      </c>
      <c r="AQ149" s="68">
        <v>0</v>
      </c>
      <c r="AR149" s="68">
        <v>0</v>
      </c>
      <c r="AS149" s="68">
        <v>0</v>
      </c>
      <c r="AT149" s="68"/>
      <c r="AV149" s="18" t="s">
        <v>428</v>
      </c>
      <c r="AW149" s="71">
        <v>25.842180644311863</v>
      </c>
      <c r="AX149" s="71">
        <v>87.095734276945194</v>
      </c>
      <c r="AY149" s="71">
        <v>113.49800104546556</v>
      </c>
      <c r="AZ149" s="71">
        <v>0</v>
      </c>
      <c r="BA149" s="71">
        <v>0</v>
      </c>
      <c r="BB149" s="71">
        <v>0</v>
      </c>
      <c r="BC149" s="71">
        <v>0</v>
      </c>
      <c r="BD149" s="71">
        <v>0</v>
      </c>
      <c r="BE149" s="71">
        <v>0</v>
      </c>
      <c r="BF149" s="71">
        <v>0</v>
      </c>
      <c r="BG149" s="71">
        <v>0</v>
      </c>
      <c r="BH149" s="71">
        <v>0</v>
      </c>
      <c r="BI149" s="71">
        <v>0</v>
      </c>
      <c r="BJ149" s="71">
        <v>0</v>
      </c>
      <c r="BK149" s="71">
        <v>0</v>
      </c>
      <c r="BL149" s="71">
        <v>0</v>
      </c>
      <c r="BM149" s="71">
        <v>0</v>
      </c>
      <c r="BN149" s="71">
        <v>0</v>
      </c>
      <c r="BO149" s="71">
        <v>0</v>
      </c>
      <c r="BP149" s="71">
        <v>0</v>
      </c>
      <c r="BQ149" s="71">
        <v>24.463178979882766</v>
      </c>
    </row>
    <row r="150" spans="1:69" x14ac:dyDescent="0.2">
      <c r="A150" s="13"/>
      <c r="B150" s="63" t="s">
        <v>173</v>
      </c>
      <c r="C150" s="66">
        <v>2764.262764564</v>
      </c>
      <c r="D150" s="66">
        <v>69.385935128</v>
      </c>
      <c r="E150" s="66">
        <v>0</v>
      </c>
      <c r="F150" s="66">
        <v>99.03527801300001</v>
      </c>
      <c r="G150" s="66">
        <v>12.538355816299999</v>
      </c>
      <c r="H150" s="66">
        <v>0</v>
      </c>
      <c r="I150" s="66">
        <v>0</v>
      </c>
      <c r="J150" s="66">
        <v>0</v>
      </c>
      <c r="K150" s="66">
        <v>0</v>
      </c>
      <c r="L150" s="66">
        <v>0</v>
      </c>
      <c r="M150" s="66">
        <v>0</v>
      </c>
      <c r="N150" s="66">
        <v>0</v>
      </c>
      <c r="O150" s="66">
        <v>295.6796595413</v>
      </c>
      <c r="P150" s="66">
        <v>0</v>
      </c>
      <c r="Q150" s="66">
        <v>0</v>
      </c>
      <c r="R150" s="66">
        <v>0</v>
      </c>
      <c r="S150" s="66">
        <v>0</v>
      </c>
      <c r="T150" s="66">
        <v>0</v>
      </c>
      <c r="U150" s="66">
        <v>0</v>
      </c>
      <c r="V150" s="66">
        <v>0</v>
      </c>
      <c r="W150" s="66">
        <v>3240.9019930625996</v>
      </c>
      <c r="Y150" s="41" t="s">
        <v>173</v>
      </c>
      <c r="Z150" s="68">
        <v>0.85293007023387857</v>
      </c>
      <c r="AA150" s="68">
        <v>2.1409451836718895E-2</v>
      </c>
      <c r="AB150" s="68">
        <v>0</v>
      </c>
      <c r="AC150" s="68">
        <v>3.0557936717923791E-2</v>
      </c>
      <c r="AD150" s="68">
        <v>3.8687858636698414E-3</v>
      </c>
      <c r="AE150" s="68">
        <v>0</v>
      </c>
      <c r="AF150" s="68">
        <v>0</v>
      </c>
      <c r="AG150" s="68">
        <v>0</v>
      </c>
      <c r="AH150" s="68">
        <v>0</v>
      </c>
      <c r="AI150" s="68">
        <v>0</v>
      </c>
      <c r="AJ150" s="68">
        <v>0</v>
      </c>
      <c r="AK150" s="68">
        <v>0</v>
      </c>
      <c r="AL150" s="68">
        <v>9.1233755347809059E-2</v>
      </c>
      <c r="AM150" s="68">
        <v>0</v>
      </c>
      <c r="AN150" s="68">
        <v>0</v>
      </c>
      <c r="AO150" s="68">
        <v>0</v>
      </c>
      <c r="AP150" s="68">
        <v>0</v>
      </c>
      <c r="AQ150" s="68">
        <v>0</v>
      </c>
      <c r="AR150" s="68">
        <v>0</v>
      </c>
      <c r="AS150" s="68">
        <v>0</v>
      </c>
      <c r="AT150" s="68"/>
      <c r="AV150" s="18" t="s">
        <v>173</v>
      </c>
      <c r="AW150" s="71">
        <v>17.769173696017305</v>
      </c>
      <c r="AX150" s="71">
        <v>68.95262627871513</v>
      </c>
      <c r="AY150" s="71">
        <v>0</v>
      </c>
      <c r="AZ150" s="71">
        <v>42.070571859553304</v>
      </c>
      <c r="BA150" s="71">
        <v>58.865264518126764</v>
      </c>
      <c r="BB150" s="71">
        <v>0</v>
      </c>
      <c r="BC150" s="71">
        <v>0</v>
      </c>
      <c r="BD150" s="71">
        <v>0</v>
      </c>
      <c r="BE150" s="71">
        <v>0</v>
      </c>
      <c r="BF150" s="71">
        <v>0</v>
      </c>
      <c r="BG150" s="71">
        <v>0</v>
      </c>
      <c r="BH150" s="71">
        <v>0</v>
      </c>
      <c r="BI150" s="71">
        <v>58.966713209287079</v>
      </c>
      <c r="BJ150" s="71">
        <v>0</v>
      </c>
      <c r="BK150" s="71">
        <v>0</v>
      </c>
      <c r="BL150" s="71">
        <v>0</v>
      </c>
      <c r="BM150" s="71">
        <v>0</v>
      </c>
      <c r="BN150" s="71">
        <v>0</v>
      </c>
      <c r="BO150" s="71">
        <v>0</v>
      </c>
      <c r="BP150" s="71">
        <v>0</v>
      </c>
      <c r="BQ150" s="71">
        <v>16.202648382998188</v>
      </c>
    </row>
    <row r="151" spans="1:69" x14ac:dyDescent="0.2">
      <c r="A151" s="13"/>
      <c r="B151" s="63" t="s">
        <v>181</v>
      </c>
      <c r="C151" s="66">
        <v>3988.7317245240001</v>
      </c>
      <c r="D151" s="66">
        <v>71.646581823299996</v>
      </c>
      <c r="E151" s="66">
        <v>0</v>
      </c>
      <c r="F151" s="66">
        <v>1032.0376447952999</v>
      </c>
      <c r="G151" s="66">
        <v>0</v>
      </c>
      <c r="H151" s="66">
        <v>0</v>
      </c>
      <c r="I151" s="66">
        <v>99.734568917999994</v>
      </c>
      <c r="J151" s="66">
        <v>0</v>
      </c>
      <c r="K151" s="66">
        <v>0</v>
      </c>
      <c r="L151" s="66">
        <v>0</v>
      </c>
      <c r="M151" s="66">
        <v>0</v>
      </c>
      <c r="N151" s="66">
        <v>0</v>
      </c>
      <c r="O151" s="66">
        <v>0</v>
      </c>
      <c r="P151" s="66">
        <v>0</v>
      </c>
      <c r="Q151" s="66">
        <v>0</v>
      </c>
      <c r="R151" s="66">
        <v>0</v>
      </c>
      <c r="S151" s="66">
        <v>0</v>
      </c>
      <c r="T151" s="66">
        <v>0</v>
      </c>
      <c r="U151" s="66">
        <v>0</v>
      </c>
      <c r="V151" s="66">
        <v>0</v>
      </c>
      <c r="W151" s="66">
        <v>5192.1505200606007</v>
      </c>
      <c r="Y151" s="41" t="s">
        <v>181</v>
      </c>
      <c r="Z151" s="68">
        <v>0.76822343826762662</v>
      </c>
      <c r="AA151" s="68">
        <v>1.3799018642946385E-2</v>
      </c>
      <c r="AB151" s="68">
        <v>0</v>
      </c>
      <c r="AC151" s="68">
        <v>0.19876882243838617</v>
      </c>
      <c r="AD151" s="68">
        <v>0</v>
      </c>
      <c r="AE151" s="68">
        <v>0</v>
      </c>
      <c r="AF151" s="68">
        <v>1.9208720651040744E-2</v>
      </c>
      <c r="AG151" s="68">
        <v>0</v>
      </c>
      <c r="AH151" s="68">
        <v>0</v>
      </c>
      <c r="AI151" s="68">
        <v>0</v>
      </c>
      <c r="AJ151" s="68">
        <v>0</v>
      </c>
      <c r="AK151" s="68">
        <v>0</v>
      </c>
      <c r="AL151" s="68">
        <v>0</v>
      </c>
      <c r="AM151" s="68">
        <v>0</v>
      </c>
      <c r="AN151" s="68">
        <v>0</v>
      </c>
      <c r="AO151" s="68">
        <v>0</v>
      </c>
      <c r="AP151" s="68">
        <v>0</v>
      </c>
      <c r="AQ151" s="68">
        <v>0</v>
      </c>
      <c r="AR151" s="68">
        <v>0</v>
      </c>
      <c r="AS151" s="68">
        <v>0</v>
      </c>
      <c r="AT151" s="68"/>
      <c r="AV151" s="18" t="s">
        <v>181</v>
      </c>
      <c r="AW151" s="71">
        <v>15.023436331558388</v>
      </c>
      <c r="AX151" s="71">
        <v>64.38134878760566</v>
      </c>
      <c r="AY151" s="71">
        <v>0</v>
      </c>
      <c r="AZ151" s="71">
        <v>52.690986626669932</v>
      </c>
      <c r="BA151" s="71">
        <v>0</v>
      </c>
      <c r="BB151" s="71">
        <v>0</v>
      </c>
      <c r="BC151" s="71">
        <v>96.462109882801315</v>
      </c>
      <c r="BD151" s="71">
        <v>0</v>
      </c>
      <c r="BE151" s="71">
        <v>0</v>
      </c>
      <c r="BF151" s="71">
        <v>0</v>
      </c>
      <c r="BG151" s="71">
        <v>0</v>
      </c>
      <c r="BH151" s="71">
        <v>0</v>
      </c>
      <c r="BI151" s="71">
        <v>0</v>
      </c>
      <c r="BJ151" s="71">
        <v>0</v>
      </c>
      <c r="BK151" s="71">
        <v>0</v>
      </c>
      <c r="BL151" s="71">
        <v>0</v>
      </c>
      <c r="BM151" s="71">
        <v>0</v>
      </c>
      <c r="BN151" s="71">
        <v>0</v>
      </c>
      <c r="BO151" s="71">
        <v>0</v>
      </c>
      <c r="BP151" s="71">
        <v>0</v>
      </c>
      <c r="BQ151" s="71">
        <v>15.71992313364164</v>
      </c>
    </row>
    <row r="152" spans="1:69" x14ac:dyDescent="0.2">
      <c r="A152" s="13"/>
      <c r="B152" s="63" t="s">
        <v>169</v>
      </c>
      <c r="C152" s="66">
        <v>4983.9903627210997</v>
      </c>
      <c r="D152" s="66">
        <v>467.25540122140001</v>
      </c>
      <c r="E152" s="66">
        <v>48.123984784600005</v>
      </c>
      <c r="F152" s="66">
        <v>204.89017386400002</v>
      </c>
      <c r="G152" s="66">
        <v>0</v>
      </c>
      <c r="H152" s="66">
        <v>0</v>
      </c>
      <c r="I152" s="66">
        <v>0</v>
      </c>
      <c r="J152" s="66">
        <v>0</v>
      </c>
      <c r="K152" s="66">
        <v>0</v>
      </c>
      <c r="L152" s="66">
        <v>0</v>
      </c>
      <c r="M152" s="66">
        <v>0</v>
      </c>
      <c r="N152" s="66">
        <v>0</v>
      </c>
      <c r="O152" s="66">
        <v>0</v>
      </c>
      <c r="P152" s="66">
        <v>0</v>
      </c>
      <c r="Q152" s="66">
        <v>0</v>
      </c>
      <c r="R152" s="66">
        <v>0</v>
      </c>
      <c r="S152" s="66">
        <v>0</v>
      </c>
      <c r="T152" s="66">
        <v>0</v>
      </c>
      <c r="U152" s="66">
        <v>0</v>
      </c>
      <c r="V152" s="66">
        <v>0</v>
      </c>
      <c r="W152" s="66">
        <v>5704.2599225911008</v>
      </c>
      <c r="Y152" s="41" t="s">
        <v>169</v>
      </c>
      <c r="Z152" s="68">
        <v>0.87373128685503054</v>
      </c>
      <c r="AA152" s="68">
        <v>8.1913413407212712E-2</v>
      </c>
      <c r="AB152" s="68">
        <v>8.4364992895941144E-3</v>
      </c>
      <c r="AC152" s="68">
        <v>3.5918800448162397E-2</v>
      </c>
      <c r="AD152" s="68">
        <v>0</v>
      </c>
      <c r="AE152" s="68">
        <v>0</v>
      </c>
      <c r="AF152" s="68">
        <v>0</v>
      </c>
      <c r="AG152" s="68">
        <v>0</v>
      </c>
      <c r="AH152" s="68">
        <v>0</v>
      </c>
      <c r="AI152" s="68">
        <v>0</v>
      </c>
      <c r="AJ152" s="68">
        <v>0</v>
      </c>
      <c r="AK152" s="68">
        <v>0</v>
      </c>
      <c r="AL152" s="68">
        <v>0</v>
      </c>
      <c r="AM152" s="68">
        <v>0</v>
      </c>
      <c r="AN152" s="68">
        <v>0</v>
      </c>
      <c r="AO152" s="68">
        <v>0</v>
      </c>
      <c r="AP152" s="68">
        <v>0</v>
      </c>
      <c r="AQ152" s="68">
        <v>0</v>
      </c>
      <c r="AR152" s="68">
        <v>0</v>
      </c>
      <c r="AS152" s="68">
        <v>0</v>
      </c>
      <c r="AT152" s="68"/>
      <c r="AV152" s="18" t="s">
        <v>169</v>
      </c>
      <c r="AW152" s="71">
        <v>13.075886935353772</v>
      </c>
      <c r="AX152" s="71">
        <v>58.495151819783672</v>
      </c>
      <c r="AY152" s="71">
        <v>63.886547916922659</v>
      </c>
      <c r="AZ152" s="71">
        <v>62.607243520690425</v>
      </c>
      <c r="BA152" s="71">
        <v>0</v>
      </c>
      <c r="BB152" s="71">
        <v>0</v>
      </c>
      <c r="BC152" s="71">
        <v>0</v>
      </c>
      <c r="BD152" s="71">
        <v>0</v>
      </c>
      <c r="BE152" s="71">
        <v>0</v>
      </c>
      <c r="BF152" s="71">
        <v>0</v>
      </c>
      <c r="BG152" s="71">
        <v>0</v>
      </c>
      <c r="BH152" s="71">
        <v>0</v>
      </c>
      <c r="BI152" s="71">
        <v>0</v>
      </c>
      <c r="BJ152" s="71">
        <v>0</v>
      </c>
      <c r="BK152" s="71">
        <v>0</v>
      </c>
      <c r="BL152" s="71">
        <v>0</v>
      </c>
      <c r="BM152" s="71">
        <v>0</v>
      </c>
      <c r="BN152" s="71">
        <v>0</v>
      </c>
      <c r="BO152" s="71">
        <v>0</v>
      </c>
      <c r="BP152" s="71">
        <v>0</v>
      </c>
      <c r="BQ152" s="71">
        <v>12.602882484360707</v>
      </c>
    </row>
    <row r="153" spans="1:69" x14ac:dyDescent="0.2">
      <c r="A153" s="13"/>
      <c r="B153" s="63" t="s">
        <v>372</v>
      </c>
      <c r="C153" s="66">
        <v>279.65364219010002</v>
      </c>
      <c r="D153" s="66">
        <v>0</v>
      </c>
      <c r="E153" s="66">
        <v>0</v>
      </c>
      <c r="F153" s="66">
        <v>0</v>
      </c>
      <c r="G153" s="66">
        <v>0</v>
      </c>
      <c r="H153" s="66">
        <v>0</v>
      </c>
      <c r="I153" s="66">
        <v>0</v>
      </c>
      <c r="J153" s="66">
        <v>0</v>
      </c>
      <c r="K153" s="66">
        <v>0</v>
      </c>
      <c r="L153" s="66">
        <v>0</v>
      </c>
      <c r="M153" s="66">
        <v>0</v>
      </c>
      <c r="N153" s="66">
        <v>0</v>
      </c>
      <c r="O153" s="66">
        <v>0</v>
      </c>
      <c r="P153" s="66">
        <v>0</v>
      </c>
      <c r="Q153" s="66">
        <v>0</v>
      </c>
      <c r="R153" s="66">
        <v>0</v>
      </c>
      <c r="S153" s="66">
        <v>0</v>
      </c>
      <c r="T153" s="66">
        <v>0</v>
      </c>
      <c r="U153" s="66">
        <v>0</v>
      </c>
      <c r="V153" s="66">
        <v>0</v>
      </c>
      <c r="W153" s="66">
        <v>279.65364219010002</v>
      </c>
      <c r="Y153" s="41" t="s">
        <v>372</v>
      </c>
      <c r="Z153" s="68">
        <v>1</v>
      </c>
      <c r="AA153" s="68">
        <v>0</v>
      </c>
      <c r="AB153" s="68">
        <v>0</v>
      </c>
      <c r="AC153" s="68">
        <v>0</v>
      </c>
      <c r="AD153" s="68">
        <v>0</v>
      </c>
      <c r="AE153" s="68">
        <v>0</v>
      </c>
      <c r="AF153" s="68">
        <v>0</v>
      </c>
      <c r="AG153" s="68">
        <v>0</v>
      </c>
      <c r="AH153" s="68">
        <v>0</v>
      </c>
      <c r="AI153" s="68">
        <v>0</v>
      </c>
      <c r="AJ153" s="68">
        <v>0</v>
      </c>
      <c r="AK153" s="68">
        <v>0</v>
      </c>
      <c r="AL153" s="68">
        <v>0</v>
      </c>
      <c r="AM153" s="68">
        <v>0</v>
      </c>
      <c r="AN153" s="68">
        <v>0</v>
      </c>
      <c r="AO153" s="68">
        <v>0</v>
      </c>
      <c r="AP153" s="68">
        <v>0</v>
      </c>
      <c r="AQ153" s="68">
        <v>0</v>
      </c>
      <c r="AR153" s="68">
        <v>0</v>
      </c>
      <c r="AS153" s="68">
        <v>0</v>
      </c>
      <c r="AT153" s="68"/>
      <c r="AV153" s="18" t="s">
        <v>372</v>
      </c>
      <c r="AW153" s="71">
        <v>62.661363481548399</v>
      </c>
      <c r="AX153" s="71">
        <v>0</v>
      </c>
      <c r="AY153" s="71">
        <v>0</v>
      </c>
      <c r="AZ153" s="71">
        <v>0</v>
      </c>
      <c r="BA153" s="71">
        <v>0</v>
      </c>
      <c r="BB153" s="71">
        <v>0</v>
      </c>
      <c r="BC153" s="71">
        <v>0</v>
      </c>
      <c r="BD153" s="71">
        <v>0</v>
      </c>
      <c r="BE153" s="71">
        <v>0</v>
      </c>
      <c r="BF153" s="71">
        <v>0</v>
      </c>
      <c r="BG153" s="71">
        <v>0</v>
      </c>
      <c r="BH153" s="71">
        <v>0</v>
      </c>
      <c r="BI153" s="71">
        <v>0</v>
      </c>
      <c r="BJ153" s="71">
        <v>0</v>
      </c>
      <c r="BK153" s="71">
        <v>0</v>
      </c>
      <c r="BL153" s="71">
        <v>0</v>
      </c>
      <c r="BM153" s="71">
        <v>0</v>
      </c>
      <c r="BN153" s="71">
        <v>0</v>
      </c>
      <c r="BO153" s="71">
        <v>0</v>
      </c>
      <c r="BP153" s="71">
        <v>0</v>
      </c>
      <c r="BQ153" s="71">
        <v>62.661363481548399</v>
      </c>
    </row>
    <row r="154" spans="1:69" x14ac:dyDescent="0.2">
      <c r="A154" s="13"/>
      <c r="B154" s="63" t="s">
        <v>398</v>
      </c>
      <c r="C154" s="66">
        <v>3427.977621901</v>
      </c>
      <c r="D154" s="66">
        <v>192.82965592230002</v>
      </c>
      <c r="E154" s="66">
        <v>7.5265447760999997</v>
      </c>
      <c r="F154" s="66">
        <v>126.2411909452</v>
      </c>
      <c r="G154" s="66">
        <v>0</v>
      </c>
      <c r="H154" s="66">
        <v>0</v>
      </c>
      <c r="I154" s="66">
        <v>17.340766417300003</v>
      </c>
      <c r="J154" s="66">
        <v>0</v>
      </c>
      <c r="K154" s="66">
        <v>0</v>
      </c>
      <c r="L154" s="66">
        <v>0</v>
      </c>
      <c r="M154" s="66">
        <v>0</v>
      </c>
      <c r="N154" s="66">
        <v>0</v>
      </c>
      <c r="O154" s="66">
        <v>75.328886542300012</v>
      </c>
      <c r="P154" s="66">
        <v>0</v>
      </c>
      <c r="Q154" s="66">
        <v>0</v>
      </c>
      <c r="R154" s="66">
        <v>0</v>
      </c>
      <c r="S154" s="66">
        <v>0</v>
      </c>
      <c r="T154" s="66">
        <v>0</v>
      </c>
      <c r="U154" s="66">
        <v>0</v>
      </c>
      <c r="V154" s="66">
        <v>0</v>
      </c>
      <c r="W154" s="66">
        <v>3847.2446665042007</v>
      </c>
      <c r="Y154" s="41" t="s">
        <v>398</v>
      </c>
      <c r="Z154" s="68">
        <v>0.89102147616097216</v>
      </c>
      <c r="AA154" s="68">
        <v>5.0121495417528181E-2</v>
      </c>
      <c r="AB154" s="68">
        <v>1.956346795832716E-3</v>
      </c>
      <c r="AC154" s="68">
        <v>3.2813403328442084E-2</v>
      </c>
      <c r="AD154" s="68">
        <v>0</v>
      </c>
      <c r="AE154" s="68">
        <v>0</v>
      </c>
      <c r="AF154" s="68">
        <v>4.5073209323743613E-3</v>
      </c>
      <c r="AG154" s="68">
        <v>0</v>
      </c>
      <c r="AH154" s="68">
        <v>0</v>
      </c>
      <c r="AI154" s="68">
        <v>0</v>
      </c>
      <c r="AJ154" s="68">
        <v>0</v>
      </c>
      <c r="AK154" s="68">
        <v>0</v>
      </c>
      <c r="AL154" s="68">
        <v>1.9579957364850312E-2</v>
      </c>
      <c r="AM154" s="68">
        <v>0</v>
      </c>
      <c r="AN154" s="68">
        <v>0</v>
      </c>
      <c r="AO154" s="68">
        <v>0</v>
      </c>
      <c r="AP154" s="68">
        <v>0</v>
      </c>
      <c r="AQ154" s="68">
        <v>0</v>
      </c>
      <c r="AR154" s="68">
        <v>0</v>
      </c>
      <c r="AS154" s="68">
        <v>0</v>
      </c>
      <c r="AT154" s="68"/>
      <c r="AV154" s="18" t="s">
        <v>398</v>
      </c>
      <c r="AW154" s="71">
        <v>13.934099785402134</v>
      </c>
      <c r="AX154" s="71">
        <v>49.35628036425345</v>
      </c>
      <c r="AY154" s="71">
        <v>89.687611770383256</v>
      </c>
      <c r="AZ154" s="71">
        <v>71.488315509193939</v>
      </c>
      <c r="BA154" s="71">
        <v>0</v>
      </c>
      <c r="BB154" s="71">
        <v>0</v>
      </c>
      <c r="BC154" s="71">
        <v>96.659353439999691</v>
      </c>
      <c r="BD154" s="71">
        <v>0</v>
      </c>
      <c r="BE154" s="71">
        <v>0</v>
      </c>
      <c r="BF154" s="71">
        <v>0</v>
      </c>
      <c r="BG154" s="71">
        <v>0</v>
      </c>
      <c r="BH154" s="71">
        <v>0</v>
      </c>
      <c r="BI154" s="71">
        <v>92.903771508995959</v>
      </c>
      <c r="BJ154" s="71">
        <v>0</v>
      </c>
      <c r="BK154" s="71">
        <v>0</v>
      </c>
      <c r="BL154" s="71">
        <v>0</v>
      </c>
      <c r="BM154" s="71">
        <v>0</v>
      </c>
      <c r="BN154" s="71">
        <v>0</v>
      </c>
      <c r="BO154" s="71">
        <v>0</v>
      </c>
      <c r="BP154" s="71">
        <v>0</v>
      </c>
      <c r="BQ154" s="71">
        <v>13.011480609071624</v>
      </c>
    </row>
    <row r="155" spans="1:69" x14ac:dyDescent="0.2">
      <c r="A155" s="13"/>
      <c r="B155" s="63" t="s">
        <v>399</v>
      </c>
      <c r="C155" s="66">
        <v>31143.063089592</v>
      </c>
      <c r="D155" s="66">
        <v>1992.4221083550001</v>
      </c>
      <c r="E155" s="66">
        <v>286.53606146100003</v>
      </c>
      <c r="F155" s="66">
        <v>1219.1812759732002</v>
      </c>
      <c r="G155" s="66">
        <v>323.41378127180002</v>
      </c>
      <c r="H155" s="66">
        <v>61.043051807600001</v>
      </c>
      <c r="I155" s="66">
        <v>197.5043383304</v>
      </c>
      <c r="J155" s="66">
        <v>0</v>
      </c>
      <c r="K155" s="66">
        <v>0</v>
      </c>
      <c r="L155" s="66">
        <v>33.037407446000003</v>
      </c>
      <c r="M155" s="66">
        <v>95.203920897000003</v>
      </c>
      <c r="N155" s="66">
        <v>0</v>
      </c>
      <c r="O155" s="66">
        <v>159.5661598865</v>
      </c>
      <c r="P155" s="66">
        <v>0</v>
      </c>
      <c r="Q155" s="66">
        <v>0</v>
      </c>
      <c r="R155" s="66">
        <v>0</v>
      </c>
      <c r="S155" s="66">
        <v>0</v>
      </c>
      <c r="T155" s="66">
        <v>0</v>
      </c>
      <c r="U155" s="66">
        <v>0</v>
      </c>
      <c r="V155" s="66">
        <v>0</v>
      </c>
      <c r="W155" s="66">
        <v>35510.971195020502</v>
      </c>
      <c r="Y155" s="41" t="s">
        <v>399</v>
      </c>
      <c r="Z155" s="68">
        <v>0.87699834844165037</v>
      </c>
      <c r="AA155" s="68">
        <v>5.6107226620554548E-2</v>
      </c>
      <c r="AB155" s="68">
        <v>8.068944661845219E-3</v>
      </c>
      <c r="AC155" s="68">
        <v>3.4332524145218507E-2</v>
      </c>
      <c r="AD155" s="68">
        <v>9.1074327282028959E-3</v>
      </c>
      <c r="AE155" s="68">
        <v>1.7189913357300607E-3</v>
      </c>
      <c r="AF155" s="68">
        <v>5.5617836314793582E-3</v>
      </c>
      <c r="AG155" s="68">
        <v>0</v>
      </c>
      <c r="AH155" s="68">
        <v>0</v>
      </c>
      <c r="AI155" s="68">
        <v>9.3034367504521106E-4</v>
      </c>
      <c r="AJ155" s="68">
        <v>2.680972040278918E-3</v>
      </c>
      <c r="AK155" s="68">
        <v>0</v>
      </c>
      <c r="AL155" s="68">
        <v>4.4934327199948575E-3</v>
      </c>
      <c r="AM155" s="68">
        <v>0</v>
      </c>
      <c r="AN155" s="68">
        <v>0</v>
      </c>
      <c r="AO155" s="68">
        <v>0</v>
      </c>
      <c r="AP155" s="68">
        <v>0</v>
      </c>
      <c r="AQ155" s="68">
        <v>0</v>
      </c>
      <c r="AR155" s="68">
        <v>0</v>
      </c>
      <c r="AS155" s="68">
        <v>0</v>
      </c>
      <c r="AT155" s="68"/>
      <c r="AV155" s="18" t="s">
        <v>399</v>
      </c>
      <c r="AW155" s="71">
        <v>3.0468595294566683</v>
      </c>
      <c r="AX155" s="71">
        <v>17.749899931468111</v>
      </c>
      <c r="AY155" s="71">
        <v>32.172779175133556</v>
      </c>
      <c r="AZ155" s="71">
        <v>21.441910056890645</v>
      </c>
      <c r="BA155" s="71">
        <v>50.335738386830805</v>
      </c>
      <c r="BB155" s="71">
        <v>62.716657133511063</v>
      </c>
      <c r="BC155" s="71">
        <v>48.414451461955224</v>
      </c>
      <c r="BD155" s="71">
        <v>0</v>
      </c>
      <c r="BE155" s="71">
        <v>0</v>
      </c>
      <c r="BF155" s="71">
        <v>113.21308100598155</v>
      </c>
      <c r="BG155" s="71">
        <v>113.21308100649757</v>
      </c>
      <c r="BH155" s="71">
        <v>0</v>
      </c>
      <c r="BI155" s="71">
        <v>83.93373091024722</v>
      </c>
      <c r="BJ155" s="71">
        <v>0</v>
      </c>
      <c r="BK155" s="71">
        <v>0</v>
      </c>
      <c r="BL155" s="71">
        <v>0</v>
      </c>
      <c r="BM155" s="71">
        <v>0</v>
      </c>
      <c r="BN155" s="71">
        <v>0</v>
      </c>
      <c r="BO155" s="71">
        <v>0</v>
      </c>
      <c r="BP155" s="71">
        <v>0</v>
      </c>
      <c r="BQ155" s="71">
        <v>3.0464645237713439</v>
      </c>
    </row>
    <row r="156" spans="1:69" x14ac:dyDescent="0.2">
      <c r="A156" s="13"/>
      <c r="B156" s="63" t="s">
        <v>151</v>
      </c>
      <c r="C156" s="66">
        <v>1234.1088777051</v>
      </c>
      <c r="D156" s="66">
        <v>0.97528981849999996</v>
      </c>
      <c r="E156" s="66">
        <v>0</v>
      </c>
      <c r="F156" s="66">
        <v>0</v>
      </c>
      <c r="G156" s="66">
        <v>0</v>
      </c>
      <c r="H156" s="66">
        <v>0</v>
      </c>
      <c r="I156" s="66">
        <v>0</v>
      </c>
      <c r="J156" s="66">
        <v>0</v>
      </c>
      <c r="K156" s="66">
        <v>0</v>
      </c>
      <c r="L156" s="66">
        <v>0</v>
      </c>
      <c r="M156" s="66">
        <v>0</v>
      </c>
      <c r="N156" s="66">
        <v>0</v>
      </c>
      <c r="O156" s="66">
        <v>0</v>
      </c>
      <c r="P156" s="66">
        <v>0</v>
      </c>
      <c r="Q156" s="66">
        <v>0</v>
      </c>
      <c r="R156" s="66">
        <v>0</v>
      </c>
      <c r="S156" s="66">
        <v>0</v>
      </c>
      <c r="T156" s="66">
        <v>0</v>
      </c>
      <c r="U156" s="66">
        <v>0</v>
      </c>
      <c r="V156" s="66">
        <v>0</v>
      </c>
      <c r="W156" s="66">
        <v>1235.0841675235999</v>
      </c>
      <c r="Y156" s="41" t="s">
        <v>151</v>
      </c>
      <c r="Z156" s="68">
        <v>0.99921034546134979</v>
      </c>
      <c r="AA156" s="68">
        <v>7.8965453865018813E-4</v>
      </c>
      <c r="AB156" s="68">
        <v>0</v>
      </c>
      <c r="AC156" s="68">
        <v>0</v>
      </c>
      <c r="AD156" s="68">
        <v>0</v>
      </c>
      <c r="AE156" s="68">
        <v>0</v>
      </c>
      <c r="AF156" s="68">
        <v>0</v>
      </c>
      <c r="AG156" s="68">
        <v>0</v>
      </c>
      <c r="AH156" s="68">
        <v>0</v>
      </c>
      <c r="AI156" s="68">
        <v>0</v>
      </c>
      <c r="AJ156" s="68">
        <v>0</v>
      </c>
      <c r="AK156" s="68">
        <v>0</v>
      </c>
      <c r="AL156" s="68">
        <v>0</v>
      </c>
      <c r="AM156" s="68">
        <v>0</v>
      </c>
      <c r="AN156" s="68">
        <v>0</v>
      </c>
      <c r="AO156" s="68">
        <v>0</v>
      </c>
      <c r="AP156" s="68">
        <v>0</v>
      </c>
      <c r="AQ156" s="68">
        <v>0</v>
      </c>
      <c r="AR156" s="68">
        <v>0</v>
      </c>
      <c r="AS156" s="68">
        <v>0</v>
      </c>
      <c r="AT156" s="68"/>
      <c r="AV156" s="18" t="s">
        <v>151</v>
      </c>
      <c r="AW156" s="71">
        <v>16.555239042457842</v>
      </c>
      <c r="AX156" s="71">
        <v>111.63958396020921</v>
      </c>
      <c r="AY156" s="71">
        <v>0</v>
      </c>
      <c r="AZ156" s="71">
        <v>0</v>
      </c>
      <c r="BA156" s="71">
        <v>0</v>
      </c>
      <c r="BB156" s="71">
        <v>0</v>
      </c>
      <c r="BC156" s="71">
        <v>0</v>
      </c>
      <c r="BD156" s="71">
        <v>0</v>
      </c>
      <c r="BE156" s="71">
        <v>0</v>
      </c>
      <c r="BF156" s="71">
        <v>0</v>
      </c>
      <c r="BG156" s="71">
        <v>0</v>
      </c>
      <c r="BH156" s="71">
        <v>0</v>
      </c>
      <c r="BI156" s="71">
        <v>0</v>
      </c>
      <c r="BJ156" s="71">
        <v>0</v>
      </c>
      <c r="BK156" s="71">
        <v>0</v>
      </c>
      <c r="BL156" s="71">
        <v>0</v>
      </c>
      <c r="BM156" s="71">
        <v>0</v>
      </c>
      <c r="BN156" s="71">
        <v>0</v>
      </c>
      <c r="BO156" s="71">
        <v>0</v>
      </c>
      <c r="BP156" s="71">
        <v>0</v>
      </c>
      <c r="BQ156" s="71">
        <v>16.54240102400848</v>
      </c>
    </row>
    <row r="157" spans="1:69" x14ac:dyDescent="0.2">
      <c r="A157" s="13"/>
      <c r="B157" s="63" t="s">
        <v>373</v>
      </c>
      <c r="C157" s="66">
        <v>0</v>
      </c>
      <c r="D157" s="66">
        <v>0</v>
      </c>
      <c r="E157" s="66">
        <v>0</v>
      </c>
      <c r="F157" s="66">
        <v>0</v>
      </c>
      <c r="G157" s="66">
        <v>0</v>
      </c>
      <c r="H157" s="66">
        <v>0</v>
      </c>
      <c r="I157" s="66">
        <v>0</v>
      </c>
      <c r="J157" s="66">
        <v>0</v>
      </c>
      <c r="K157" s="66">
        <v>0</v>
      </c>
      <c r="L157" s="66">
        <v>0</v>
      </c>
      <c r="M157" s="66">
        <v>0</v>
      </c>
      <c r="N157" s="66">
        <v>0</v>
      </c>
      <c r="O157" s="66">
        <v>0</v>
      </c>
      <c r="P157" s="66">
        <v>0</v>
      </c>
      <c r="Q157" s="66">
        <v>0</v>
      </c>
      <c r="R157" s="66">
        <v>0</v>
      </c>
      <c r="S157" s="66">
        <v>0</v>
      </c>
      <c r="T157" s="66">
        <v>0</v>
      </c>
      <c r="U157" s="66">
        <v>0</v>
      </c>
      <c r="V157" s="66">
        <v>0</v>
      </c>
      <c r="W157" s="66">
        <v>162.09654303030001</v>
      </c>
      <c r="Y157" s="41" t="s">
        <v>373</v>
      </c>
      <c r="Z157" s="68">
        <v>0</v>
      </c>
      <c r="AA157" s="68">
        <v>0</v>
      </c>
      <c r="AB157" s="68">
        <v>0</v>
      </c>
      <c r="AC157" s="68">
        <v>0</v>
      </c>
      <c r="AD157" s="68">
        <v>0</v>
      </c>
      <c r="AE157" s="68">
        <v>0</v>
      </c>
      <c r="AF157" s="68">
        <v>0</v>
      </c>
      <c r="AG157" s="68">
        <v>0</v>
      </c>
      <c r="AH157" s="68">
        <v>0</v>
      </c>
      <c r="AI157" s="68">
        <v>0</v>
      </c>
      <c r="AJ157" s="68">
        <v>0</v>
      </c>
      <c r="AK157" s="68">
        <v>0</v>
      </c>
      <c r="AL157" s="68">
        <v>0</v>
      </c>
      <c r="AM157" s="68">
        <v>0</v>
      </c>
      <c r="AN157" s="68">
        <v>0</v>
      </c>
      <c r="AO157" s="68">
        <v>0</v>
      </c>
      <c r="AP157" s="68">
        <v>0</v>
      </c>
      <c r="AQ157" s="68">
        <v>0</v>
      </c>
      <c r="AR157" s="68">
        <v>0</v>
      </c>
      <c r="AS157" s="68">
        <v>0</v>
      </c>
      <c r="AT157" s="68"/>
      <c r="AV157" s="18" t="s">
        <v>373</v>
      </c>
      <c r="AW157" s="71">
        <v>0</v>
      </c>
      <c r="AX157" s="71">
        <v>0</v>
      </c>
      <c r="AY157" s="71">
        <v>0</v>
      </c>
      <c r="AZ157" s="71">
        <v>0</v>
      </c>
      <c r="BA157" s="71">
        <v>0</v>
      </c>
      <c r="BB157" s="71">
        <v>0</v>
      </c>
      <c r="BC157" s="71">
        <v>0</v>
      </c>
      <c r="BD157" s="71">
        <v>0</v>
      </c>
      <c r="BE157" s="71">
        <v>0</v>
      </c>
      <c r="BF157" s="71">
        <v>0</v>
      </c>
      <c r="BG157" s="71">
        <v>0</v>
      </c>
      <c r="BH157" s="71">
        <v>0</v>
      </c>
      <c r="BI157" s="71">
        <v>0</v>
      </c>
      <c r="BJ157" s="71">
        <v>0</v>
      </c>
      <c r="BK157" s="71">
        <v>0</v>
      </c>
      <c r="BL157" s="71">
        <v>0</v>
      </c>
      <c r="BM157" s="71">
        <v>0</v>
      </c>
      <c r="BN157" s="71">
        <v>0</v>
      </c>
      <c r="BO157" s="71">
        <v>0</v>
      </c>
      <c r="BP157" s="71">
        <v>0</v>
      </c>
      <c r="BQ157" s="71">
        <v>39.849761606450564</v>
      </c>
    </row>
    <row r="158" spans="1:69" x14ac:dyDescent="0.2">
      <c r="A158" s="13"/>
      <c r="B158" s="63" t="s">
        <v>374</v>
      </c>
      <c r="C158" s="66">
        <v>0</v>
      </c>
      <c r="D158" s="66">
        <v>0</v>
      </c>
      <c r="E158" s="66">
        <v>0</v>
      </c>
      <c r="F158" s="66">
        <v>0</v>
      </c>
      <c r="G158" s="66">
        <v>0</v>
      </c>
      <c r="H158" s="66">
        <v>0</v>
      </c>
      <c r="I158" s="66">
        <v>0</v>
      </c>
      <c r="J158" s="66">
        <v>0</v>
      </c>
      <c r="K158" s="66">
        <v>0</v>
      </c>
      <c r="L158" s="66">
        <v>0</v>
      </c>
      <c r="M158" s="66">
        <v>0</v>
      </c>
      <c r="N158" s="66">
        <v>0</v>
      </c>
      <c r="O158" s="66">
        <v>0</v>
      </c>
      <c r="P158" s="66">
        <v>0</v>
      </c>
      <c r="Q158" s="66">
        <v>0</v>
      </c>
      <c r="R158" s="66">
        <v>0</v>
      </c>
      <c r="S158" s="66">
        <v>0</v>
      </c>
      <c r="T158" s="66">
        <v>0</v>
      </c>
      <c r="U158" s="66">
        <v>0</v>
      </c>
      <c r="V158" s="66">
        <v>0</v>
      </c>
      <c r="W158" s="66">
        <v>0</v>
      </c>
      <c r="Y158" s="41" t="s">
        <v>374</v>
      </c>
      <c r="Z158" s="68">
        <v>0</v>
      </c>
      <c r="AA158" s="68">
        <v>0</v>
      </c>
      <c r="AB158" s="68">
        <v>0</v>
      </c>
      <c r="AC158" s="68">
        <v>0</v>
      </c>
      <c r="AD158" s="68">
        <v>0</v>
      </c>
      <c r="AE158" s="68">
        <v>0</v>
      </c>
      <c r="AF158" s="68">
        <v>0</v>
      </c>
      <c r="AG158" s="68">
        <v>0</v>
      </c>
      <c r="AH158" s="68">
        <v>0</v>
      </c>
      <c r="AI158" s="68">
        <v>0</v>
      </c>
      <c r="AJ158" s="68">
        <v>0</v>
      </c>
      <c r="AK158" s="68">
        <v>0</v>
      </c>
      <c r="AL158" s="68">
        <v>0</v>
      </c>
      <c r="AM158" s="68">
        <v>0</v>
      </c>
      <c r="AN158" s="68">
        <v>0</v>
      </c>
      <c r="AO158" s="68">
        <v>0</v>
      </c>
      <c r="AP158" s="68">
        <v>0</v>
      </c>
      <c r="AQ158" s="68">
        <v>0</v>
      </c>
      <c r="AR158" s="68">
        <v>0</v>
      </c>
      <c r="AS158" s="68">
        <v>0</v>
      </c>
      <c r="AT158" s="68"/>
      <c r="AV158" s="18" t="s">
        <v>374</v>
      </c>
      <c r="AW158" s="71">
        <v>0</v>
      </c>
      <c r="AX158" s="71">
        <v>0</v>
      </c>
      <c r="AY158" s="71">
        <v>0</v>
      </c>
      <c r="AZ158" s="71">
        <v>0</v>
      </c>
      <c r="BA158" s="71">
        <v>0</v>
      </c>
      <c r="BB158" s="71">
        <v>0</v>
      </c>
      <c r="BC158" s="71">
        <v>0</v>
      </c>
      <c r="BD158" s="71">
        <v>0</v>
      </c>
      <c r="BE158" s="71">
        <v>0</v>
      </c>
      <c r="BF158" s="71">
        <v>0</v>
      </c>
      <c r="BG158" s="71">
        <v>0</v>
      </c>
      <c r="BH158" s="71">
        <v>0</v>
      </c>
      <c r="BI158" s="71">
        <v>0</v>
      </c>
      <c r="BJ158" s="71">
        <v>0</v>
      </c>
      <c r="BK158" s="71">
        <v>0</v>
      </c>
      <c r="BL158" s="71">
        <v>0</v>
      </c>
      <c r="BM158" s="71">
        <v>0</v>
      </c>
      <c r="BN158" s="71">
        <v>0</v>
      </c>
      <c r="BO158" s="71">
        <v>0</v>
      </c>
      <c r="BP158" s="71">
        <v>0</v>
      </c>
      <c r="BQ158" s="71">
        <v>0</v>
      </c>
    </row>
    <row r="159" spans="1:69" x14ac:dyDescent="0.2">
      <c r="A159" s="13"/>
      <c r="B159" s="63" t="s">
        <v>374</v>
      </c>
      <c r="C159" s="66">
        <v>0</v>
      </c>
      <c r="D159" s="66">
        <v>0</v>
      </c>
      <c r="E159" s="66">
        <v>0</v>
      </c>
      <c r="F159" s="66">
        <v>0</v>
      </c>
      <c r="G159" s="66">
        <v>0</v>
      </c>
      <c r="H159" s="66">
        <v>0</v>
      </c>
      <c r="I159" s="66">
        <v>0</v>
      </c>
      <c r="J159" s="66">
        <v>0</v>
      </c>
      <c r="K159" s="66">
        <v>0</v>
      </c>
      <c r="L159" s="66">
        <v>0</v>
      </c>
      <c r="M159" s="66">
        <v>0</v>
      </c>
      <c r="N159" s="66">
        <v>0</v>
      </c>
      <c r="O159" s="66">
        <v>0</v>
      </c>
      <c r="P159" s="66">
        <v>0</v>
      </c>
      <c r="Q159" s="66">
        <v>0</v>
      </c>
      <c r="R159" s="66">
        <v>0</v>
      </c>
      <c r="S159" s="66">
        <v>0</v>
      </c>
      <c r="T159" s="66">
        <v>0</v>
      </c>
      <c r="U159" s="66">
        <v>0</v>
      </c>
      <c r="V159" s="66">
        <v>0</v>
      </c>
      <c r="W159" s="66">
        <v>0</v>
      </c>
      <c r="Y159" s="41" t="s">
        <v>374</v>
      </c>
      <c r="Z159" s="68">
        <v>0</v>
      </c>
      <c r="AA159" s="68">
        <v>0</v>
      </c>
      <c r="AB159" s="68">
        <v>0</v>
      </c>
      <c r="AC159" s="68">
        <v>0</v>
      </c>
      <c r="AD159" s="68">
        <v>0</v>
      </c>
      <c r="AE159" s="68">
        <v>0</v>
      </c>
      <c r="AF159" s="68">
        <v>0</v>
      </c>
      <c r="AG159" s="68">
        <v>0</v>
      </c>
      <c r="AH159" s="68">
        <v>0</v>
      </c>
      <c r="AI159" s="68">
        <v>0</v>
      </c>
      <c r="AJ159" s="68">
        <v>0</v>
      </c>
      <c r="AK159" s="68">
        <v>0</v>
      </c>
      <c r="AL159" s="68">
        <v>0</v>
      </c>
      <c r="AM159" s="68">
        <v>0</v>
      </c>
      <c r="AN159" s="68">
        <v>0</v>
      </c>
      <c r="AO159" s="68">
        <v>0</v>
      </c>
      <c r="AP159" s="68">
        <v>0</v>
      </c>
      <c r="AQ159" s="68">
        <v>0</v>
      </c>
      <c r="AR159" s="68">
        <v>0</v>
      </c>
      <c r="AS159" s="68">
        <v>0</v>
      </c>
      <c r="AT159" s="68"/>
      <c r="AV159" s="18" t="s">
        <v>374</v>
      </c>
      <c r="AW159" s="71">
        <v>0</v>
      </c>
      <c r="AX159" s="71">
        <v>0</v>
      </c>
      <c r="AY159" s="71">
        <v>0</v>
      </c>
      <c r="AZ159" s="71">
        <v>0</v>
      </c>
      <c r="BA159" s="71">
        <v>0</v>
      </c>
      <c r="BB159" s="71">
        <v>0</v>
      </c>
      <c r="BC159" s="71">
        <v>0</v>
      </c>
      <c r="BD159" s="71">
        <v>0</v>
      </c>
      <c r="BE159" s="71">
        <v>0</v>
      </c>
      <c r="BF159" s="71">
        <v>0</v>
      </c>
      <c r="BG159" s="71">
        <v>0</v>
      </c>
      <c r="BH159" s="71">
        <v>0</v>
      </c>
      <c r="BI159" s="71">
        <v>0</v>
      </c>
      <c r="BJ159" s="71">
        <v>0</v>
      </c>
      <c r="BK159" s="71">
        <v>0</v>
      </c>
      <c r="BL159" s="71">
        <v>0</v>
      </c>
      <c r="BM159" s="71">
        <v>0</v>
      </c>
      <c r="BN159" s="71">
        <v>0</v>
      </c>
      <c r="BO159" s="71">
        <v>0</v>
      </c>
      <c r="BP159" s="71">
        <v>0</v>
      </c>
      <c r="BQ159" s="71">
        <v>0</v>
      </c>
    </row>
    <row r="160" spans="1:69" x14ac:dyDescent="0.2">
      <c r="A160" s="13"/>
      <c r="B160" s="63" t="s">
        <v>374</v>
      </c>
      <c r="C160" s="66">
        <v>0</v>
      </c>
      <c r="D160" s="66">
        <v>0</v>
      </c>
      <c r="E160" s="66">
        <v>0</v>
      </c>
      <c r="F160" s="66">
        <v>0</v>
      </c>
      <c r="G160" s="66">
        <v>0</v>
      </c>
      <c r="H160" s="66">
        <v>0</v>
      </c>
      <c r="I160" s="66">
        <v>0</v>
      </c>
      <c r="J160" s="66">
        <v>0</v>
      </c>
      <c r="K160" s="66">
        <v>0</v>
      </c>
      <c r="L160" s="66">
        <v>0</v>
      </c>
      <c r="M160" s="66">
        <v>0</v>
      </c>
      <c r="N160" s="66">
        <v>0</v>
      </c>
      <c r="O160" s="66">
        <v>0</v>
      </c>
      <c r="P160" s="66">
        <v>0</v>
      </c>
      <c r="Q160" s="66">
        <v>0</v>
      </c>
      <c r="R160" s="66">
        <v>0</v>
      </c>
      <c r="S160" s="66">
        <v>0</v>
      </c>
      <c r="T160" s="66">
        <v>0</v>
      </c>
      <c r="U160" s="66">
        <v>0</v>
      </c>
      <c r="V160" s="66">
        <v>0</v>
      </c>
      <c r="W160" s="66">
        <v>0</v>
      </c>
      <c r="Y160" s="41" t="s">
        <v>374</v>
      </c>
      <c r="Z160" s="68">
        <v>0</v>
      </c>
      <c r="AA160" s="68">
        <v>0</v>
      </c>
      <c r="AB160" s="68">
        <v>0</v>
      </c>
      <c r="AC160" s="68">
        <v>0</v>
      </c>
      <c r="AD160" s="68">
        <v>0</v>
      </c>
      <c r="AE160" s="68">
        <v>0</v>
      </c>
      <c r="AF160" s="68">
        <v>0</v>
      </c>
      <c r="AG160" s="68">
        <v>0</v>
      </c>
      <c r="AH160" s="68">
        <v>0</v>
      </c>
      <c r="AI160" s="68">
        <v>0</v>
      </c>
      <c r="AJ160" s="68">
        <v>0</v>
      </c>
      <c r="AK160" s="68">
        <v>0</v>
      </c>
      <c r="AL160" s="68">
        <v>0</v>
      </c>
      <c r="AM160" s="68">
        <v>0</v>
      </c>
      <c r="AN160" s="68">
        <v>0</v>
      </c>
      <c r="AO160" s="68">
        <v>0</v>
      </c>
      <c r="AP160" s="68">
        <v>0</v>
      </c>
      <c r="AQ160" s="68">
        <v>0</v>
      </c>
      <c r="AR160" s="68">
        <v>0</v>
      </c>
      <c r="AS160" s="68">
        <v>0</v>
      </c>
      <c r="AT160" s="68"/>
      <c r="AV160" s="18" t="s">
        <v>374</v>
      </c>
      <c r="AW160" s="71">
        <v>0</v>
      </c>
      <c r="AX160" s="71">
        <v>0</v>
      </c>
      <c r="AY160" s="71">
        <v>0</v>
      </c>
      <c r="AZ160" s="71">
        <v>0</v>
      </c>
      <c r="BA160" s="71">
        <v>0</v>
      </c>
      <c r="BB160" s="71">
        <v>0</v>
      </c>
      <c r="BC160" s="71">
        <v>0</v>
      </c>
      <c r="BD160" s="71">
        <v>0</v>
      </c>
      <c r="BE160" s="71">
        <v>0</v>
      </c>
      <c r="BF160" s="71">
        <v>0</v>
      </c>
      <c r="BG160" s="71">
        <v>0</v>
      </c>
      <c r="BH160" s="71">
        <v>0</v>
      </c>
      <c r="BI160" s="71">
        <v>0</v>
      </c>
      <c r="BJ160" s="71">
        <v>0</v>
      </c>
      <c r="BK160" s="71">
        <v>0</v>
      </c>
      <c r="BL160" s="71">
        <v>0</v>
      </c>
      <c r="BM160" s="71">
        <v>0</v>
      </c>
      <c r="BN160" s="71">
        <v>0</v>
      </c>
      <c r="BO160" s="71">
        <v>0</v>
      </c>
      <c r="BP160" s="71">
        <v>0</v>
      </c>
      <c r="BQ160" s="71">
        <v>0</v>
      </c>
    </row>
    <row r="161" spans="1:69" x14ac:dyDescent="0.2">
      <c r="A161" s="13"/>
      <c r="B161" s="63" t="s">
        <v>374</v>
      </c>
      <c r="C161" s="66">
        <v>0</v>
      </c>
      <c r="D161" s="66">
        <v>0</v>
      </c>
      <c r="E161" s="66">
        <v>0</v>
      </c>
      <c r="F161" s="66">
        <v>0</v>
      </c>
      <c r="G161" s="66">
        <v>0</v>
      </c>
      <c r="H161" s="66">
        <v>0</v>
      </c>
      <c r="I161" s="66">
        <v>0</v>
      </c>
      <c r="J161" s="66">
        <v>0</v>
      </c>
      <c r="K161" s="66">
        <v>0</v>
      </c>
      <c r="L161" s="66">
        <v>0</v>
      </c>
      <c r="M161" s="66">
        <v>0</v>
      </c>
      <c r="N161" s="66">
        <v>0</v>
      </c>
      <c r="O161" s="66">
        <v>0</v>
      </c>
      <c r="P161" s="66">
        <v>0</v>
      </c>
      <c r="Q161" s="66">
        <v>0</v>
      </c>
      <c r="R161" s="66">
        <v>0</v>
      </c>
      <c r="S161" s="66">
        <v>0</v>
      </c>
      <c r="T161" s="66">
        <v>0</v>
      </c>
      <c r="U161" s="66">
        <v>0</v>
      </c>
      <c r="V161" s="66">
        <v>0</v>
      </c>
      <c r="W161" s="66">
        <v>0</v>
      </c>
      <c r="Y161" s="41" t="s">
        <v>374</v>
      </c>
      <c r="Z161" s="68">
        <v>0</v>
      </c>
      <c r="AA161" s="68">
        <v>0</v>
      </c>
      <c r="AB161" s="68">
        <v>0</v>
      </c>
      <c r="AC161" s="68">
        <v>0</v>
      </c>
      <c r="AD161" s="68">
        <v>0</v>
      </c>
      <c r="AE161" s="68">
        <v>0</v>
      </c>
      <c r="AF161" s="68">
        <v>0</v>
      </c>
      <c r="AG161" s="68">
        <v>0</v>
      </c>
      <c r="AH161" s="68">
        <v>0</v>
      </c>
      <c r="AI161" s="68">
        <v>0</v>
      </c>
      <c r="AJ161" s="68">
        <v>0</v>
      </c>
      <c r="AK161" s="68">
        <v>0</v>
      </c>
      <c r="AL161" s="68">
        <v>0</v>
      </c>
      <c r="AM161" s="68">
        <v>0</v>
      </c>
      <c r="AN161" s="68">
        <v>0</v>
      </c>
      <c r="AO161" s="68">
        <v>0</v>
      </c>
      <c r="AP161" s="68">
        <v>0</v>
      </c>
      <c r="AQ161" s="68">
        <v>0</v>
      </c>
      <c r="AR161" s="68">
        <v>0</v>
      </c>
      <c r="AS161" s="68">
        <v>0</v>
      </c>
      <c r="AT161" s="68"/>
      <c r="AV161" s="18" t="s">
        <v>374</v>
      </c>
      <c r="AW161" s="71">
        <v>0</v>
      </c>
      <c r="AX161" s="71">
        <v>0</v>
      </c>
      <c r="AY161" s="71">
        <v>0</v>
      </c>
      <c r="AZ161" s="71">
        <v>0</v>
      </c>
      <c r="BA161" s="71">
        <v>0</v>
      </c>
      <c r="BB161" s="71">
        <v>0</v>
      </c>
      <c r="BC161" s="71">
        <v>0</v>
      </c>
      <c r="BD161" s="71">
        <v>0</v>
      </c>
      <c r="BE161" s="71">
        <v>0</v>
      </c>
      <c r="BF161" s="71">
        <v>0</v>
      </c>
      <c r="BG161" s="71">
        <v>0</v>
      </c>
      <c r="BH161" s="71">
        <v>0</v>
      </c>
      <c r="BI161" s="71">
        <v>0</v>
      </c>
      <c r="BJ161" s="71">
        <v>0</v>
      </c>
      <c r="BK161" s="71">
        <v>0</v>
      </c>
      <c r="BL161" s="71">
        <v>0</v>
      </c>
      <c r="BM161" s="71">
        <v>0</v>
      </c>
      <c r="BN161" s="71">
        <v>0</v>
      </c>
      <c r="BO161" s="71">
        <v>0</v>
      </c>
      <c r="BP161" s="71">
        <v>0</v>
      </c>
      <c r="BQ161" s="71">
        <v>0</v>
      </c>
    </row>
    <row r="162" spans="1:69" s="20" customFormat="1" x14ac:dyDescent="0.2">
      <c r="A162" s="19"/>
      <c r="B162" s="63" t="s">
        <v>374</v>
      </c>
      <c r="C162" s="66">
        <v>0</v>
      </c>
      <c r="D162" s="66">
        <v>0</v>
      </c>
      <c r="E162" s="66">
        <v>0</v>
      </c>
      <c r="F162" s="66">
        <v>0</v>
      </c>
      <c r="G162" s="66">
        <v>0</v>
      </c>
      <c r="H162" s="66">
        <v>0</v>
      </c>
      <c r="I162" s="66">
        <v>0</v>
      </c>
      <c r="J162" s="66">
        <v>0</v>
      </c>
      <c r="K162" s="66">
        <v>0</v>
      </c>
      <c r="L162" s="66">
        <v>0</v>
      </c>
      <c r="M162" s="66">
        <v>0</v>
      </c>
      <c r="N162" s="66">
        <v>0</v>
      </c>
      <c r="O162" s="66">
        <v>0</v>
      </c>
      <c r="P162" s="66">
        <v>0</v>
      </c>
      <c r="Q162" s="66">
        <v>0</v>
      </c>
      <c r="R162" s="66">
        <v>0</v>
      </c>
      <c r="S162" s="66">
        <v>0</v>
      </c>
      <c r="T162" s="66">
        <v>0</v>
      </c>
      <c r="U162" s="66">
        <v>0</v>
      </c>
      <c r="V162" s="66">
        <v>0</v>
      </c>
      <c r="W162" s="66">
        <v>0</v>
      </c>
      <c r="Y162" s="41" t="s">
        <v>374</v>
      </c>
      <c r="Z162" s="68">
        <v>0</v>
      </c>
      <c r="AA162" s="68">
        <v>0</v>
      </c>
      <c r="AB162" s="68">
        <v>0</v>
      </c>
      <c r="AC162" s="68">
        <v>0</v>
      </c>
      <c r="AD162" s="68">
        <v>0</v>
      </c>
      <c r="AE162" s="68">
        <v>0</v>
      </c>
      <c r="AF162" s="68">
        <v>0</v>
      </c>
      <c r="AG162" s="68">
        <v>0</v>
      </c>
      <c r="AH162" s="68">
        <v>0</v>
      </c>
      <c r="AI162" s="68">
        <v>0</v>
      </c>
      <c r="AJ162" s="68">
        <v>0</v>
      </c>
      <c r="AK162" s="68">
        <v>0</v>
      </c>
      <c r="AL162" s="68">
        <v>0</v>
      </c>
      <c r="AM162" s="68">
        <v>0</v>
      </c>
      <c r="AN162" s="68">
        <v>0</v>
      </c>
      <c r="AO162" s="68">
        <v>0</v>
      </c>
      <c r="AP162" s="68">
        <v>0</v>
      </c>
      <c r="AQ162" s="68">
        <v>0</v>
      </c>
      <c r="AR162" s="68">
        <v>0</v>
      </c>
      <c r="AS162" s="68">
        <v>0</v>
      </c>
      <c r="AT162" s="68"/>
      <c r="AV162" s="18" t="s">
        <v>374</v>
      </c>
      <c r="AW162" s="71">
        <v>0</v>
      </c>
      <c r="AX162" s="71">
        <v>0</v>
      </c>
      <c r="AY162" s="71">
        <v>0</v>
      </c>
      <c r="AZ162" s="71">
        <v>0</v>
      </c>
      <c r="BA162" s="71">
        <v>0</v>
      </c>
      <c r="BB162" s="71">
        <v>0</v>
      </c>
      <c r="BC162" s="71">
        <v>0</v>
      </c>
      <c r="BD162" s="71">
        <v>0</v>
      </c>
      <c r="BE162" s="71">
        <v>0</v>
      </c>
      <c r="BF162" s="71">
        <v>0</v>
      </c>
      <c r="BG162" s="71">
        <v>0</v>
      </c>
      <c r="BH162" s="71">
        <v>0</v>
      </c>
      <c r="BI162" s="71">
        <v>0</v>
      </c>
      <c r="BJ162" s="71">
        <v>0</v>
      </c>
      <c r="BK162" s="71">
        <v>0</v>
      </c>
      <c r="BL162" s="71">
        <v>0</v>
      </c>
      <c r="BM162" s="71">
        <v>0</v>
      </c>
      <c r="BN162" s="71">
        <v>0</v>
      </c>
      <c r="BO162" s="71">
        <v>0</v>
      </c>
      <c r="BP162" s="71">
        <v>0</v>
      </c>
      <c r="BQ162" s="71">
        <v>0</v>
      </c>
    </row>
    <row r="163" spans="1:69" x14ac:dyDescent="0.2">
      <c r="A163" s="13"/>
      <c r="B163" s="64" t="s">
        <v>374</v>
      </c>
      <c r="C163" s="66">
        <v>0</v>
      </c>
      <c r="D163" s="66">
        <v>0</v>
      </c>
      <c r="E163" s="66">
        <v>0</v>
      </c>
      <c r="F163" s="66">
        <v>0</v>
      </c>
      <c r="G163" s="66">
        <v>0</v>
      </c>
      <c r="H163" s="66">
        <v>0</v>
      </c>
      <c r="I163" s="66">
        <v>0</v>
      </c>
      <c r="J163" s="66">
        <v>0</v>
      </c>
      <c r="K163" s="66">
        <v>0</v>
      </c>
      <c r="L163" s="66">
        <v>0</v>
      </c>
      <c r="M163" s="66">
        <v>0</v>
      </c>
      <c r="N163" s="66">
        <v>0</v>
      </c>
      <c r="O163" s="66">
        <v>0</v>
      </c>
      <c r="P163" s="66">
        <v>0</v>
      </c>
      <c r="Q163" s="66">
        <v>0</v>
      </c>
      <c r="R163" s="66">
        <v>0</v>
      </c>
      <c r="S163" s="66">
        <v>0</v>
      </c>
      <c r="T163" s="66">
        <v>0</v>
      </c>
      <c r="U163" s="66">
        <v>0</v>
      </c>
      <c r="V163" s="66">
        <v>0</v>
      </c>
      <c r="W163" s="66">
        <v>0</v>
      </c>
      <c r="Y163" s="42" t="s">
        <v>374</v>
      </c>
      <c r="Z163" s="68">
        <v>0</v>
      </c>
      <c r="AA163" s="68">
        <v>0</v>
      </c>
      <c r="AB163" s="68">
        <v>0</v>
      </c>
      <c r="AC163" s="68">
        <v>0</v>
      </c>
      <c r="AD163" s="68">
        <v>0</v>
      </c>
      <c r="AE163" s="68">
        <v>0</v>
      </c>
      <c r="AF163" s="68">
        <v>0</v>
      </c>
      <c r="AG163" s="68">
        <v>0</v>
      </c>
      <c r="AH163" s="68">
        <v>0</v>
      </c>
      <c r="AI163" s="68">
        <v>0</v>
      </c>
      <c r="AJ163" s="68">
        <v>0</v>
      </c>
      <c r="AK163" s="68">
        <v>0</v>
      </c>
      <c r="AL163" s="68">
        <v>0</v>
      </c>
      <c r="AM163" s="68">
        <v>0</v>
      </c>
      <c r="AN163" s="68">
        <v>0</v>
      </c>
      <c r="AO163" s="68">
        <v>0</v>
      </c>
      <c r="AP163" s="68">
        <v>0</v>
      </c>
      <c r="AQ163" s="68">
        <v>0</v>
      </c>
      <c r="AR163" s="68">
        <v>0</v>
      </c>
      <c r="AS163" s="68">
        <v>0</v>
      </c>
      <c r="AT163" s="68"/>
      <c r="AV163" s="22" t="s">
        <v>374</v>
      </c>
      <c r="AW163" s="71">
        <v>0</v>
      </c>
      <c r="AX163" s="71">
        <v>0</v>
      </c>
      <c r="AY163" s="71">
        <v>0</v>
      </c>
      <c r="AZ163" s="71">
        <v>0</v>
      </c>
      <c r="BA163" s="71">
        <v>0</v>
      </c>
      <c r="BB163" s="71">
        <v>0</v>
      </c>
      <c r="BC163" s="71">
        <v>0</v>
      </c>
      <c r="BD163" s="71">
        <v>0</v>
      </c>
      <c r="BE163" s="71">
        <v>0</v>
      </c>
      <c r="BF163" s="71">
        <v>0</v>
      </c>
      <c r="BG163" s="71">
        <v>0</v>
      </c>
      <c r="BH163" s="71">
        <v>0</v>
      </c>
      <c r="BI163" s="71">
        <v>0</v>
      </c>
      <c r="BJ163" s="71">
        <v>0</v>
      </c>
      <c r="BK163" s="71">
        <v>0</v>
      </c>
      <c r="BL163" s="71">
        <v>0</v>
      </c>
      <c r="BM163" s="71">
        <v>0</v>
      </c>
      <c r="BN163" s="71">
        <v>0</v>
      </c>
      <c r="BO163" s="71">
        <v>0</v>
      </c>
      <c r="BP163" s="71">
        <v>0</v>
      </c>
      <c r="BQ163" s="71">
        <v>0</v>
      </c>
    </row>
    <row r="164" spans="1:69" x14ac:dyDescent="0.2">
      <c r="A164" s="13"/>
      <c r="B164" s="65" t="s">
        <v>194</v>
      </c>
      <c r="C164" s="66">
        <v>106500.355386806</v>
      </c>
      <c r="D164" s="66">
        <v>5414.8601374136988</v>
      </c>
      <c r="E164" s="66">
        <v>698.67764708369998</v>
      </c>
      <c r="F164" s="66">
        <v>4729.6743662227</v>
      </c>
      <c r="G164" s="66">
        <v>335.95213708810002</v>
      </c>
      <c r="H164" s="66">
        <v>223.70153659759998</v>
      </c>
      <c r="I164" s="66">
        <v>332.95602948430002</v>
      </c>
      <c r="J164" s="66">
        <v>0</v>
      </c>
      <c r="K164" s="66">
        <v>0</v>
      </c>
      <c r="L164" s="66">
        <v>33.037407446000003</v>
      </c>
      <c r="M164" s="66">
        <v>95.203920897000003</v>
      </c>
      <c r="N164" s="66">
        <v>0</v>
      </c>
      <c r="O164" s="66">
        <v>1241.4198111590997</v>
      </c>
      <c r="P164" s="66">
        <v>0</v>
      </c>
      <c r="Q164" s="66">
        <v>0</v>
      </c>
      <c r="R164" s="66">
        <v>378.50592414030001</v>
      </c>
      <c r="S164" s="66">
        <v>0</v>
      </c>
      <c r="T164" s="66">
        <v>0</v>
      </c>
      <c r="U164" s="66">
        <v>0</v>
      </c>
      <c r="V164" s="66">
        <v>0</v>
      </c>
      <c r="W164" s="66"/>
      <c r="Y164" s="43" t="s">
        <v>194</v>
      </c>
      <c r="Z164" s="69"/>
      <c r="AA164" s="69"/>
      <c r="AB164" s="69"/>
      <c r="AC164" s="69"/>
      <c r="AD164" s="69"/>
      <c r="AE164" s="69"/>
      <c r="AF164" s="69"/>
      <c r="AG164" s="69"/>
      <c r="AH164" s="69"/>
      <c r="AI164" s="69"/>
      <c r="AJ164" s="69"/>
      <c r="AK164" s="69"/>
      <c r="AL164" s="69"/>
      <c r="AM164" s="69"/>
      <c r="AN164" s="68"/>
      <c r="AO164" s="68"/>
      <c r="AP164" s="68"/>
      <c r="AQ164" s="68"/>
      <c r="AR164" s="68"/>
      <c r="AS164" s="68"/>
      <c r="AT164" s="69"/>
      <c r="AV164" s="24" t="s">
        <v>194</v>
      </c>
      <c r="AW164" s="71"/>
      <c r="AX164" s="71"/>
      <c r="AY164" s="71"/>
      <c r="AZ164" s="71"/>
      <c r="BA164" s="71"/>
      <c r="BB164" s="71"/>
      <c r="BC164" s="71"/>
      <c r="BD164" s="71"/>
      <c r="BE164" s="71"/>
      <c r="BF164" s="71"/>
      <c r="BG164" s="71"/>
      <c r="BH164" s="71"/>
      <c r="BI164" s="71"/>
      <c r="BJ164" s="71"/>
      <c r="BK164" s="71"/>
      <c r="BL164" s="71"/>
      <c r="BM164" s="71"/>
      <c r="BN164" s="71"/>
      <c r="BO164" s="71"/>
      <c r="BP164" s="71"/>
      <c r="BQ164" s="71"/>
    </row>
    <row r="167" spans="1:69" x14ac:dyDescent="0.2">
      <c r="A167" s="8" t="s">
        <v>136</v>
      </c>
      <c r="B167" s="14" t="s">
        <v>187</v>
      </c>
      <c r="C167" s="28" t="s">
        <v>8</v>
      </c>
      <c r="D167" s="28" t="s">
        <v>7</v>
      </c>
      <c r="E167" s="28" t="s">
        <v>6</v>
      </c>
      <c r="F167" s="28" t="s">
        <v>5</v>
      </c>
      <c r="G167" s="28" t="s">
        <v>4</v>
      </c>
      <c r="H167" s="28" t="s">
        <v>3</v>
      </c>
      <c r="I167" s="28" t="s">
        <v>2</v>
      </c>
      <c r="J167" s="28" t="s">
        <v>1</v>
      </c>
      <c r="K167" s="28" t="s">
        <v>0</v>
      </c>
      <c r="L167" s="28" t="s">
        <v>10</v>
      </c>
      <c r="M167" s="28" t="s">
        <v>38</v>
      </c>
      <c r="N167" s="28" t="s">
        <v>37</v>
      </c>
      <c r="O167" s="28" t="s">
        <v>36</v>
      </c>
      <c r="P167" s="28" t="s">
        <v>35</v>
      </c>
      <c r="Q167" s="28" t="s">
        <v>34</v>
      </c>
      <c r="R167" s="28" t="s">
        <v>33</v>
      </c>
      <c r="S167" s="28" t="s">
        <v>32</v>
      </c>
      <c r="T167" s="28" t="s">
        <v>31</v>
      </c>
      <c r="U167" s="28" t="s">
        <v>30</v>
      </c>
      <c r="V167" s="28" t="s">
        <v>29</v>
      </c>
      <c r="W167" s="28" t="s">
        <v>194</v>
      </c>
      <c r="Y167" s="40" t="s">
        <v>187</v>
      </c>
      <c r="Z167" s="67" t="s">
        <v>8</v>
      </c>
      <c r="AA167" s="67" t="s">
        <v>7</v>
      </c>
      <c r="AB167" s="67" t="s">
        <v>6</v>
      </c>
      <c r="AC167" s="67" t="s">
        <v>5</v>
      </c>
      <c r="AD167" s="67" t="s">
        <v>4</v>
      </c>
      <c r="AE167" s="67" t="s">
        <v>3</v>
      </c>
      <c r="AF167" s="67" t="s">
        <v>2</v>
      </c>
      <c r="AG167" s="67" t="s">
        <v>1</v>
      </c>
      <c r="AH167" s="67" t="s">
        <v>0</v>
      </c>
      <c r="AI167" s="67" t="s">
        <v>10</v>
      </c>
      <c r="AJ167" s="67" t="s">
        <v>38</v>
      </c>
      <c r="AK167" s="67" t="s">
        <v>37</v>
      </c>
      <c r="AL167" s="67" t="s">
        <v>36</v>
      </c>
      <c r="AM167" s="67" t="s">
        <v>35</v>
      </c>
      <c r="AN167" s="67" t="s">
        <v>34</v>
      </c>
      <c r="AO167" s="67" t="s">
        <v>33</v>
      </c>
      <c r="AP167" s="67" t="s">
        <v>32</v>
      </c>
      <c r="AQ167" s="67" t="s">
        <v>31</v>
      </c>
      <c r="AR167" s="67" t="s">
        <v>30</v>
      </c>
      <c r="AS167" s="67" t="s">
        <v>29</v>
      </c>
      <c r="AT167" s="67" t="s">
        <v>194</v>
      </c>
      <c r="AV167" s="16" t="s">
        <v>187</v>
      </c>
      <c r="AW167" s="70" t="s">
        <v>8</v>
      </c>
      <c r="AX167" s="70" t="s">
        <v>7</v>
      </c>
      <c r="AY167" s="70" t="s">
        <v>6</v>
      </c>
      <c r="AZ167" s="70" t="s">
        <v>5</v>
      </c>
      <c r="BA167" s="70" t="s">
        <v>4</v>
      </c>
      <c r="BB167" s="70" t="s">
        <v>3</v>
      </c>
      <c r="BC167" s="70" t="s">
        <v>2</v>
      </c>
      <c r="BD167" s="70" t="s">
        <v>1</v>
      </c>
      <c r="BE167" s="70" t="s">
        <v>0</v>
      </c>
      <c r="BF167" s="70" t="s">
        <v>10</v>
      </c>
      <c r="BG167" s="70" t="s">
        <v>38</v>
      </c>
      <c r="BH167" s="70" t="s">
        <v>37</v>
      </c>
      <c r="BI167" s="70" t="s">
        <v>36</v>
      </c>
      <c r="BJ167" s="70" t="s">
        <v>35</v>
      </c>
      <c r="BK167" s="70" t="s">
        <v>34</v>
      </c>
      <c r="BL167" s="70" t="s">
        <v>33</v>
      </c>
      <c r="BM167" s="70" t="s">
        <v>32</v>
      </c>
      <c r="BN167" s="70" t="s">
        <v>31</v>
      </c>
      <c r="BO167" s="70" t="s">
        <v>30</v>
      </c>
      <c r="BP167" s="70" t="s">
        <v>29</v>
      </c>
      <c r="BQ167" s="70" t="s">
        <v>194</v>
      </c>
    </row>
    <row r="168" spans="1:69" x14ac:dyDescent="0.2">
      <c r="A168" s="13"/>
      <c r="B168" s="63" t="s">
        <v>177</v>
      </c>
      <c r="C168" s="66">
        <v>724.3789955200001</v>
      </c>
      <c r="D168" s="66">
        <v>0</v>
      </c>
      <c r="E168" s="66">
        <v>0</v>
      </c>
      <c r="F168" s="66">
        <v>0</v>
      </c>
      <c r="G168" s="66">
        <v>0</v>
      </c>
      <c r="H168" s="66">
        <v>0</v>
      </c>
      <c r="I168" s="66">
        <v>0</v>
      </c>
      <c r="J168" s="66">
        <v>0</v>
      </c>
      <c r="K168" s="66">
        <v>0</v>
      </c>
      <c r="L168" s="66">
        <v>0</v>
      </c>
      <c r="M168" s="66">
        <v>0</v>
      </c>
      <c r="N168" s="66">
        <v>0</v>
      </c>
      <c r="O168" s="66">
        <v>0</v>
      </c>
      <c r="P168" s="66">
        <v>0</v>
      </c>
      <c r="Q168" s="66">
        <v>0</v>
      </c>
      <c r="R168" s="66">
        <v>0</v>
      </c>
      <c r="S168" s="66">
        <v>0</v>
      </c>
      <c r="T168" s="66">
        <v>0</v>
      </c>
      <c r="U168" s="66">
        <v>0</v>
      </c>
      <c r="V168" s="66">
        <v>0</v>
      </c>
      <c r="W168" s="66">
        <v>724.3789955200001</v>
      </c>
      <c r="Y168" s="41" t="s">
        <v>177</v>
      </c>
      <c r="Z168" s="68">
        <v>1</v>
      </c>
      <c r="AA168" s="68">
        <v>0</v>
      </c>
      <c r="AB168" s="68">
        <v>0</v>
      </c>
      <c r="AC168" s="68">
        <v>0</v>
      </c>
      <c r="AD168" s="68">
        <v>0</v>
      </c>
      <c r="AE168" s="68">
        <v>0</v>
      </c>
      <c r="AF168" s="68">
        <v>0</v>
      </c>
      <c r="AG168" s="68">
        <v>0</v>
      </c>
      <c r="AH168" s="68">
        <v>0</v>
      </c>
      <c r="AI168" s="68">
        <v>0</v>
      </c>
      <c r="AJ168" s="68">
        <v>0</v>
      </c>
      <c r="AK168" s="68">
        <v>0</v>
      </c>
      <c r="AL168" s="68">
        <v>0</v>
      </c>
      <c r="AM168" s="68">
        <v>0</v>
      </c>
      <c r="AN168" s="68">
        <v>0</v>
      </c>
      <c r="AO168" s="68">
        <v>0</v>
      </c>
      <c r="AP168" s="68">
        <v>0</v>
      </c>
      <c r="AQ168" s="68">
        <v>0</v>
      </c>
      <c r="AR168" s="68">
        <v>0</v>
      </c>
      <c r="AS168" s="68">
        <v>0</v>
      </c>
      <c r="AT168" s="68"/>
      <c r="AV168" s="18" t="s">
        <v>177</v>
      </c>
      <c r="AW168" s="71">
        <v>49.895459427130945</v>
      </c>
      <c r="AX168" s="71">
        <v>0</v>
      </c>
      <c r="AY168" s="71">
        <v>0</v>
      </c>
      <c r="AZ168" s="71">
        <v>0</v>
      </c>
      <c r="BA168" s="71">
        <v>0</v>
      </c>
      <c r="BB168" s="71">
        <v>0</v>
      </c>
      <c r="BC168" s="71">
        <v>0</v>
      </c>
      <c r="BD168" s="71">
        <v>0</v>
      </c>
      <c r="BE168" s="71">
        <v>0</v>
      </c>
      <c r="BF168" s="71">
        <v>0</v>
      </c>
      <c r="BG168" s="71">
        <v>0</v>
      </c>
      <c r="BH168" s="71">
        <v>0</v>
      </c>
      <c r="BI168" s="71">
        <v>0</v>
      </c>
      <c r="BJ168" s="71">
        <v>0</v>
      </c>
      <c r="BK168" s="71">
        <v>0</v>
      </c>
      <c r="BL168" s="71">
        <v>0</v>
      </c>
      <c r="BM168" s="71">
        <v>0</v>
      </c>
      <c r="BN168" s="71">
        <v>0</v>
      </c>
      <c r="BO168" s="71">
        <v>0</v>
      </c>
      <c r="BP168" s="71">
        <v>0</v>
      </c>
      <c r="BQ168" s="71">
        <v>49.895459427130945</v>
      </c>
    </row>
    <row r="169" spans="1:69" x14ac:dyDescent="0.2">
      <c r="A169" s="13"/>
      <c r="B169" s="63" t="s">
        <v>371</v>
      </c>
      <c r="C169" s="66">
        <v>61938.098930060012</v>
      </c>
      <c r="D169" s="66">
        <v>3380.1919907099996</v>
      </c>
      <c r="E169" s="66">
        <v>1712.3566446348998</v>
      </c>
      <c r="F169" s="66">
        <v>2216.1821975399998</v>
      </c>
      <c r="G169" s="66">
        <v>215.34364848000001</v>
      </c>
      <c r="H169" s="66">
        <v>251.57864718659999</v>
      </c>
      <c r="I169" s="66">
        <v>215.34385872999999</v>
      </c>
      <c r="J169" s="66">
        <v>0</v>
      </c>
      <c r="K169" s="66">
        <v>0</v>
      </c>
      <c r="L169" s="66">
        <v>110.164771204</v>
      </c>
      <c r="M169" s="66">
        <v>9.2833124032000001</v>
      </c>
      <c r="N169" s="66">
        <v>0</v>
      </c>
      <c r="O169" s="66">
        <v>99.249864935000005</v>
      </c>
      <c r="P169" s="66">
        <v>0</v>
      </c>
      <c r="Q169" s="66">
        <v>0</v>
      </c>
      <c r="R169" s="66">
        <v>0</v>
      </c>
      <c r="S169" s="66">
        <v>0</v>
      </c>
      <c r="T169" s="66">
        <v>0</v>
      </c>
      <c r="U169" s="66">
        <v>0</v>
      </c>
      <c r="V169" s="66">
        <v>0</v>
      </c>
      <c r="W169" s="66">
        <v>70147.793865883723</v>
      </c>
      <c r="Y169" s="41" t="s">
        <v>371</v>
      </c>
      <c r="Z169" s="68">
        <v>0.8829657429922898</v>
      </c>
      <c r="AA169" s="68">
        <v>4.8186718418723518E-2</v>
      </c>
      <c r="AB169" s="68">
        <v>2.441069847340847E-2</v>
      </c>
      <c r="AC169" s="68">
        <v>3.1593041996119522E-2</v>
      </c>
      <c r="AD169" s="68">
        <v>3.0698563220921491E-3</v>
      </c>
      <c r="AE169" s="68">
        <v>3.5864085429057934E-3</v>
      </c>
      <c r="AF169" s="68">
        <v>3.0698593193353749E-3</v>
      </c>
      <c r="AG169" s="68">
        <v>0</v>
      </c>
      <c r="AH169" s="68">
        <v>0</v>
      </c>
      <c r="AI169" s="68">
        <v>1.5704666552254678E-3</v>
      </c>
      <c r="AJ169" s="68">
        <v>1.3233933516068743E-4</v>
      </c>
      <c r="AK169" s="68">
        <v>0</v>
      </c>
      <c r="AL169" s="68">
        <v>1.4148679447390296E-3</v>
      </c>
      <c r="AM169" s="68">
        <v>0</v>
      </c>
      <c r="AN169" s="68">
        <v>0</v>
      </c>
      <c r="AO169" s="68">
        <v>0</v>
      </c>
      <c r="AP169" s="68">
        <v>0</v>
      </c>
      <c r="AQ169" s="68">
        <v>0</v>
      </c>
      <c r="AR169" s="68">
        <v>0</v>
      </c>
      <c r="AS169" s="68">
        <v>0</v>
      </c>
      <c r="AT169" s="68"/>
      <c r="AV169" s="18" t="s">
        <v>371</v>
      </c>
      <c r="AW169" s="71">
        <v>3.2004982587322397</v>
      </c>
      <c r="AX169" s="71">
        <v>20.807303056568088</v>
      </c>
      <c r="AY169" s="71">
        <v>31.174593087197248</v>
      </c>
      <c r="AZ169" s="71">
        <v>25.501330430631572</v>
      </c>
      <c r="BA169" s="71">
        <v>96.094897774073388</v>
      </c>
      <c r="BB169" s="71">
        <v>69.452830648227163</v>
      </c>
      <c r="BC169" s="71">
        <v>96.094897437645372</v>
      </c>
      <c r="BD169" s="71">
        <v>0</v>
      </c>
      <c r="BE169" s="71">
        <v>0</v>
      </c>
      <c r="BF169" s="71">
        <v>86.9156968273562</v>
      </c>
      <c r="BG169" s="71">
        <v>94.282704342168671</v>
      </c>
      <c r="BH169" s="71">
        <v>0</v>
      </c>
      <c r="BI169" s="71">
        <v>93.203552690633273</v>
      </c>
      <c r="BJ169" s="71">
        <v>0</v>
      </c>
      <c r="BK169" s="71">
        <v>0</v>
      </c>
      <c r="BL169" s="71">
        <v>0</v>
      </c>
      <c r="BM169" s="71">
        <v>0</v>
      </c>
      <c r="BN169" s="71">
        <v>0</v>
      </c>
      <c r="BO169" s="71">
        <v>0</v>
      </c>
      <c r="BP169" s="71">
        <v>0</v>
      </c>
      <c r="BQ169" s="71">
        <v>3.2390794486568129</v>
      </c>
    </row>
    <row r="170" spans="1:69" x14ac:dyDescent="0.2">
      <c r="A170" s="13"/>
      <c r="B170" s="63" t="s">
        <v>165</v>
      </c>
      <c r="C170" s="66">
        <v>0</v>
      </c>
      <c r="D170" s="66">
        <v>0</v>
      </c>
      <c r="E170" s="66">
        <v>0</v>
      </c>
      <c r="F170" s="66">
        <v>0</v>
      </c>
      <c r="G170" s="66">
        <v>0</v>
      </c>
      <c r="H170" s="66">
        <v>0</v>
      </c>
      <c r="I170" s="66">
        <v>0</v>
      </c>
      <c r="J170" s="66">
        <v>0</v>
      </c>
      <c r="K170" s="66">
        <v>0</v>
      </c>
      <c r="L170" s="66">
        <v>0</v>
      </c>
      <c r="M170" s="66">
        <v>0</v>
      </c>
      <c r="N170" s="66">
        <v>0</v>
      </c>
      <c r="O170" s="66">
        <v>0</v>
      </c>
      <c r="P170" s="66">
        <v>0</v>
      </c>
      <c r="Q170" s="66">
        <v>0</v>
      </c>
      <c r="R170" s="66">
        <v>0</v>
      </c>
      <c r="S170" s="66">
        <v>0</v>
      </c>
      <c r="T170" s="66">
        <v>0</v>
      </c>
      <c r="U170" s="66">
        <v>0</v>
      </c>
      <c r="V170" s="66">
        <v>0</v>
      </c>
      <c r="W170" s="66">
        <v>0</v>
      </c>
      <c r="Y170" s="41" t="s">
        <v>165</v>
      </c>
      <c r="Z170" s="68">
        <v>0</v>
      </c>
      <c r="AA170" s="68">
        <v>0</v>
      </c>
      <c r="AB170" s="68">
        <v>0</v>
      </c>
      <c r="AC170" s="68">
        <v>0</v>
      </c>
      <c r="AD170" s="68">
        <v>0</v>
      </c>
      <c r="AE170" s="68">
        <v>0</v>
      </c>
      <c r="AF170" s="68">
        <v>0</v>
      </c>
      <c r="AG170" s="68">
        <v>0</v>
      </c>
      <c r="AH170" s="68">
        <v>0</v>
      </c>
      <c r="AI170" s="68">
        <v>0</v>
      </c>
      <c r="AJ170" s="68">
        <v>0</v>
      </c>
      <c r="AK170" s="68">
        <v>0</v>
      </c>
      <c r="AL170" s="68">
        <v>0</v>
      </c>
      <c r="AM170" s="68">
        <v>0</v>
      </c>
      <c r="AN170" s="68">
        <v>0</v>
      </c>
      <c r="AO170" s="68">
        <v>0</v>
      </c>
      <c r="AP170" s="68">
        <v>0</v>
      </c>
      <c r="AQ170" s="68">
        <v>0</v>
      </c>
      <c r="AR170" s="68">
        <v>0</v>
      </c>
      <c r="AS170" s="68">
        <v>0</v>
      </c>
      <c r="AT170" s="68"/>
      <c r="AV170" s="18" t="s">
        <v>165</v>
      </c>
      <c r="AW170" s="71">
        <v>0</v>
      </c>
      <c r="AX170" s="71">
        <v>0</v>
      </c>
      <c r="AY170" s="71">
        <v>0</v>
      </c>
      <c r="AZ170" s="71">
        <v>0</v>
      </c>
      <c r="BA170" s="71">
        <v>0</v>
      </c>
      <c r="BB170" s="71">
        <v>0</v>
      </c>
      <c r="BC170" s="71">
        <v>0</v>
      </c>
      <c r="BD170" s="71">
        <v>0</v>
      </c>
      <c r="BE170" s="71">
        <v>0</v>
      </c>
      <c r="BF170" s="71">
        <v>0</v>
      </c>
      <c r="BG170" s="71">
        <v>0</v>
      </c>
      <c r="BH170" s="71">
        <v>0</v>
      </c>
      <c r="BI170" s="71">
        <v>0</v>
      </c>
      <c r="BJ170" s="71">
        <v>0</v>
      </c>
      <c r="BK170" s="71">
        <v>0</v>
      </c>
      <c r="BL170" s="71">
        <v>0</v>
      </c>
      <c r="BM170" s="71">
        <v>0</v>
      </c>
      <c r="BN170" s="71">
        <v>0</v>
      </c>
      <c r="BO170" s="71">
        <v>0</v>
      </c>
      <c r="BP170" s="71">
        <v>0</v>
      </c>
      <c r="BQ170" s="71">
        <v>0</v>
      </c>
    </row>
    <row r="171" spans="1:69" x14ac:dyDescent="0.2">
      <c r="A171" s="13"/>
      <c r="B171" s="63" t="s">
        <v>429</v>
      </c>
      <c r="C171" s="66">
        <v>0</v>
      </c>
      <c r="D171" s="66">
        <v>0</v>
      </c>
      <c r="E171" s="66">
        <v>0</v>
      </c>
      <c r="F171" s="66">
        <v>0</v>
      </c>
      <c r="G171" s="66">
        <v>0</v>
      </c>
      <c r="H171" s="66">
        <v>0</v>
      </c>
      <c r="I171" s="66">
        <v>0</v>
      </c>
      <c r="J171" s="66">
        <v>0</v>
      </c>
      <c r="K171" s="66">
        <v>0</v>
      </c>
      <c r="L171" s="66">
        <v>0</v>
      </c>
      <c r="M171" s="66">
        <v>0</v>
      </c>
      <c r="N171" s="66">
        <v>0</v>
      </c>
      <c r="O171" s="66">
        <v>0</v>
      </c>
      <c r="P171" s="66">
        <v>0</v>
      </c>
      <c r="Q171" s="66">
        <v>0</v>
      </c>
      <c r="R171" s="66">
        <v>0</v>
      </c>
      <c r="S171" s="66">
        <v>0</v>
      </c>
      <c r="T171" s="66">
        <v>0</v>
      </c>
      <c r="U171" s="66">
        <v>0</v>
      </c>
      <c r="V171" s="66">
        <v>0</v>
      </c>
      <c r="W171" s="66">
        <v>0</v>
      </c>
      <c r="Y171" s="41" t="s">
        <v>429</v>
      </c>
      <c r="Z171" s="68">
        <v>0</v>
      </c>
      <c r="AA171" s="68">
        <v>0</v>
      </c>
      <c r="AB171" s="68">
        <v>0</v>
      </c>
      <c r="AC171" s="68">
        <v>0</v>
      </c>
      <c r="AD171" s="68">
        <v>0</v>
      </c>
      <c r="AE171" s="68">
        <v>0</v>
      </c>
      <c r="AF171" s="68">
        <v>0</v>
      </c>
      <c r="AG171" s="68">
        <v>0</v>
      </c>
      <c r="AH171" s="68">
        <v>0</v>
      </c>
      <c r="AI171" s="68">
        <v>0</v>
      </c>
      <c r="AJ171" s="68">
        <v>0</v>
      </c>
      <c r="AK171" s="68">
        <v>0</v>
      </c>
      <c r="AL171" s="68">
        <v>0</v>
      </c>
      <c r="AM171" s="68">
        <v>0</v>
      </c>
      <c r="AN171" s="68">
        <v>0</v>
      </c>
      <c r="AO171" s="68">
        <v>0</v>
      </c>
      <c r="AP171" s="68">
        <v>0</v>
      </c>
      <c r="AQ171" s="68">
        <v>0</v>
      </c>
      <c r="AR171" s="68">
        <v>0</v>
      </c>
      <c r="AS171" s="68">
        <v>0</v>
      </c>
      <c r="AT171" s="68"/>
      <c r="AV171" s="18" t="s">
        <v>429</v>
      </c>
      <c r="AW171" s="71">
        <v>0</v>
      </c>
      <c r="AX171" s="71">
        <v>0</v>
      </c>
      <c r="AY171" s="71">
        <v>0</v>
      </c>
      <c r="AZ171" s="71">
        <v>0</v>
      </c>
      <c r="BA171" s="71">
        <v>0</v>
      </c>
      <c r="BB171" s="71">
        <v>0</v>
      </c>
      <c r="BC171" s="71">
        <v>0</v>
      </c>
      <c r="BD171" s="71">
        <v>0</v>
      </c>
      <c r="BE171" s="71">
        <v>0</v>
      </c>
      <c r="BF171" s="71">
        <v>0</v>
      </c>
      <c r="BG171" s="71">
        <v>0</v>
      </c>
      <c r="BH171" s="71">
        <v>0</v>
      </c>
      <c r="BI171" s="71">
        <v>0</v>
      </c>
      <c r="BJ171" s="71">
        <v>0</v>
      </c>
      <c r="BK171" s="71">
        <v>0</v>
      </c>
      <c r="BL171" s="71">
        <v>0</v>
      </c>
      <c r="BM171" s="71">
        <v>0</v>
      </c>
      <c r="BN171" s="71">
        <v>0</v>
      </c>
      <c r="BO171" s="71">
        <v>0</v>
      </c>
      <c r="BP171" s="71">
        <v>0</v>
      </c>
      <c r="BQ171" s="71">
        <v>0</v>
      </c>
    </row>
    <row r="172" spans="1:69" x14ac:dyDescent="0.2">
      <c r="A172" s="13"/>
      <c r="B172" s="63" t="s">
        <v>428</v>
      </c>
      <c r="C172" s="66">
        <v>430.68716740999997</v>
      </c>
      <c r="D172" s="66">
        <v>0</v>
      </c>
      <c r="E172" s="66">
        <v>0</v>
      </c>
      <c r="F172" s="66">
        <v>0</v>
      </c>
      <c r="G172" s="66">
        <v>0</v>
      </c>
      <c r="H172" s="66">
        <v>0</v>
      </c>
      <c r="I172" s="66">
        <v>0</v>
      </c>
      <c r="J172" s="66">
        <v>0</v>
      </c>
      <c r="K172" s="66">
        <v>0</v>
      </c>
      <c r="L172" s="66">
        <v>0</v>
      </c>
      <c r="M172" s="66">
        <v>0</v>
      </c>
      <c r="N172" s="66">
        <v>0</v>
      </c>
      <c r="O172" s="66">
        <v>0</v>
      </c>
      <c r="P172" s="66">
        <v>0</v>
      </c>
      <c r="Q172" s="66">
        <v>0</v>
      </c>
      <c r="R172" s="66">
        <v>0</v>
      </c>
      <c r="S172" s="66">
        <v>0</v>
      </c>
      <c r="T172" s="66">
        <v>0</v>
      </c>
      <c r="U172" s="66">
        <v>0</v>
      </c>
      <c r="V172" s="66">
        <v>0</v>
      </c>
      <c r="W172" s="66">
        <v>430.68716740999997</v>
      </c>
      <c r="Y172" s="41" t="s">
        <v>428</v>
      </c>
      <c r="Z172" s="68">
        <v>1</v>
      </c>
      <c r="AA172" s="68">
        <v>0</v>
      </c>
      <c r="AB172" s="68">
        <v>0</v>
      </c>
      <c r="AC172" s="68">
        <v>0</v>
      </c>
      <c r="AD172" s="68">
        <v>0</v>
      </c>
      <c r="AE172" s="68">
        <v>0</v>
      </c>
      <c r="AF172" s="68">
        <v>0</v>
      </c>
      <c r="AG172" s="68">
        <v>0</v>
      </c>
      <c r="AH172" s="68">
        <v>0</v>
      </c>
      <c r="AI172" s="68">
        <v>0</v>
      </c>
      <c r="AJ172" s="68">
        <v>0</v>
      </c>
      <c r="AK172" s="68">
        <v>0</v>
      </c>
      <c r="AL172" s="68">
        <v>0</v>
      </c>
      <c r="AM172" s="68">
        <v>0</v>
      </c>
      <c r="AN172" s="68">
        <v>0</v>
      </c>
      <c r="AO172" s="68">
        <v>0</v>
      </c>
      <c r="AP172" s="68">
        <v>0</v>
      </c>
      <c r="AQ172" s="68">
        <v>0</v>
      </c>
      <c r="AR172" s="68">
        <v>0</v>
      </c>
      <c r="AS172" s="68">
        <v>0</v>
      </c>
      <c r="AT172" s="68"/>
      <c r="AV172" s="18" t="s">
        <v>428</v>
      </c>
      <c r="AW172" s="71">
        <v>67.824222688915413</v>
      </c>
      <c r="AX172" s="71">
        <v>0</v>
      </c>
      <c r="AY172" s="71">
        <v>0</v>
      </c>
      <c r="AZ172" s="71">
        <v>0</v>
      </c>
      <c r="BA172" s="71">
        <v>0</v>
      </c>
      <c r="BB172" s="71">
        <v>0</v>
      </c>
      <c r="BC172" s="71">
        <v>0</v>
      </c>
      <c r="BD172" s="71">
        <v>0</v>
      </c>
      <c r="BE172" s="71">
        <v>0</v>
      </c>
      <c r="BF172" s="71">
        <v>0</v>
      </c>
      <c r="BG172" s="71">
        <v>0</v>
      </c>
      <c r="BH172" s="71">
        <v>0</v>
      </c>
      <c r="BI172" s="71">
        <v>0</v>
      </c>
      <c r="BJ172" s="71">
        <v>0</v>
      </c>
      <c r="BK172" s="71">
        <v>0</v>
      </c>
      <c r="BL172" s="71">
        <v>0</v>
      </c>
      <c r="BM172" s="71">
        <v>0</v>
      </c>
      <c r="BN172" s="71">
        <v>0</v>
      </c>
      <c r="BO172" s="71">
        <v>0</v>
      </c>
      <c r="BP172" s="71">
        <v>0</v>
      </c>
      <c r="BQ172" s="71">
        <v>67.824222688915413</v>
      </c>
    </row>
    <row r="173" spans="1:69" x14ac:dyDescent="0.2">
      <c r="A173" s="13"/>
      <c r="B173" s="63" t="s">
        <v>173</v>
      </c>
      <c r="C173" s="66">
        <v>2390.4304333120003</v>
      </c>
      <c r="D173" s="66">
        <v>0</v>
      </c>
      <c r="E173" s="66">
        <v>0</v>
      </c>
      <c r="F173" s="66">
        <v>0</v>
      </c>
      <c r="G173" s="66">
        <v>0</v>
      </c>
      <c r="H173" s="66">
        <v>0</v>
      </c>
      <c r="I173" s="66">
        <v>0</v>
      </c>
      <c r="J173" s="66">
        <v>0</v>
      </c>
      <c r="K173" s="66">
        <v>0</v>
      </c>
      <c r="L173" s="66">
        <v>0</v>
      </c>
      <c r="M173" s="66">
        <v>0</v>
      </c>
      <c r="N173" s="66">
        <v>0</v>
      </c>
      <c r="O173" s="66">
        <v>0</v>
      </c>
      <c r="P173" s="66">
        <v>0</v>
      </c>
      <c r="Q173" s="66">
        <v>0</v>
      </c>
      <c r="R173" s="66">
        <v>0</v>
      </c>
      <c r="S173" s="66">
        <v>0</v>
      </c>
      <c r="T173" s="66">
        <v>0</v>
      </c>
      <c r="U173" s="66">
        <v>0</v>
      </c>
      <c r="V173" s="66">
        <v>0</v>
      </c>
      <c r="W173" s="66">
        <v>2390.4304333120003</v>
      </c>
      <c r="Y173" s="41" t="s">
        <v>173</v>
      </c>
      <c r="Z173" s="68">
        <v>1</v>
      </c>
      <c r="AA173" s="68">
        <v>0</v>
      </c>
      <c r="AB173" s="68">
        <v>0</v>
      </c>
      <c r="AC173" s="68">
        <v>0</v>
      </c>
      <c r="AD173" s="68">
        <v>0</v>
      </c>
      <c r="AE173" s="68">
        <v>0</v>
      </c>
      <c r="AF173" s="68">
        <v>0</v>
      </c>
      <c r="AG173" s="68">
        <v>0</v>
      </c>
      <c r="AH173" s="68">
        <v>0</v>
      </c>
      <c r="AI173" s="68">
        <v>0</v>
      </c>
      <c r="AJ173" s="68">
        <v>0</v>
      </c>
      <c r="AK173" s="68">
        <v>0</v>
      </c>
      <c r="AL173" s="68">
        <v>0</v>
      </c>
      <c r="AM173" s="68">
        <v>0</v>
      </c>
      <c r="AN173" s="68">
        <v>0</v>
      </c>
      <c r="AO173" s="68">
        <v>0</v>
      </c>
      <c r="AP173" s="68">
        <v>0</v>
      </c>
      <c r="AQ173" s="68">
        <v>0</v>
      </c>
      <c r="AR173" s="68">
        <v>0</v>
      </c>
      <c r="AS173" s="68">
        <v>0</v>
      </c>
      <c r="AT173" s="68"/>
      <c r="AV173" s="18" t="s">
        <v>173</v>
      </c>
      <c r="AW173" s="71">
        <v>25.683922170237096</v>
      </c>
      <c r="AX173" s="71">
        <v>0</v>
      </c>
      <c r="AY173" s="71">
        <v>0</v>
      </c>
      <c r="AZ173" s="71">
        <v>0</v>
      </c>
      <c r="BA173" s="71">
        <v>0</v>
      </c>
      <c r="BB173" s="71">
        <v>0</v>
      </c>
      <c r="BC173" s="71">
        <v>0</v>
      </c>
      <c r="BD173" s="71">
        <v>0</v>
      </c>
      <c r="BE173" s="71">
        <v>0</v>
      </c>
      <c r="BF173" s="71">
        <v>0</v>
      </c>
      <c r="BG173" s="71">
        <v>0</v>
      </c>
      <c r="BH173" s="71">
        <v>0</v>
      </c>
      <c r="BI173" s="71">
        <v>0</v>
      </c>
      <c r="BJ173" s="71">
        <v>0</v>
      </c>
      <c r="BK173" s="71">
        <v>0</v>
      </c>
      <c r="BL173" s="71">
        <v>0</v>
      </c>
      <c r="BM173" s="71">
        <v>0</v>
      </c>
      <c r="BN173" s="71">
        <v>0</v>
      </c>
      <c r="BO173" s="71">
        <v>0</v>
      </c>
      <c r="BP173" s="71">
        <v>0</v>
      </c>
      <c r="BQ173" s="71">
        <v>25.683922170237096</v>
      </c>
    </row>
    <row r="174" spans="1:69" x14ac:dyDescent="0.2">
      <c r="A174" s="13"/>
      <c r="B174" s="63" t="s">
        <v>181</v>
      </c>
      <c r="C174" s="66">
        <v>4777.524470494498</v>
      </c>
      <c r="D174" s="66">
        <v>220.53842431999999</v>
      </c>
      <c r="E174" s="66">
        <v>0</v>
      </c>
      <c r="F174" s="66">
        <v>0</v>
      </c>
      <c r="G174" s="66">
        <v>220.53842431999999</v>
      </c>
      <c r="H174" s="66">
        <v>0</v>
      </c>
      <c r="I174" s="66">
        <v>0</v>
      </c>
      <c r="J174" s="66">
        <v>0</v>
      </c>
      <c r="K174" s="66">
        <v>0</v>
      </c>
      <c r="L174" s="66">
        <v>0</v>
      </c>
      <c r="M174" s="66">
        <v>0</v>
      </c>
      <c r="N174" s="66">
        <v>0</v>
      </c>
      <c r="O174" s="66">
        <v>0</v>
      </c>
      <c r="P174" s="66">
        <v>0</v>
      </c>
      <c r="Q174" s="66">
        <v>0</v>
      </c>
      <c r="R174" s="66">
        <v>0</v>
      </c>
      <c r="S174" s="66">
        <v>0</v>
      </c>
      <c r="T174" s="66">
        <v>0</v>
      </c>
      <c r="U174" s="66">
        <v>0</v>
      </c>
      <c r="V174" s="66">
        <v>0</v>
      </c>
      <c r="W174" s="66">
        <v>5218.6013191344973</v>
      </c>
      <c r="Y174" s="41" t="s">
        <v>181</v>
      </c>
      <c r="Z174" s="68">
        <v>0.91547987254309904</v>
      </c>
      <c r="AA174" s="68">
        <v>4.2260063728450557E-2</v>
      </c>
      <c r="AB174" s="68">
        <v>0</v>
      </c>
      <c r="AC174" s="68">
        <v>0</v>
      </c>
      <c r="AD174" s="68">
        <v>4.2260063728450557E-2</v>
      </c>
      <c r="AE174" s="68">
        <v>0</v>
      </c>
      <c r="AF174" s="68">
        <v>0</v>
      </c>
      <c r="AG174" s="68">
        <v>0</v>
      </c>
      <c r="AH174" s="68">
        <v>0</v>
      </c>
      <c r="AI174" s="68">
        <v>0</v>
      </c>
      <c r="AJ174" s="68">
        <v>0</v>
      </c>
      <c r="AK174" s="68">
        <v>0</v>
      </c>
      <c r="AL174" s="68">
        <v>0</v>
      </c>
      <c r="AM174" s="68">
        <v>0</v>
      </c>
      <c r="AN174" s="68">
        <v>0</v>
      </c>
      <c r="AO174" s="68">
        <v>0</v>
      </c>
      <c r="AP174" s="68">
        <v>0</v>
      </c>
      <c r="AQ174" s="68">
        <v>0</v>
      </c>
      <c r="AR174" s="68">
        <v>0</v>
      </c>
      <c r="AS174" s="68">
        <v>0</v>
      </c>
      <c r="AT174" s="68"/>
      <c r="AV174" s="18" t="s">
        <v>181</v>
      </c>
      <c r="AW174" s="71">
        <v>17.673443744910255</v>
      </c>
      <c r="AX174" s="71">
        <v>104.71614383603466</v>
      </c>
      <c r="AY174" s="71">
        <v>0</v>
      </c>
      <c r="AZ174" s="71">
        <v>0</v>
      </c>
      <c r="BA174" s="71">
        <v>104.71614383603466</v>
      </c>
      <c r="BB174" s="71">
        <v>0</v>
      </c>
      <c r="BC174" s="71">
        <v>0</v>
      </c>
      <c r="BD174" s="71">
        <v>0</v>
      </c>
      <c r="BE174" s="71">
        <v>0</v>
      </c>
      <c r="BF174" s="71">
        <v>0</v>
      </c>
      <c r="BG174" s="71">
        <v>0</v>
      </c>
      <c r="BH174" s="71">
        <v>0</v>
      </c>
      <c r="BI174" s="71">
        <v>0</v>
      </c>
      <c r="BJ174" s="71">
        <v>0</v>
      </c>
      <c r="BK174" s="71">
        <v>0</v>
      </c>
      <c r="BL174" s="71">
        <v>0</v>
      </c>
      <c r="BM174" s="71">
        <v>0</v>
      </c>
      <c r="BN174" s="71">
        <v>0</v>
      </c>
      <c r="BO174" s="71">
        <v>0</v>
      </c>
      <c r="BP174" s="71">
        <v>0</v>
      </c>
      <c r="BQ174" s="71">
        <v>17.347877790339439</v>
      </c>
    </row>
    <row r="175" spans="1:69" x14ac:dyDescent="0.2">
      <c r="A175" s="13"/>
      <c r="B175" s="63" t="s">
        <v>169</v>
      </c>
      <c r="C175" s="66">
        <v>5347.8055649030002</v>
      </c>
      <c r="D175" s="66">
        <v>228.6711112129</v>
      </c>
      <c r="E175" s="66">
        <v>0</v>
      </c>
      <c r="F175" s="66">
        <v>42.311676712999997</v>
      </c>
      <c r="G175" s="66">
        <v>0</v>
      </c>
      <c r="H175" s="66">
        <v>0</v>
      </c>
      <c r="I175" s="66">
        <v>0</v>
      </c>
      <c r="J175" s="66">
        <v>0</v>
      </c>
      <c r="K175" s="66">
        <v>0</v>
      </c>
      <c r="L175" s="66">
        <v>0</v>
      </c>
      <c r="M175" s="66">
        <v>0</v>
      </c>
      <c r="N175" s="66">
        <v>0</v>
      </c>
      <c r="O175" s="66">
        <v>0</v>
      </c>
      <c r="P175" s="66">
        <v>0</v>
      </c>
      <c r="Q175" s="66">
        <v>0</v>
      </c>
      <c r="R175" s="66">
        <v>0</v>
      </c>
      <c r="S175" s="66">
        <v>0</v>
      </c>
      <c r="T175" s="66">
        <v>0</v>
      </c>
      <c r="U175" s="66">
        <v>0</v>
      </c>
      <c r="V175" s="66">
        <v>0</v>
      </c>
      <c r="W175" s="66">
        <v>5618.7883528288994</v>
      </c>
      <c r="Y175" s="41" t="s">
        <v>169</v>
      </c>
      <c r="Z175" s="68">
        <v>0.95177202433875852</v>
      </c>
      <c r="AA175" s="68">
        <v>4.0697584043679208E-2</v>
      </c>
      <c r="AB175" s="68">
        <v>0</v>
      </c>
      <c r="AC175" s="68">
        <v>7.5303916175624014E-3</v>
      </c>
      <c r="AD175" s="68">
        <v>0</v>
      </c>
      <c r="AE175" s="68">
        <v>0</v>
      </c>
      <c r="AF175" s="68">
        <v>0</v>
      </c>
      <c r="AG175" s="68">
        <v>0</v>
      </c>
      <c r="AH175" s="68">
        <v>0</v>
      </c>
      <c r="AI175" s="68">
        <v>0</v>
      </c>
      <c r="AJ175" s="68">
        <v>0</v>
      </c>
      <c r="AK175" s="68">
        <v>0</v>
      </c>
      <c r="AL175" s="68">
        <v>0</v>
      </c>
      <c r="AM175" s="68">
        <v>0</v>
      </c>
      <c r="AN175" s="68">
        <v>0</v>
      </c>
      <c r="AO175" s="68">
        <v>0</v>
      </c>
      <c r="AP175" s="68">
        <v>0</v>
      </c>
      <c r="AQ175" s="68">
        <v>0</v>
      </c>
      <c r="AR175" s="68">
        <v>0</v>
      </c>
      <c r="AS175" s="68">
        <v>0</v>
      </c>
      <c r="AT175" s="68"/>
      <c r="AV175" s="18" t="s">
        <v>169</v>
      </c>
      <c r="AW175" s="71">
        <v>20.599516423767941</v>
      </c>
      <c r="AX175" s="71">
        <v>73.329921778659241</v>
      </c>
      <c r="AY175" s="71">
        <v>0</v>
      </c>
      <c r="AZ175" s="71">
        <v>102.12953427485351</v>
      </c>
      <c r="BA175" s="71">
        <v>0</v>
      </c>
      <c r="BB175" s="71">
        <v>0</v>
      </c>
      <c r="BC175" s="71">
        <v>0</v>
      </c>
      <c r="BD175" s="71">
        <v>0</v>
      </c>
      <c r="BE175" s="71">
        <v>0</v>
      </c>
      <c r="BF175" s="71">
        <v>0</v>
      </c>
      <c r="BG175" s="71">
        <v>0</v>
      </c>
      <c r="BH175" s="71">
        <v>0</v>
      </c>
      <c r="BI175" s="71">
        <v>0</v>
      </c>
      <c r="BJ175" s="71">
        <v>0</v>
      </c>
      <c r="BK175" s="71">
        <v>0</v>
      </c>
      <c r="BL175" s="71">
        <v>0</v>
      </c>
      <c r="BM175" s="71">
        <v>0</v>
      </c>
      <c r="BN175" s="71">
        <v>0</v>
      </c>
      <c r="BO175" s="71">
        <v>0</v>
      </c>
      <c r="BP175" s="71">
        <v>0</v>
      </c>
      <c r="BQ175" s="71">
        <v>19.846782243736236</v>
      </c>
    </row>
    <row r="176" spans="1:69" x14ac:dyDescent="0.2">
      <c r="A176" s="13"/>
      <c r="B176" s="63" t="s">
        <v>372</v>
      </c>
      <c r="C176" s="66">
        <v>798.00912330000006</v>
      </c>
      <c r="D176" s="66">
        <v>0</v>
      </c>
      <c r="E176" s="66">
        <v>0</v>
      </c>
      <c r="F176" s="66">
        <v>0</v>
      </c>
      <c r="G176" s="66">
        <v>0</v>
      </c>
      <c r="H176" s="66">
        <v>0</v>
      </c>
      <c r="I176" s="66">
        <v>0</v>
      </c>
      <c r="J176" s="66">
        <v>0</v>
      </c>
      <c r="K176" s="66">
        <v>0</v>
      </c>
      <c r="L176" s="66">
        <v>0</v>
      </c>
      <c r="M176" s="66">
        <v>0</v>
      </c>
      <c r="N176" s="66">
        <v>0</v>
      </c>
      <c r="O176" s="66">
        <v>0</v>
      </c>
      <c r="P176" s="66">
        <v>0</v>
      </c>
      <c r="Q176" s="66">
        <v>0</v>
      </c>
      <c r="R176" s="66">
        <v>0</v>
      </c>
      <c r="S176" s="66">
        <v>0</v>
      </c>
      <c r="T176" s="66">
        <v>0</v>
      </c>
      <c r="U176" s="66">
        <v>0</v>
      </c>
      <c r="V176" s="66">
        <v>0</v>
      </c>
      <c r="W176" s="66">
        <v>798.00912330000006</v>
      </c>
      <c r="Y176" s="41" t="s">
        <v>372</v>
      </c>
      <c r="Z176" s="68">
        <v>1</v>
      </c>
      <c r="AA176" s="68">
        <v>0</v>
      </c>
      <c r="AB176" s="68">
        <v>0</v>
      </c>
      <c r="AC176" s="68">
        <v>0</v>
      </c>
      <c r="AD176" s="68">
        <v>0</v>
      </c>
      <c r="AE176" s="68">
        <v>0</v>
      </c>
      <c r="AF176" s="68">
        <v>0</v>
      </c>
      <c r="AG176" s="68">
        <v>0</v>
      </c>
      <c r="AH176" s="68">
        <v>0</v>
      </c>
      <c r="AI176" s="68">
        <v>0</v>
      </c>
      <c r="AJ176" s="68">
        <v>0</v>
      </c>
      <c r="AK176" s="68">
        <v>0</v>
      </c>
      <c r="AL176" s="68">
        <v>0</v>
      </c>
      <c r="AM176" s="68">
        <v>0</v>
      </c>
      <c r="AN176" s="68">
        <v>0</v>
      </c>
      <c r="AO176" s="68">
        <v>0</v>
      </c>
      <c r="AP176" s="68">
        <v>0</v>
      </c>
      <c r="AQ176" s="68">
        <v>0</v>
      </c>
      <c r="AR176" s="68">
        <v>0</v>
      </c>
      <c r="AS176" s="68">
        <v>0</v>
      </c>
      <c r="AT176" s="68"/>
      <c r="AV176" s="18" t="s">
        <v>372</v>
      </c>
      <c r="AW176" s="71">
        <v>44.756929997972989</v>
      </c>
      <c r="AX176" s="71">
        <v>0</v>
      </c>
      <c r="AY176" s="71">
        <v>0</v>
      </c>
      <c r="AZ176" s="71">
        <v>0</v>
      </c>
      <c r="BA176" s="71">
        <v>0</v>
      </c>
      <c r="BB176" s="71">
        <v>0</v>
      </c>
      <c r="BC176" s="71">
        <v>0</v>
      </c>
      <c r="BD176" s="71">
        <v>0</v>
      </c>
      <c r="BE176" s="71">
        <v>0</v>
      </c>
      <c r="BF176" s="71">
        <v>0</v>
      </c>
      <c r="BG176" s="71">
        <v>0</v>
      </c>
      <c r="BH176" s="71">
        <v>0</v>
      </c>
      <c r="BI176" s="71">
        <v>0</v>
      </c>
      <c r="BJ176" s="71">
        <v>0</v>
      </c>
      <c r="BK176" s="71">
        <v>0</v>
      </c>
      <c r="BL176" s="71">
        <v>0</v>
      </c>
      <c r="BM176" s="71">
        <v>0</v>
      </c>
      <c r="BN176" s="71">
        <v>0</v>
      </c>
      <c r="BO176" s="71">
        <v>0</v>
      </c>
      <c r="BP176" s="71">
        <v>0</v>
      </c>
      <c r="BQ176" s="71">
        <v>44.756929997972989</v>
      </c>
    </row>
    <row r="177" spans="1:69" x14ac:dyDescent="0.2">
      <c r="A177" s="13"/>
      <c r="B177" s="63" t="s">
        <v>398</v>
      </c>
      <c r="C177" s="66">
        <v>1016.5144119761001</v>
      </c>
      <c r="D177" s="66">
        <v>0</v>
      </c>
      <c r="E177" s="66">
        <v>0</v>
      </c>
      <c r="F177" s="66">
        <v>0</v>
      </c>
      <c r="G177" s="66">
        <v>0</v>
      </c>
      <c r="H177" s="66">
        <v>0</v>
      </c>
      <c r="I177" s="66">
        <v>0</v>
      </c>
      <c r="J177" s="66">
        <v>0</v>
      </c>
      <c r="K177" s="66">
        <v>0</v>
      </c>
      <c r="L177" s="66">
        <v>0</v>
      </c>
      <c r="M177" s="66">
        <v>0</v>
      </c>
      <c r="N177" s="66">
        <v>0</v>
      </c>
      <c r="O177" s="66">
        <v>0</v>
      </c>
      <c r="P177" s="66">
        <v>0</v>
      </c>
      <c r="Q177" s="66">
        <v>0</v>
      </c>
      <c r="R177" s="66">
        <v>0</v>
      </c>
      <c r="S177" s="66">
        <v>0</v>
      </c>
      <c r="T177" s="66">
        <v>0</v>
      </c>
      <c r="U177" s="66">
        <v>0</v>
      </c>
      <c r="V177" s="66">
        <v>0</v>
      </c>
      <c r="W177" s="66">
        <v>1016.5144119761001</v>
      </c>
      <c r="Y177" s="41" t="s">
        <v>398</v>
      </c>
      <c r="Z177" s="68">
        <v>1</v>
      </c>
      <c r="AA177" s="68">
        <v>0</v>
      </c>
      <c r="AB177" s="68">
        <v>0</v>
      </c>
      <c r="AC177" s="68">
        <v>0</v>
      </c>
      <c r="AD177" s="68">
        <v>0</v>
      </c>
      <c r="AE177" s="68">
        <v>0</v>
      </c>
      <c r="AF177" s="68">
        <v>0</v>
      </c>
      <c r="AG177" s="68">
        <v>0</v>
      </c>
      <c r="AH177" s="68">
        <v>0</v>
      </c>
      <c r="AI177" s="68">
        <v>0</v>
      </c>
      <c r="AJ177" s="68">
        <v>0</v>
      </c>
      <c r="AK177" s="68">
        <v>0</v>
      </c>
      <c r="AL177" s="68">
        <v>0</v>
      </c>
      <c r="AM177" s="68">
        <v>0</v>
      </c>
      <c r="AN177" s="68">
        <v>0</v>
      </c>
      <c r="AO177" s="68">
        <v>0</v>
      </c>
      <c r="AP177" s="68">
        <v>0</v>
      </c>
      <c r="AQ177" s="68">
        <v>0</v>
      </c>
      <c r="AR177" s="68">
        <v>0</v>
      </c>
      <c r="AS177" s="68">
        <v>0</v>
      </c>
      <c r="AT177" s="68"/>
      <c r="AV177" s="18" t="s">
        <v>398</v>
      </c>
      <c r="AW177" s="71">
        <v>37.629861836716771</v>
      </c>
      <c r="AX177" s="71">
        <v>0</v>
      </c>
      <c r="AY177" s="71">
        <v>0</v>
      </c>
      <c r="AZ177" s="71">
        <v>0</v>
      </c>
      <c r="BA177" s="71">
        <v>0</v>
      </c>
      <c r="BB177" s="71">
        <v>0</v>
      </c>
      <c r="BC177" s="71">
        <v>0</v>
      </c>
      <c r="BD177" s="71">
        <v>0</v>
      </c>
      <c r="BE177" s="71">
        <v>0</v>
      </c>
      <c r="BF177" s="71">
        <v>0</v>
      </c>
      <c r="BG177" s="71">
        <v>0</v>
      </c>
      <c r="BH177" s="71">
        <v>0</v>
      </c>
      <c r="BI177" s="71">
        <v>0</v>
      </c>
      <c r="BJ177" s="71">
        <v>0</v>
      </c>
      <c r="BK177" s="71">
        <v>0</v>
      </c>
      <c r="BL177" s="71">
        <v>0</v>
      </c>
      <c r="BM177" s="71">
        <v>0</v>
      </c>
      <c r="BN177" s="71">
        <v>0</v>
      </c>
      <c r="BO177" s="71">
        <v>0</v>
      </c>
      <c r="BP177" s="71">
        <v>0</v>
      </c>
      <c r="BQ177" s="71">
        <v>37.629861836716771</v>
      </c>
    </row>
    <row r="178" spans="1:69" x14ac:dyDescent="0.2">
      <c r="A178" s="13"/>
      <c r="B178" s="63" t="s">
        <v>399</v>
      </c>
      <c r="C178" s="66">
        <v>13550.4809324324</v>
      </c>
      <c r="D178" s="66">
        <v>381.16826724809999</v>
      </c>
      <c r="E178" s="66">
        <v>122.20464818430001</v>
      </c>
      <c r="F178" s="66">
        <v>136.69759408100001</v>
      </c>
      <c r="G178" s="66">
        <v>265.96234986000002</v>
      </c>
      <c r="H178" s="66">
        <v>68.311472280999993</v>
      </c>
      <c r="I178" s="66">
        <v>232.95900584999998</v>
      </c>
      <c r="J178" s="66">
        <v>0</v>
      </c>
      <c r="K178" s="66">
        <v>0</v>
      </c>
      <c r="L178" s="66">
        <v>0</v>
      </c>
      <c r="M178" s="66">
        <v>0</v>
      </c>
      <c r="N178" s="66">
        <v>0</v>
      </c>
      <c r="O178" s="66">
        <v>0</v>
      </c>
      <c r="P178" s="66">
        <v>0</v>
      </c>
      <c r="Q178" s="66">
        <v>0</v>
      </c>
      <c r="R178" s="66">
        <v>0</v>
      </c>
      <c r="S178" s="66">
        <v>0</v>
      </c>
      <c r="T178" s="66">
        <v>0</v>
      </c>
      <c r="U178" s="66">
        <v>0</v>
      </c>
      <c r="V178" s="66">
        <v>0</v>
      </c>
      <c r="W178" s="66">
        <v>14757.784269936799</v>
      </c>
      <c r="Y178" s="41" t="s">
        <v>399</v>
      </c>
      <c r="Z178" s="68">
        <v>0.91819210015396369</v>
      </c>
      <c r="AA178" s="68">
        <v>2.5828285620394988E-2</v>
      </c>
      <c r="AB178" s="68">
        <v>8.2806907831851212E-3</v>
      </c>
      <c r="AC178" s="68">
        <v>9.2627451100140944E-3</v>
      </c>
      <c r="AD178" s="68">
        <v>1.8021834781918721E-2</v>
      </c>
      <c r="AE178" s="68">
        <v>4.6288433975930823E-3</v>
      </c>
      <c r="AF178" s="68">
        <v>1.5785500152930319E-2</v>
      </c>
      <c r="AG178" s="68">
        <v>0</v>
      </c>
      <c r="AH178" s="68">
        <v>0</v>
      </c>
      <c r="AI178" s="68">
        <v>0</v>
      </c>
      <c r="AJ178" s="68">
        <v>0</v>
      </c>
      <c r="AK178" s="68">
        <v>0</v>
      </c>
      <c r="AL178" s="68">
        <v>0</v>
      </c>
      <c r="AM178" s="68">
        <v>0</v>
      </c>
      <c r="AN178" s="68">
        <v>0</v>
      </c>
      <c r="AO178" s="68">
        <v>0</v>
      </c>
      <c r="AP178" s="68">
        <v>0</v>
      </c>
      <c r="AQ178" s="68">
        <v>0</v>
      </c>
      <c r="AR178" s="68">
        <v>0</v>
      </c>
      <c r="AS178" s="68">
        <v>0</v>
      </c>
      <c r="AT178" s="68"/>
      <c r="AV178" s="18" t="s">
        <v>399</v>
      </c>
      <c r="AW178" s="71">
        <v>7.5417463077742495</v>
      </c>
      <c r="AX178" s="71">
        <v>49.466015117612976</v>
      </c>
      <c r="AY178" s="71">
        <v>59.223903968967527</v>
      </c>
      <c r="AZ178" s="71">
        <v>80.605021389535949</v>
      </c>
      <c r="BA178" s="71">
        <v>70.931158895386005</v>
      </c>
      <c r="BB178" s="71">
        <v>96.094897665063627</v>
      </c>
      <c r="BC178" s="71">
        <v>85.853573141889811</v>
      </c>
      <c r="BD178" s="71">
        <v>0</v>
      </c>
      <c r="BE178" s="71">
        <v>0</v>
      </c>
      <c r="BF178" s="71">
        <v>0</v>
      </c>
      <c r="BG178" s="71">
        <v>0</v>
      </c>
      <c r="BH178" s="71">
        <v>0</v>
      </c>
      <c r="BI178" s="71">
        <v>0</v>
      </c>
      <c r="BJ178" s="71">
        <v>0</v>
      </c>
      <c r="BK178" s="71">
        <v>0</v>
      </c>
      <c r="BL178" s="71">
        <v>0</v>
      </c>
      <c r="BM178" s="71">
        <v>0</v>
      </c>
      <c r="BN178" s="71">
        <v>0</v>
      </c>
      <c r="BO178" s="71">
        <v>0</v>
      </c>
      <c r="BP178" s="71">
        <v>0</v>
      </c>
      <c r="BQ178" s="71">
        <v>7.3519621814809923</v>
      </c>
    </row>
    <row r="179" spans="1:69" x14ac:dyDescent="0.2">
      <c r="A179" s="13"/>
      <c r="B179" s="63" t="s">
        <v>151</v>
      </c>
      <c r="C179" s="66">
        <v>1393.0868288619999</v>
      </c>
      <c r="D179" s="66">
        <v>0</v>
      </c>
      <c r="E179" s="66">
        <v>0</v>
      </c>
      <c r="F179" s="66">
        <v>81.227377726</v>
      </c>
      <c r="G179" s="66">
        <v>0</v>
      </c>
      <c r="H179" s="66">
        <v>0</v>
      </c>
      <c r="I179" s="66">
        <v>0</v>
      </c>
      <c r="J179" s="66">
        <v>0</v>
      </c>
      <c r="K179" s="66">
        <v>0</v>
      </c>
      <c r="L179" s="66">
        <v>0</v>
      </c>
      <c r="M179" s="66">
        <v>0</v>
      </c>
      <c r="N179" s="66">
        <v>0</v>
      </c>
      <c r="O179" s="66">
        <v>0</v>
      </c>
      <c r="P179" s="66">
        <v>0</v>
      </c>
      <c r="Q179" s="66">
        <v>0</v>
      </c>
      <c r="R179" s="66">
        <v>0</v>
      </c>
      <c r="S179" s="66">
        <v>0</v>
      </c>
      <c r="T179" s="66">
        <v>0</v>
      </c>
      <c r="U179" s="66">
        <v>0</v>
      </c>
      <c r="V179" s="66">
        <v>0</v>
      </c>
      <c r="W179" s="66">
        <v>1474.3142065879999</v>
      </c>
      <c r="Y179" s="41" t="s">
        <v>151</v>
      </c>
      <c r="Z179" s="68">
        <v>0.94490497523320749</v>
      </c>
      <c r="AA179" s="68">
        <v>0</v>
      </c>
      <c r="AB179" s="68">
        <v>0</v>
      </c>
      <c r="AC179" s="68">
        <v>5.5095024766792573E-2</v>
      </c>
      <c r="AD179" s="68">
        <v>0</v>
      </c>
      <c r="AE179" s="68">
        <v>0</v>
      </c>
      <c r="AF179" s="68">
        <v>0</v>
      </c>
      <c r="AG179" s="68">
        <v>0</v>
      </c>
      <c r="AH179" s="68">
        <v>0</v>
      </c>
      <c r="AI179" s="68">
        <v>0</v>
      </c>
      <c r="AJ179" s="68">
        <v>0</v>
      </c>
      <c r="AK179" s="68">
        <v>0</v>
      </c>
      <c r="AL179" s="68">
        <v>0</v>
      </c>
      <c r="AM179" s="68">
        <v>0</v>
      </c>
      <c r="AN179" s="68">
        <v>0</v>
      </c>
      <c r="AO179" s="68">
        <v>0</v>
      </c>
      <c r="AP179" s="68">
        <v>0</v>
      </c>
      <c r="AQ179" s="68">
        <v>0</v>
      </c>
      <c r="AR179" s="68">
        <v>0</v>
      </c>
      <c r="AS179" s="68">
        <v>0</v>
      </c>
      <c r="AT179" s="68"/>
      <c r="AV179" s="18" t="s">
        <v>151</v>
      </c>
      <c r="AW179" s="71">
        <v>41.255860578254712</v>
      </c>
      <c r="AX179" s="71">
        <v>0</v>
      </c>
      <c r="AY179" s="71">
        <v>0</v>
      </c>
      <c r="AZ179" s="71">
        <v>96.094897666468654</v>
      </c>
      <c r="BA179" s="71">
        <v>0</v>
      </c>
      <c r="BB179" s="71">
        <v>0</v>
      </c>
      <c r="BC179" s="71">
        <v>0</v>
      </c>
      <c r="BD179" s="71">
        <v>0</v>
      </c>
      <c r="BE179" s="71">
        <v>0</v>
      </c>
      <c r="BF179" s="71">
        <v>0</v>
      </c>
      <c r="BG179" s="71">
        <v>0</v>
      </c>
      <c r="BH179" s="71">
        <v>0</v>
      </c>
      <c r="BI179" s="71">
        <v>0</v>
      </c>
      <c r="BJ179" s="71">
        <v>0</v>
      </c>
      <c r="BK179" s="71">
        <v>0</v>
      </c>
      <c r="BL179" s="71">
        <v>0</v>
      </c>
      <c r="BM179" s="71">
        <v>0</v>
      </c>
      <c r="BN179" s="71">
        <v>0</v>
      </c>
      <c r="BO179" s="71">
        <v>0</v>
      </c>
      <c r="BP179" s="71">
        <v>0</v>
      </c>
      <c r="BQ179" s="71">
        <v>39.340744034003315</v>
      </c>
    </row>
    <row r="180" spans="1:69" x14ac:dyDescent="0.2">
      <c r="A180" s="13"/>
      <c r="B180" s="63" t="s">
        <v>373</v>
      </c>
      <c r="C180" s="66">
        <v>0</v>
      </c>
      <c r="D180" s="66">
        <v>0</v>
      </c>
      <c r="E180" s="66">
        <v>0</v>
      </c>
      <c r="F180" s="66">
        <v>0</v>
      </c>
      <c r="G180" s="66">
        <v>0</v>
      </c>
      <c r="H180" s="66">
        <v>0</v>
      </c>
      <c r="I180" s="66">
        <v>0</v>
      </c>
      <c r="J180" s="66">
        <v>0</v>
      </c>
      <c r="K180" s="66">
        <v>0</v>
      </c>
      <c r="L180" s="66">
        <v>0</v>
      </c>
      <c r="M180" s="66">
        <v>0</v>
      </c>
      <c r="N180" s="66">
        <v>0</v>
      </c>
      <c r="O180" s="66">
        <v>0</v>
      </c>
      <c r="P180" s="66">
        <v>0</v>
      </c>
      <c r="Q180" s="66">
        <v>0</v>
      </c>
      <c r="R180" s="66">
        <v>0</v>
      </c>
      <c r="S180" s="66">
        <v>0</v>
      </c>
      <c r="T180" s="66">
        <v>0</v>
      </c>
      <c r="U180" s="66">
        <v>0</v>
      </c>
      <c r="V180" s="66">
        <v>0</v>
      </c>
      <c r="W180" s="66">
        <v>138.0183784497811</v>
      </c>
      <c r="Y180" s="41" t="s">
        <v>373</v>
      </c>
      <c r="Z180" s="68">
        <v>0</v>
      </c>
      <c r="AA180" s="68">
        <v>0</v>
      </c>
      <c r="AB180" s="68">
        <v>0</v>
      </c>
      <c r="AC180" s="68">
        <v>0</v>
      </c>
      <c r="AD180" s="68">
        <v>0</v>
      </c>
      <c r="AE180" s="68">
        <v>0</v>
      </c>
      <c r="AF180" s="68">
        <v>0</v>
      </c>
      <c r="AG180" s="68">
        <v>0</v>
      </c>
      <c r="AH180" s="68">
        <v>0</v>
      </c>
      <c r="AI180" s="68">
        <v>0</v>
      </c>
      <c r="AJ180" s="68">
        <v>0</v>
      </c>
      <c r="AK180" s="68">
        <v>0</v>
      </c>
      <c r="AL180" s="68">
        <v>0</v>
      </c>
      <c r="AM180" s="68">
        <v>0</v>
      </c>
      <c r="AN180" s="68">
        <v>0</v>
      </c>
      <c r="AO180" s="68">
        <v>0</v>
      </c>
      <c r="AP180" s="68">
        <v>0</v>
      </c>
      <c r="AQ180" s="68">
        <v>0</v>
      </c>
      <c r="AR180" s="68">
        <v>0</v>
      </c>
      <c r="AS180" s="68">
        <v>0</v>
      </c>
      <c r="AT180" s="68"/>
      <c r="AV180" s="18" t="s">
        <v>373</v>
      </c>
      <c r="AW180" s="71">
        <v>0</v>
      </c>
      <c r="AX180" s="71">
        <v>0</v>
      </c>
      <c r="AY180" s="71">
        <v>0</v>
      </c>
      <c r="AZ180" s="71">
        <v>0</v>
      </c>
      <c r="BA180" s="71">
        <v>0</v>
      </c>
      <c r="BB180" s="71">
        <v>0</v>
      </c>
      <c r="BC180" s="71">
        <v>0</v>
      </c>
      <c r="BD180" s="71">
        <v>0</v>
      </c>
      <c r="BE180" s="71">
        <v>0</v>
      </c>
      <c r="BF180" s="71">
        <v>0</v>
      </c>
      <c r="BG180" s="71">
        <v>0</v>
      </c>
      <c r="BH180" s="71">
        <v>0</v>
      </c>
      <c r="BI180" s="71">
        <v>0</v>
      </c>
      <c r="BJ180" s="71">
        <v>0</v>
      </c>
      <c r="BK180" s="71">
        <v>0</v>
      </c>
      <c r="BL180" s="71">
        <v>0</v>
      </c>
      <c r="BM180" s="71">
        <v>0</v>
      </c>
      <c r="BN180" s="71">
        <v>0</v>
      </c>
      <c r="BO180" s="71">
        <v>0</v>
      </c>
      <c r="BP180" s="71">
        <v>0</v>
      </c>
      <c r="BQ180" s="71">
        <v>54.440789757385907</v>
      </c>
    </row>
    <row r="181" spans="1:69" x14ac:dyDescent="0.2">
      <c r="A181" s="13"/>
      <c r="B181" s="63" t="s">
        <v>374</v>
      </c>
      <c r="C181" s="66">
        <v>0</v>
      </c>
      <c r="D181" s="66">
        <v>0</v>
      </c>
      <c r="E181" s="66">
        <v>0</v>
      </c>
      <c r="F181" s="66">
        <v>0</v>
      </c>
      <c r="G181" s="66">
        <v>0</v>
      </c>
      <c r="H181" s="66">
        <v>0</v>
      </c>
      <c r="I181" s="66">
        <v>0</v>
      </c>
      <c r="J181" s="66">
        <v>0</v>
      </c>
      <c r="K181" s="66">
        <v>0</v>
      </c>
      <c r="L181" s="66">
        <v>0</v>
      </c>
      <c r="M181" s="66">
        <v>0</v>
      </c>
      <c r="N181" s="66">
        <v>0</v>
      </c>
      <c r="O181" s="66">
        <v>0</v>
      </c>
      <c r="P181" s="66">
        <v>0</v>
      </c>
      <c r="Q181" s="66">
        <v>0</v>
      </c>
      <c r="R181" s="66">
        <v>0</v>
      </c>
      <c r="S181" s="66">
        <v>0</v>
      </c>
      <c r="T181" s="66">
        <v>0</v>
      </c>
      <c r="U181" s="66">
        <v>0</v>
      </c>
      <c r="V181" s="66">
        <v>0</v>
      </c>
      <c r="W181" s="66">
        <v>0</v>
      </c>
      <c r="Y181" s="41" t="s">
        <v>374</v>
      </c>
      <c r="Z181" s="68">
        <v>0</v>
      </c>
      <c r="AA181" s="68">
        <v>0</v>
      </c>
      <c r="AB181" s="68">
        <v>0</v>
      </c>
      <c r="AC181" s="68">
        <v>0</v>
      </c>
      <c r="AD181" s="68">
        <v>0</v>
      </c>
      <c r="AE181" s="68">
        <v>0</v>
      </c>
      <c r="AF181" s="68">
        <v>0</v>
      </c>
      <c r="AG181" s="68">
        <v>0</v>
      </c>
      <c r="AH181" s="68">
        <v>0</v>
      </c>
      <c r="AI181" s="68">
        <v>0</v>
      </c>
      <c r="AJ181" s="68">
        <v>0</v>
      </c>
      <c r="AK181" s="68">
        <v>0</v>
      </c>
      <c r="AL181" s="68">
        <v>0</v>
      </c>
      <c r="AM181" s="68">
        <v>0</v>
      </c>
      <c r="AN181" s="68">
        <v>0</v>
      </c>
      <c r="AO181" s="68">
        <v>0</v>
      </c>
      <c r="AP181" s="68">
        <v>0</v>
      </c>
      <c r="AQ181" s="68">
        <v>0</v>
      </c>
      <c r="AR181" s="68">
        <v>0</v>
      </c>
      <c r="AS181" s="68">
        <v>0</v>
      </c>
      <c r="AT181" s="68"/>
      <c r="AV181" s="18" t="s">
        <v>374</v>
      </c>
      <c r="AW181" s="71">
        <v>0</v>
      </c>
      <c r="AX181" s="71">
        <v>0</v>
      </c>
      <c r="AY181" s="71">
        <v>0</v>
      </c>
      <c r="AZ181" s="71">
        <v>0</v>
      </c>
      <c r="BA181" s="71">
        <v>0</v>
      </c>
      <c r="BB181" s="71">
        <v>0</v>
      </c>
      <c r="BC181" s="71">
        <v>0</v>
      </c>
      <c r="BD181" s="71">
        <v>0</v>
      </c>
      <c r="BE181" s="71">
        <v>0</v>
      </c>
      <c r="BF181" s="71">
        <v>0</v>
      </c>
      <c r="BG181" s="71">
        <v>0</v>
      </c>
      <c r="BH181" s="71">
        <v>0</v>
      </c>
      <c r="BI181" s="71">
        <v>0</v>
      </c>
      <c r="BJ181" s="71">
        <v>0</v>
      </c>
      <c r="BK181" s="71">
        <v>0</v>
      </c>
      <c r="BL181" s="71">
        <v>0</v>
      </c>
      <c r="BM181" s="71">
        <v>0</v>
      </c>
      <c r="BN181" s="71">
        <v>0</v>
      </c>
      <c r="BO181" s="71">
        <v>0</v>
      </c>
      <c r="BP181" s="71">
        <v>0</v>
      </c>
      <c r="BQ181" s="71">
        <v>0</v>
      </c>
    </row>
    <row r="182" spans="1:69" x14ac:dyDescent="0.2">
      <c r="A182" s="13"/>
      <c r="B182" s="63" t="s">
        <v>374</v>
      </c>
      <c r="C182" s="66">
        <v>0</v>
      </c>
      <c r="D182" s="66">
        <v>0</v>
      </c>
      <c r="E182" s="66">
        <v>0</v>
      </c>
      <c r="F182" s="66">
        <v>0</v>
      </c>
      <c r="G182" s="66">
        <v>0</v>
      </c>
      <c r="H182" s="66">
        <v>0</v>
      </c>
      <c r="I182" s="66">
        <v>0</v>
      </c>
      <c r="J182" s="66">
        <v>0</v>
      </c>
      <c r="K182" s="66">
        <v>0</v>
      </c>
      <c r="L182" s="66">
        <v>0</v>
      </c>
      <c r="M182" s="66">
        <v>0</v>
      </c>
      <c r="N182" s="66">
        <v>0</v>
      </c>
      <c r="O182" s="66">
        <v>0</v>
      </c>
      <c r="P182" s="66">
        <v>0</v>
      </c>
      <c r="Q182" s="66">
        <v>0</v>
      </c>
      <c r="R182" s="66">
        <v>0</v>
      </c>
      <c r="S182" s="66">
        <v>0</v>
      </c>
      <c r="T182" s="66">
        <v>0</v>
      </c>
      <c r="U182" s="66">
        <v>0</v>
      </c>
      <c r="V182" s="66">
        <v>0</v>
      </c>
      <c r="W182" s="66">
        <v>0</v>
      </c>
      <c r="Y182" s="41" t="s">
        <v>374</v>
      </c>
      <c r="Z182" s="68">
        <v>0</v>
      </c>
      <c r="AA182" s="68">
        <v>0</v>
      </c>
      <c r="AB182" s="68">
        <v>0</v>
      </c>
      <c r="AC182" s="68">
        <v>0</v>
      </c>
      <c r="AD182" s="68">
        <v>0</v>
      </c>
      <c r="AE182" s="68">
        <v>0</v>
      </c>
      <c r="AF182" s="68">
        <v>0</v>
      </c>
      <c r="AG182" s="68">
        <v>0</v>
      </c>
      <c r="AH182" s="68">
        <v>0</v>
      </c>
      <c r="AI182" s="68">
        <v>0</v>
      </c>
      <c r="AJ182" s="68">
        <v>0</v>
      </c>
      <c r="AK182" s="68">
        <v>0</v>
      </c>
      <c r="AL182" s="68">
        <v>0</v>
      </c>
      <c r="AM182" s="68">
        <v>0</v>
      </c>
      <c r="AN182" s="68">
        <v>0</v>
      </c>
      <c r="AO182" s="68">
        <v>0</v>
      </c>
      <c r="AP182" s="68">
        <v>0</v>
      </c>
      <c r="AQ182" s="68">
        <v>0</v>
      </c>
      <c r="AR182" s="68">
        <v>0</v>
      </c>
      <c r="AS182" s="68">
        <v>0</v>
      </c>
      <c r="AT182" s="68"/>
      <c r="AV182" s="18" t="s">
        <v>374</v>
      </c>
      <c r="AW182" s="71">
        <v>0</v>
      </c>
      <c r="AX182" s="71">
        <v>0</v>
      </c>
      <c r="AY182" s="71">
        <v>0</v>
      </c>
      <c r="AZ182" s="71">
        <v>0</v>
      </c>
      <c r="BA182" s="71">
        <v>0</v>
      </c>
      <c r="BB182" s="71">
        <v>0</v>
      </c>
      <c r="BC182" s="71">
        <v>0</v>
      </c>
      <c r="BD182" s="71">
        <v>0</v>
      </c>
      <c r="BE182" s="71">
        <v>0</v>
      </c>
      <c r="BF182" s="71">
        <v>0</v>
      </c>
      <c r="BG182" s="71">
        <v>0</v>
      </c>
      <c r="BH182" s="71">
        <v>0</v>
      </c>
      <c r="BI182" s="71">
        <v>0</v>
      </c>
      <c r="BJ182" s="71">
        <v>0</v>
      </c>
      <c r="BK182" s="71">
        <v>0</v>
      </c>
      <c r="BL182" s="71">
        <v>0</v>
      </c>
      <c r="BM182" s="71">
        <v>0</v>
      </c>
      <c r="BN182" s="71">
        <v>0</v>
      </c>
      <c r="BO182" s="71">
        <v>0</v>
      </c>
      <c r="BP182" s="71">
        <v>0</v>
      </c>
      <c r="BQ182" s="71">
        <v>0</v>
      </c>
    </row>
    <row r="183" spans="1:69" x14ac:dyDescent="0.2">
      <c r="A183" s="13"/>
      <c r="B183" s="63" t="s">
        <v>374</v>
      </c>
      <c r="C183" s="66">
        <v>0</v>
      </c>
      <c r="D183" s="66">
        <v>0</v>
      </c>
      <c r="E183" s="66">
        <v>0</v>
      </c>
      <c r="F183" s="66">
        <v>0</v>
      </c>
      <c r="G183" s="66">
        <v>0</v>
      </c>
      <c r="H183" s="66">
        <v>0</v>
      </c>
      <c r="I183" s="66">
        <v>0</v>
      </c>
      <c r="J183" s="66">
        <v>0</v>
      </c>
      <c r="K183" s="66">
        <v>0</v>
      </c>
      <c r="L183" s="66">
        <v>0</v>
      </c>
      <c r="M183" s="66">
        <v>0</v>
      </c>
      <c r="N183" s="66">
        <v>0</v>
      </c>
      <c r="O183" s="66">
        <v>0</v>
      </c>
      <c r="P183" s="66">
        <v>0</v>
      </c>
      <c r="Q183" s="66">
        <v>0</v>
      </c>
      <c r="R183" s="66">
        <v>0</v>
      </c>
      <c r="S183" s="66">
        <v>0</v>
      </c>
      <c r="T183" s="66">
        <v>0</v>
      </c>
      <c r="U183" s="66">
        <v>0</v>
      </c>
      <c r="V183" s="66">
        <v>0</v>
      </c>
      <c r="W183" s="66">
        <v>0</v>
      </c>
      <c r="Y183" s="41" t="s">
        <v>374</v>
      </c>
      <c r="Z183" s="68">
        <v>0</v>
      </c>
      <c r="AA183" s="68">
        <v>0</v>
      </c>
      <c r="AB183" s="68">
        <v>0</v>
      </c>
      <c r="AC183" s="68">
        <v>0</v>
      </c>
      <c r="AD183" s="68">
        <v>0</v>
      </c>
      <c r="AE183" s="68">
        <v>0</v>
      </c>
      <c r="AF183" s="68">
        <v>0</v>
      </c>
      <c r="AG183" s="68">
        <v>0</v>
      </c>
      <c r="AH183" s="68">
        <v>0</v>
      </c>
      <c r="AI183" s="68">
        <v>0</v>
      </c>
      <c r="AJ183" s="68">
        <v>0</v>
      </c>
      <c r="AK183" s="68">
        <v>0</v>
      </c>
      <c r="AL183" s="68">
        <v>0</v>
      </c>
      <c r="AM183" s="68">
        <v>0</v>
      </c>
      <c r="AN183" s="68">
        <v>0</v>
      </c>
      <c r="AO183" s="68">
        <v>0</v>
      </c>
      <c r="AP183" s="68">
        <v>0</v>
      </c>
      <c r="AQ183" s="68">
        <v>0</v>
      </c>
      <c r="AR183" s="68">
        <v>0</v>
      </c>
      <c r="AS183" s="68">
        <v>0</v>
      </c>
      <c r="AT183" s="68"/>
      <c r="AV183" s="18" t="s">
        <v>374</v>
      </c>
      <c r="AW183" s="71">
        <v>0</v>
      </c>
      <c r="AX183" s="71">
        <v>0</v>
      </c>
      <c r="AY183" s="71">
        <v>0</v>
      </c>
      <c r="AZ183" s="71">
        <v>0</v>
      </c>
      <c r="BA183" s="71">
        <v>0</v>
      </c>
      <c r="BB183" s="71">
        <v>0</v>
      </c>
      <c r="BC183" s="71">
        <v>0</v>
      </c>
      <c r="BD183" s="71">
        <v>0</v>
      </c>
      <c r="BE183" s="71">
        <v>0</v>
      </c>
      <c r="BF183" s="71">
        <v>0</v>
      </c>
      <c r="BG183" s="71">
        <v>0</v>
      </c>
      <c r="BH183" s="71">
        <v>0</v>
      </c>
      <c r="BI183" s="71">
        <v>0</v>
      </c>
      <c r="BJ183" s="71">
        <v>0</v>
      </c>
      <c r="BK183" s="71">
        <v>0</v>
      </c>
      <c r="BL183" s="71">
        <v>0</v>
      </c>
      <c r="BM183" s="71">
        <v>0</v>
      </c>
      <c r="BN183" s="71">
        <v>0</v>
      </c>
      <c r="BO183" s="71">
        <v>0</v>
      </c>
      <c r="BP183" s="71">
        <v>0</v>
      </c>
      <c r="BQ183" s="71">
        <v>0</v>
      </c>
    </row>
    <row r="184" spans="1:69" x14ac:dyDescent="0.2">
      <c r="A184" s="13"/>
      <c r="B184" s="63" t="s">
        <v>374</v>
      </c>
      <c r="C184" s="66">
        <v>0</v>
      </c>
      <c r="D184" s="66">
        <v>0</v>
      </c>
      <c r="E184" s="66">
        <v>0</v>
      </c>
      <c r="F184" s="66">
        <v>0</v>
      </c>
      <c r="G184" s="66">
        <v>0</v>
      </c>
      <c r="H184" s="66">
        <v>0</v>
      </c>
      <c r="I184" s="66">
        <v>0</v>
      </c>
      <c r="J184" s="66">
        <v>0</v>
      </c>
      <c r="K184" s="66">
        <v>0</v>
      </c>
      <c r="L184" s="66">
        <v>0</v>
      </c>
      <c r="M184" s="66">
        <v>0</v>
      </c>
      <c r="N184" s="66">
        <v>0</v>
      </c>
      <c r="O184" s="66">
        <v>0</v>
      </c>
      <c r="P184" s="66">
        <v>0</v>
      </c>
      <c r="Q184" s="66">
        <v>0</v>
      </c>
      <c r="R184" s="66">
        <v>0</v>
      </c>
      <c r="S184" s="66">
        <v>0</v>
      </c>
      <c r="T184" s="66">
        <v>0</v>
      </c>
      <c r="U184" s="66">
        <v>0</v>
      </c>
      <c r="V184" s="66">
        <v>0</v>
      </c>
      <c r="W184" s="66">
        <v>0</v>
      </c>
      <c r="Y184" s="41" t="s">
        <v>374</v>
      </c>
      <c r="Z184" s="68">
        <v>0</v>
      </c>
      <c r="AA184" s="68">
        <v>0</v>
      </c>
      <c r="AB184" s="68">
        <v>0</v>
      </c>
      <c r="AC184" s="68">
        <v>0</v>
      </c>
      <c r="AD184" s="68">
        <v>0</v>
      </c>
      <c r="AE184" s="68">
        <v>0</v>
      </c>
      <c r="AF184" s="68">
        <v>0</v>
      </c>
      <c r="AG184" s="68">
        <v>0</v>
      </c>
      <c r="AH184" s="68">
        <v>0</v>
      </c>
      <c r="AI184" s="68">
        <v>0</v>
      </c>
      <c r="AJ184" s="68">
        <v>0</v>
      </c>
      <c r="AK184" s="68">
        <v>0</v>
      </c>
      <c r="AL184" s="68">
        <v>0</v>
      </c>
      <c r="AM184" s="68">
        <v>0</v>
      </c>
      <c r="AN184" s="68">
        <v>0</v>
      </c>
      <c r="AO184" s="68">
        <v>0</v>
      </c>
      <c r="AP184" s="68">
        <v>0</v>
      </c>
      <c r="AQ184" s="68">
        <v>0</v>
      </c>
      <c r="AR184" s="68">
        <v>0</v>
      </c>
      <c r="AS184" s="68">
        <v>0</v>
      </c>
      <c r="AT184" s="68"/>
      <c r="AV184" s="18" t="s">
        <v>374</v>
      </c>
      <c r="AW184" s="71">
        <v>0</v>
      </c>
      <c r="AX184" s="71">
        <v>0</v>
      </c>
      <c r="AY184" s="71">
        <v>0</v>
      </c>
      <c r="AZ184" s="71">
        <v>0</v>
      </c>
      <c r="BA184" s="71">
        <v>0</v>
      </c>
      <c r="BB184" s="71">
        <v>0</v>
      </c>
      <c r="BC184" s="71">
        <v>0</v>
      </c>
      <c r="BD184" s="71">
        <v>0</v>
      </c>
      <c r="BE184" s="71">
        <v>0</v>
      </c>
      <c r="BF184" s="71">
        <v>0</v>
      </c>
      <c r="BG184" s="71">
        <v>0</v>
      </c>
      <c r="BH184" s="71">
        <v>0</v>
      </c>
      <c r="BI184" s="71">
        <v>0</v>
      </c>
      <c r="BJ184" s="71">
        <v>0</v>
      </c>
      <c r="BK184" s="71">
        <v>0</v>
      </c>
      <c r="BL184" s="71">
        <v>0</v>
      </c>
      <c r="BM184" s="71">
        <v>0</v>
      </c>
      <c r="BN184" s="71">
        <v>0</v>
      </c>
      <c r="BO184" s="71">
        <v>0</v>
      </c>
      <c r="BP184" s="71">
        <v>0</v>
      </c>
      <c r="BQ184" s="71">
        <v>0</v>
      </c>
    </row>
    <row r="185" spans="1:69" s="20" customFormat="1" x14ac:dyDescent="0.2">
      <c r="A185" s="19"/>
      <c r="B185" s="63" t="s">
        <v>374</v>
      </c>
      <c r="C185" s="66">
        <v>0</v>
      </c>
      <c r="D185" s="66">
        <v>0</v>
      </c>
      <c r="E185" s="66">
        <v>0</v>
      </c>
      <c r="F185" s="66">
        <v>0</v>
      </c>
      <c r="G185" s="66">
        <v>0</v>
      </c>
      <c r="H185" s="66">
        <v>0</v>
      </c>
      <c r="I185" s="66">
        <v>0</v>
      </c>
      <c r="J185" s="66">
        <v>0</v>
      </c>
      <c r="K185" s="66">
        <v>0</v>
      </c>
      <c r="L185" s="66">
        <v>0</v>
      </c>
      <c r="M185" s="66">
        <v>0</v>
      </c>
      <c r="N185" s="66">
        <v>0</v>
      </c>
      <c r="O185" s="66">
        <v>0</v>
      </c>
      <c r="P185" s="66">
        <v>0</v>
      </c>
      <c r="Q185" s="66">
        <v>0</v>
      </c>
      <c r="R185" s="66">
        <v>0</v>
      </c>
      <c r="S185" s="66">
        <v>0</v>
      </c>
      <c r="T185" s="66">
        <v>0</v>
      </c>
      <c r="U185" s="66">
        <v>0</v>
      </c>
      <c r="V185" s="66">
        <v>0</v>
      </c>
      <c r="W185" s="66">
        <v>0</v>
      </c>
      <c r="Y185" s="41" t="s">
        <v>374</v>
      </c>
      <c r="Z185" s="68">
        <v>0</v>
      </c>
      <c r="AA185" s="68">
        <v>0</v>
      </c>
      <c r="AB185" s="68">
        <v>0</v>
      </c>
      <c r="AC185" s="68">
        <v>0</v>
      </c>
      <c r="AD185" s="68">
        <v>0</v>
      </c>
      <c r="AE185" s="68">
        <v>0</v>
      </c>
      <c r="AF185" s="68">
        <v>0</v>
      </c>
      <c r="AG185" s="68">
        <v>0</v>
      </c>
      <c r="AH185" s="68">
        <v>0</v>
      </c>
      <c r="AI185" s="68">
        <v>0</v>
      </c>
      <c r="AJ185" s="68">
        <v>0</v>
      </c>
      <c r="AK185" s="68">
        <v>0</v>
      </c>
      <c r="AL185" s="68">
        <v>0</v>
      </c>
      <c r="AM185" s="68">
        <v>0</v>
      </c>
      <c r="AN185" s="68">
        <v>0</v>
      </c>
      <c r="AO185" s="68">
        <v>0</v>
      </c>
      <c r="AP185" s="68">
        <v>0</v>
      </c>
      <c r="AQ185" s="68">
        <v>0</v>
      </c>
      <c r="AR185" s="68">
        <v>0</v>
      </c>
      <c r="AS185" s="68">
        <v>0</v>
      </c>
      <c r="AT185" s="68"/>
      <c r="AV185" s="18" t="s">
        <v>374</v>
      </c>
      <c r="AW185" s="71">
        <v>0</v>
      </c>
      <c r="AX185" s="71">
        <v>0</v>
      </c>
      <c r="AY185" s="71">
        <v>0</v>
      </c>
      <c r="AZ185" s="71">
        <v>0</v>
      </c>
      <c r="BA185" s="71">
        <v>0</v>
      </c>
      <c r="BB185" s="71">
        <v>0</v>
      </c>
      <c r="BC185" s="71">
        <v>0</v>
      </c>
      <c r="BD185" s="71">
        <v>0</v>
      </c>
      <c r="BE185" s="71">
        <v>0</v>
      </c>
      <c r="BF185" s="71">
        <v>0</v>
      </c>
      <c r="BG185" s="71">
        <v>0</v>
      </c>
      <c r="BH185" s="71">
        <v>0</v>
      </c>
      <c r="BI185" s="71">
        <v>0</v>
      </c>
      <c r="BJ185" s="71">
        <v>0</v>
      </c>
      <c r="BK185" s="71">
        <v>0</v>
      </c>
      <c r="BL185" s="71">
        <v>0</v>
      </c>
      <c r="BM185" s="71">
        <v>0</v>
      </c>
      <c r="BN185" s="71">
        <v>0</v>
      </c>
      <c r="BO185" s="71">
        <v>0</v>
      </c>
      <c r="BP185" s="71">
        <v>0</v>
      </c>
      <c r="BQ185" s="71">
        <v>0</v>
      </c>
    </row>
    <row r="186" spans="1:69" x14ac:dyDescent="0.2">
      <c r="A186" s="13"/>
      <c r="B186" s="64" t="s">
        <v>374</v>
      </c>
      <c r="C186" s="66">
        <v>0</v>
      </c>
      <c r="D186" s="66">
        <v>0</v>
      </c>
      <c r="E186" s="66">
        <v>0</v>
      </c>
      <c r="F186" s="66">
        <v>0</v>
      </c>
      <c r="G186" s="66">
        <v>0</v>
      </c>
      <c r="H186" s="66">
        <v>0</v>
      </c>
      <c r="I186" s="66">
        <v>0</v>
      </c>
      <c r="J186" s="66">
        <v>0</v>
      </c>
      <c r="K186" s="66">
        <v>0</v>
      </c>
      <c r="L186" s="66">
        <v>0</v>
      </c>
      <c r="M186" s="66">
        <v>0</v>
      </c>
      <c r="N186" s="66">
        <v>0</v>
      </c>
      <c r="O186" s="66">
        <v>0</v>
      </c>
      <c r="P186" s="66">
        <v>0</v>
      </c>
      <c r="Q186" s="66">
        <v>0</v>
      </c>
      <c r="R186" s="66">
        <v>0</v>
      </c>
      <c r="S186" s="66">
        <v>0</v>
      </c>
      <c r="T186" s="66">
        <v>0</v>
      </c>
      <c r="U186" s="66">
        <v>0</v>
      </c>
      <c r="V186" s="66">
        <v>0</v>
      </c>
      <c r="W186" s="66">
        <v>0</v>
      </c>
      <c r="Y186" s="42" t="s">
        <v>374</v>
      </c>
      <c r="Z186" s="68">
        <v>0</v>
      </c>
      <c r="AA186" s="68">
        <v>0</v>
      </c>
      <c r="AB186" s="68">
        <v>0</v>
      </c>
      <c r="AC186" s="68">
        <v>0</v>
      </c>
      <c r="AD186" s="68">
        <v>0</v>
      </c>
      <c r="AE186" s="68">
        <v>0</v>
      </c>
      <c r="AF186" s="68">
        <v>0</v>
      </c>
      <c r="AG186" s="68">
        <v>0</v>
      </c>
      <c r="AH186" s="68">
        <v>0</v>
      </c>
      <c r="AI186" s="68">
        <v>0</v>
      </c>
      <c r="AJ186" s="68">
        <v>0</v>
      </c>
      <c r="AK186" s="68">
        <v>0</v>
      </c>
      <c r="AL186" s="68">
        <v>0</v>
      </c>
      <c r="AM186" s="68">
        <v>0</v>
      </c>
      <c r="AN186" s="68">
        <v>0</v>
      </c>
      <c r="AO186" s="68">
        <v>0</v>
      </c>
      <c r="AP186" s="68">
        <v>0</v>
      </c>
      <c r="AQ186" s="68">
        <v>0</v>
      </c>
      <c r="AR186" s="68">
        <v>0</v>
      </c>
      <c r="AS186" s="68">
        <v>0</v>
      </c>
      <c r="AT186" s="68"/>
      <c r="AV186" s="22" t="s">
        <v>374</v>
      </c>
      <c r="AW186" s="71">
        <v>0</v>
      </c>
      <c r="AX186" s="71">
        <v>0</v>
      </c>
      <c r="AY186" s="71">
        <v>0</v>
      </c>
      <c r="AZ186" s="71">
        <v>0</v>
      </c>
      <c r="BA186" s="71">
        <v>0</v>
      </c>
      <c r="BB186" s="71">
        <v>0</v>
      </c>
      <c r="BC186" s="71">
        <v>0</v>
      </c>
      <c r="BD186" s="71">
        <v>0</v>
      </c>
      <c r="BE186" s="71">
        <v>0</v>
      </c>
      <c r="BF186" s="71">
        <v>0</v>
      </c>
      <c r="BG186" s="71">
        <v>0</v>
      </c>
      <c r="BH186" s="71">
        <v>0</v>
      </c>
      <c r="BI186" s="71">
        <v>0</v>
      </c>
      <c r="BJ186" s="71">
        <v>0</v>
      </c>
      <c r="BK186" s="71">
        <v>0</v>
      </c>
      <c r="BL186" s="71">
        <v>0</v>
      </c>
      <c r="BM186" s="71">
        <v>0</v>
      </c>
      <c r="BN186" s="71">
        <v>0</v>
      </c>
      <c r="BO186" s="71">
        <v>0</v>
      </c>
      <c r="BP186" s="71">
        <v>0</v>
      </c>
      <c r="BQ186" s="71">
        <v>0</v>
      </c>
    </row>
    <row r="187" spans="1:69" x14ac:dyDescent="0.2">
      <c r="A187" s="13"/>
      <c r="B187" s="65" t="s">
        <v>194</v>
      </c>
      <c r="C187" s="66">
        <v>92367.016858270013</v>
      </c>
      <c r="D187" s="66">
        <v>4210.5697934910004</v>
      </c>
      <c r="E187" s="66">
        <v>1834.5612928191997</v>
      </c>
      <c r="F187" s="66">
        <v>2476.4188460599999</v>
      </c>
      <c r="G187" s="66">
        <v>701.84442265999996</v>
      </c>
      <c r="H187" s="66">
        <v>319.89011946759996</v>
      </c>
      <c r="I187" s="66">
        <v>448.30286458</v>
      </c>
      <c r="J187" s="66">
        <v>0</v>
      </c>
      <c r="K187" s="66">
        <v>0</v>
      </c>
      <c r="L187" s="66">
        <v>110.164771204</v>
      </c>
      <c r="M187" s="66">
        <v>9.2833124032000001</v>
      </c>
      <c r="N187" s="66">
        <v>0</v>
      </c>
      <c r="O187" s="66">
        <v>99.249864935000005</v>
      </c>
      <c r="P187" s="66">
        <v>0</v>
      </c>
      <c r="Q187" s="66">
        <v>0</v>
      </c>
      <c r="R187" s="66">
        <v>0</v>
      </c>
      <c r="S187" s="66">
        <v>0</v>
      </c>
      <c r="T187" s="66">
        <v>0</v>
      </c>
      <c r="U187" s="66">
        <v>0</v>
      </c>
      <c r="V187" s="66">
        <v>0</v>
      </c>
      <c r="W187" s="66"/>
      <c r="Y187" s="43" t="s">
        <v>194</v>
      </c>
      <c r="Z187" s="69"/>
      <c r="AA187" s="69"/>
      <c r="AB187" s="69"/>
      <c r="AC187" s="69"/>
      <c r="AD187" s="69"/>
      <c r="AE187" s="69"/>
      <c r="AF187" s="69"/>
      <c r="AG187" s="69"/>
      <c r="AH187" s="69"/>
      <c r="AI187" s="69"/>
      <c r="AJ187" s="69"/>
      <c r="AK187" s="69"/>
      <c r="AL187" s="69"/>
      <c r="AM187" s="69"/>
      <c r="AN187" s="68"/>
      <c r="AO187" s="68"/>
      <c r="AP187" s="68"/>
      <c r="AQ187" s="68"/>
      <c r="AR187" s="68"/>
      <c r="AS187" s="68"/>
      <c r="AT187" s="69"/>
      <c r="AV187" s="24" t="s">
        <v>194</v>
      </c>
      <c r="AW187" s="71"/>
      <c r="AX187" s="71"/>
      <c r="AY187" s="71"/>
      <c r="AZ187" s="71"/>
      <c r="BA187" s="71"/>
      <c r="BB187" s="71"/>
      <c r="BC187" s="71"/>
      <c r="BD187" s="71"/>
      <c r="BE187" s="71"/>
      <c r="BF187" s="71"/>
      <c r="BG187" s="71"/>
      <c r="BH187" s="71"/>
      <c r="BI187" s="71"/>
      <c r="BJ187" s="71"/>
      <c r="BK187" s="71"/>
      <c r="BL187" s="71"/>
      <c r="BM187" s="71"/>
      <c r="BN187" s="71"/>
      <c r="BO187" s="71"/>
      <c r="BP187" s="71"/>
      <c r="BQ187" s="71"/>
    </row>
    <row r="190" spans="1:69" x14ac:dyDescent="0.2">
      <c r="A190" s="8" t="s">
        <v>134</v>
      </c>
      <c r="B190" s="14" t="s">
        <v>187</v>
      </c>
      <c r="C190" s="28" t="s">
        <v>8</v>
      </c>
      <c r="D190" s="28" t="s">
        <v>7</v>
      </c>
      <c r="E190" s="28" t="s">
        <v>6</v>
      </c>
      <c r="F190" s="28" t="s">
        <v>5</v>
      </c>
      <c r="G190" s="28" t="s">
        <v>4</v>
      </c>
      <c r="H190" s="28" t="s">
        <v>3</v>
      </c>
      <c r="I190" s="28" t="s">
        <v>2</v>
      </c>
      <c r="J190" s="28" t="s">
        <v>1</v>
      </c>
      <c r="K190" s="28" t="s">
        <v>0</v>
      </c>
      <c r="L190" s="28" t="s">
        <v>10</v>
      </c>
      <c r="M190" s="28" t="s">
        <v>38</v>
      </c>
      <c r="N190" s="28" t="s">
        <v>37</v>
      </c>
      <c r="O190" s="28" t="s">
        <v>36</v>
      </c>
      <c r="P190" s="28" t="s">
        <v>35</v>
      </c>
      <c r="Q190" s="28" t="s">
        <v>34</v>
      </c>
      <c r="R190" s="28" t="s">
        <v>33</v>
      </c>
      <c r="S190" s="28" t="s">
        <v>32</v>
      </c>
      <c r="T190" s="28" t="s">
        <v>31</v>
      </c>
      <c r="U190" s="28" t="s">
        <v>30</v>
      </c>
      <c r="V190" s="28" t="s">
        <v>29</v>
      </c>
      <c r="W190" s="28" t="s">
        <v>194</v>
      </c>
      <c r="Y190" s="40" t="s">
        <v>187</v>
      </c>
      <c r="Z190" s="67" t="s">
        <v>8</v>
      </c>
      <c r="AA190" s="67" t="s">
        <v>7</v>
      </c>
      <c r="AB190" s="67" t="s">
        <v>6</v>
      </c>
      <c r="AC190" s="67" t="s">
        <v>5</v>
      </c>
      <c r="AD190" s="67" t="s">
        <v>4</v>
      </c>
      <c r="AE190" s="67" t="s">
        <v>3</v>
      </c>
      <c r="AF190" s="67" t="s">
        <v>2</v>
      </c>
      <c r="AG190" s="67" t="s">
        <v>1</v>
      </c>
      <c r="AH190" s="67" t="s">
        <v>0</v>
      </c>
      <c r="AI190" s="67" t="s">
        <v>10</v>
      </c>
      <c r="AJ190" s="67" t="s">
        <v>38</v>
      </c>
      <c r="AK190" s="67" t="s">
        <v>37</v>
      </c>
      <c r="AL190" s="67" t="s">
        <v>36</v>
      </c>
      <c r="AM190" s="67" t="s">
        <v>35</v>
      </c>
      <c r="AN190" s="67" t="s">
        <v>34</v>
      </c>
      <c r="AO190" s="67" t="s">
        <v>33</v>
      </c>
      <c r="AP190" s="67" t="s">
        <v>32</v>
      </c>
      <c r="AQ190" s="67" t="s">
        <v>31</v>
      </c>
      <c r="AR190" s="67" t="s">
        <v>30</v>
      </c>
      <c r="AS190" s="67" t="s">
        <v>29</v>
      </c>
      <c r="AT190" s="67" t="s">
        <v>194</v>
      </c>
      <c r="AV190" s="16" t="s">
        <v>187</v>
      </c>
      <c r="AW190" s="70" t="s">
        <v>8</v>
      </c>
      <c r="AX190" s="70" t="s">
        <v>7</v>
      </c>
      <c r="AY190" s="70" t="s">
        <v>6</v>
      </c>
      <c r="AZ190" s="70" t="s">
        <v>5</v>
      </c>
      <c r="BA190" s="70" t="s">
        <v>4</v>
      </c>
      <c r="BB190" s="70" t="s">
        <v>3</v>
      </c>
      <c r="BC190" s="70" t="s">
        <v>2</v>
      </c>
      <c r="BD190" s="70" t="s">
        <v>1</v>
      </c>
      <c r="BE190" s="70" t="s">
        <v>0</v>
      </c>
      <c r="BF190" s="70" t="s">
        <v>10</v>
      </c>
      <c r="BG190" s="70" t="s">
        <v>38</v>
      </c>
      <c r="BH190" s="70" t="s">
        <v>37</v>
      </c>
      <c r="BI190" s="70" t="s">
        <v>36</v>
      </c>
      <c r="BJ190" s="70" t="s">
        <v>35</v>
      </c>
      <c r="BK190" s="70" t="s">
        <v>34</v>
      </c>
      <c r="BL190" s="70" t="s">
        <v>33</v>
      </c>
      <c r="BM190" s="70" t="s">
        <v>32</v>
      </c>
      <c r="BN190" s="70" t="s">
        <v>31</v>
      </c>
      <c r="BO190" s="70" t="s">
        <v>30</v>
      </c>
      <c r="BP190" s="70" t="s">
        <v>29</v>
      </c>
      <c r="BQ190" s="70" t="s">
        <v>194</v>
      </c>
    </row>
    <row r="191" spans="1:69" x14ac:dyDescent="0.2">
      <c r="A191" s="13"/>
      <c r="B191" s="63" t="s">
        <v>177</v>
      </c>
      <c r="C191" s="66">
        <v>3305.7378248352002</v>
      </c>
      <c r="D191" s="66">
        <v>259.16712569399999</v>
      </c>
      <c r="E191" s="66">
        <v>0</v>
      </c>
      <c r="F191" s="66">
        <v>173.97375190850002</v>
      </c>
      <c r="G191" s="66">
        <v>0</v>
      </c>
      <c r="H191" s="66">
        <v>0</v>
      </c>
      <c r="I191" s="66">
        <v>0</v>
      </c>
      <c r="J191" s="66">
        <v>0</v>
      </c>
      <c r="K191" s="66">
        <v>0</v>
      </c>
      <c r="L191" s="66">
        <v>0</v>
      </c>
      <c r="M191" s="66">
        <v>0</v>
      </c>
      <c r="N191" s="66">
        <v>0</v>
      </c>
      <c r="O191" s="66">
        <v>0</v>
      </c>
      <c r="P191" s="66">
        <v>0</v>
      </c>
      <c r="Q191" s="66">
        <v>0</v>
      </c>
      <c r="R191" s="66">
        <v>0</v>
      </c>
      <c r="S191" s="66">
        <v>0</v>
      </c>
      <c r="T191" s="66">
        <v>0</v>
      </c>
      <c r="U191" s="66">
        <v>0</v>
      </c>
      <c r="V191" s="66">
        <v>0</v>
      </c>
      <c r="W191" s="66">
        <v>3738.8787024377002</v>
      </c>
      <c r="Y191" s="41" t="s">
        <v>177</v>
      </c>
      <c r="Z191" s="68">
        <v>0.88415219854014049</v>
      </c>
      <c r="AA191" s="68">
        <v>6.9316804935401197E-2</v>
      </c>
      <c r="AB191" s="68">
        <v>0</v>
      </c>
      <c r="AC191" s="68">
        <v>4.6530996524458364E-2</v>
      </c>
      <c r="AD191" s="68">
        <v>0</v>
      </c>
      <c r="AE191" s="68">
        <v>0</v>
      </c>
      <c r="AF191" s="68">
        <v>0</v>
      </c>
      <c r="AG191" s="68">
        <v>0</v>
      </c>
      <c r="AH191" s="68">
        <v>0</v>
      </c>
      <c r="AI191" s="68">
        <v>0</v>
      </c>
      <c r="AJ191" s="68">
        <v>0</v>
      </c>
      <c r="AK191" s="68">
        <v>0</v>
      </c>
      <c r="AL191" s="68">
        <v>0</v>
      </c>
      <c r="AM191" s="68">
        <v>0</v>
      </c>
      <c r="AN191" s="68">
        <v>0</v>
      </c>
      <c r="AO191" s="68">
        <v>0</v>
      </c>
      <c r="AP191" s="68">
        <v>0</v>
      </c>
      <c r="AQ191" s="68">
        <v>0</v>
      </c>
      <c r="AR191" s="68">
        <v>0</v>
      </c>
      <c r="AS191" s="68">
        <v>0</v>
      </c>
      <c r="AT191" s="68"/>
      <c r="AV191" s="18" t="s">
        <v>177</v>
      </c>
      <c r="AW191" s="71">
        <v>21.402764205824443</v>
      </c>
      <c r="AX191" s="71">
        <v>66.350137692195659</v>
      </c>
      <c r="AY191" s="71">
        <v>0</v>
      </c>
      <c r="AZ191" s="71">
        <v>97.539890102987343</v>
      </c>
      <c r="BA191" s="71">
        <v>0</v>
      </c>
      <c r="BB191" s="71">
        <v>0</v>
      </c>
      <c r="BC191" s="71">
        <v>0</v>
      </c>
      <c r="BD191" s="71">
        <v>0</v>
      </c>
      <c r="BE191" s="71">
        <v>0</v>
      </c>
      <c r="BF191" s="71">
        <v>0</v>
      </c>
      <c r="BG191" s="71">
        <v>0</v>
      </c>
      <c r="BH191" s="71">
        <v>0</v>
      </c>
      <c r="BI191" s="71">
        <v>0</v>
      </c>
      <c r="BJ191" s="71">
        <v>0</v>
      </c>
      <c r="BK191" s="71">
        <v>0</v>
      </c>
      <c r="BL191" s="71">
        <v>0</v>
      </c>
      <c r="BM191" s="71">
        <v>0</v>
      </c>
      <c r="BN191" s="71">
        <v>0</v>
      </c>
      <c r="BO191" s="71">
        <v>0</v>
      </c>
      <c r="BP191" s="71">
        <v>0</v>
      </c>
      <c r="BQ191" s="71">
        <v>19.996072640779133</v>
      </c>
    </row>
    <row r="192" spans="1:69" x14ac:dyDescent="0.2">
      <c r="A192" s="13"/>
      <c r="B192" s="63" t="s">
        <v>371</v>
      </c>
      <c r="C192" s="66">
        <v>82478.697707242012</v>
      </c>
      <c r="D192" s="66">
        <v>4352.6450845319996</v>
      </c>
      <c r="E192" s="66">
        <v>3946.9843036400002</v>
      </c>
      <c r="F192" s="66">
        <v>2381.1413965305996</v>
      </c>
      <c r="G192" s="66">
        <v>552.77343972480003</v>
      </c>
      <c r="H192" s="66">
        <v>500.73646272000002</v>
      </c>
      <c r="I192" s="66">
        <v>177.72869547959999</v>
      </c>
      <c r="J192" s="66">
        <v>162.14768448390001</v>
      </c>
      <c r="K192" s="66">
        <v>0</v>
      </c>
      <c r="L192" s="66">
        <v>254.03452705000001</v>
      </c>
      <c r="M192" s="66">
        <v>0</v>
      </c>
      <c r="N192" s="66">
        <v>0</v>
      </c>
      <c r="O192" s="66">
        <v>0</v>
      </c>
      <c r="P192" s="66">
        <v>0</v>
      </c>
      <c r="Q192" s="66">
        <v>0</v>
      </c>
      <c r="R192" s="66">
        <v>0</v>
      </c>
      <c r="S192" s="66">
        <v>0</v>
      </c>
      <c r="T192" s="66">
        <v>0</v>
      </c>
      <c r="U192" s="66">
        <v>0</v>
      </c>
      <c r="V192" s="66">
        <v>0</v>
      </c>
      <c r="W192" s="66">
        <v>94806.889301402931</v>
      </c>
      <c r="Y192" s="41" t="s">
        <v>371</v>
      </c>
      <c r="Z192" s="68">
        <v>0.86996523475242338</v>
      </c>
      <c r="AA192" s="68">
        <v>4.5910641268847009E-2</v>
      </c>
      <c r="AB192" s="68">
        <v>4.1631830057117944E-2</v>
      </c>
      <c r="AC192" s="68">
        <v>2.5115700072814898E-2</v>
      </c>
      <c r="AD192" s="68">
        <v>5.8305197417401209E-3</v>
      </c>
      <c r="AE192" s="68">
        <v>5.2816463698971954E-3</v>
      </c>
      <c r="AF192" s="68">
        <v>1.8746390350871897E-3</v>
      </c>
      <c r="AG192" s="68">
        <v>1.710294322266099E-3</v>
      </c>
      <c r="AH192" s="68">
        <v>0</v>
      </c>
      <c r="AI192" s="68">
        <v>2.6794943798060132E-3</v>
      </c>
      <c r="AJ192" s="68">
        <v>0</v>
      </c>
      <c r="AK192" s="68">
        <v>0</v>
      </c>
      <c r="AL192" s="68">
        <v>0</v>
      </c>
      <c r="AM192" s="68">
        <v>0</v>
      </c>
      <c r="AN192" s="68">
        <v>0</v>
      </c>
      <c r="AO192" s="68">
        <v>0</v>
      </c>
      <c r="AP192" s="68">
        <v>0</v>
      </c>
      <c r="AQ192" s="68">
        <v>0</v>
      </c>
      <c r="AR192" s="68">
        <v>0</v>
      </c>
      <c r="AS192" s="68">
        <v>0</v>
      </c>
      <c r="AT192" s="68"/>
      <c r="AV192" s="18" t="s">
        <v>371</v>
      </c>
      <c r="AW192" s="71">
        <v>3.0109656061102723</v>
      </c>
      <c r="AX192" s="71">
        <v>19.803098608248501</v>
      </c>
      <c r="AY192" s="71">
        <v>21.597799950023241</v>
      </c>
      <c r="AZ192" s="71">
        <v>27.566994908980639</v>
      </c>
      <c r="BA192" s="71">
        <v>53.753651744018178</v>
      </c>
      <c r="BB192" s="71">
        <v>68.996034391808919</v>
      </c>
      <c r="BC192" s="71">
        <v>89.918899805168806</v>
      </c>
      <c r="BD192" s="71">
        <v>97.60132292349455</v>
      </c>
      <c r="BE192" s="71">
        <v>0</v>
      </c>
      <c r="BF192" s="71">
        <v>97.694257357296976</v>
      </c>
      <c r="BG192" s="71">
        <v>0</v>
      </c>
      <c r="BH192" s="71">
        <v>0</v>
      </c>
      <c r="BI192" s="71">
        <v>0</v>
      </c>
      <c r="BJ192" s="71">
        <v>0</v>
      </c>
      <c r="BK192" s="71">
        <v>0</v>
      </c>
      <c r="BL192" s="71">
        <v>0</v>
      </c>
      <c r="BM192" s="71">
        <v>0</v>
      </c>
      <c r="BN192" s="71">
        <v>0</v>
      </c>
      <c r="BO192" s="71">
        <v>0</v>
      </c>
      <c r="BP192" s="71">
        <v>0</v>
      </c>
      <c r="BQ192" s="71">
        <v>3.0547853790214594</v>
      </c>
    </row>
    <row r="193" spans="1:69" x14ac:dyDescent="0.2">
      <c r="A193" s="13"/>
      <c r="B193" s="63" t="s">
        <v>165</v>
      </c>
      <c r="C193" s="66">
        <v>0</v>
      </c>
      <c r="D193" s="66">
        <v>0</v>
      </c>
      <c r="E193" s="66">
        <v>0</v>
      </c>
      <c r="F193" s="66">
        <v>0</v>
      </c>
      <c r="G193" s="66">
        <v>0</v>
      </c>
      <c r="H193" s="66">
        <v>0</v>
      </c>
      <c r="I193" s="66">
        <v>0</v>
      </c>
      <c r="J193" s="66">
        <v>0</v>
      </c>
      <c r="K193" s="66">
        <v>0</v>
      </c>
      <c r="L193" s="66">
        <v>0</v>
      </c>
      <c r="M193" s="66">
        <v>0</v>
      </c>
      <c r="N193" s="66">
        <v>0</v>
      </c>
      <c r="O193" s="66">
        <v>0</v>
      </c>
      <c r="P193" s="66">
        <v>0</v>
      </c>
      <c r="Q193" s="66">
        <v>0</v>
      </c>
      <c r="R193" s="66">
        <v>0</v>
      </c>
      <c r="S193" s="66">
        <v>0</v>
      </c>
      <c r="T193" s="66">
        <v>0</v>
      </c>
      <c r="U193" s="66">
        <v>0</v>
      </c>
      <c r="V193" s="66">
        <v>0</v>
      </c>
      <c r="W193" s="66">
        <v>0</v>
      </c>
      <c r="Y193" s="41" t="s">
        <v>165</v>
      </c>
      <c r="Z193" s="68">
        <v>0</v>
      </c>
      <c r="AA193" s="68">
        <v>0</v>
      </c>
      <c r="AB193" s="68">
        <v>0</v>
      </c>
      <c r="AC193" s="68">
        <v>0</v>
      </c>
      <c r="AD193" s="68">
        <v>0</v>
      </c>
      <c r="AE193" s="68">
        <v>0</v>
      </c>
      <c r="AF193" s="68">
        <v>0</v>
      </c>
      <c r="AG193" s="68">
        <v>0</v>
      </c>
      <c r="AH193" s="68">
        <v>0</v>
      </c>
      <c r="AI193" s="68">
        <v>0</v>
      </c>
      <c r="AJ193" s="68">
        <v>0</v>
      </c>
      <c r="AK193" s="68">
        <v>0</v>
      </c>
      <c r="AL193" s="68">
        <v>0</v>
      </c>
      <c r="AM193" s="68">
        <v>0</v>
      </c>
      <c r="AN193" s="68">
        <v>0</v>
      </c>
      <c r="AO193" s="68">
        <v>0</v>
      </c>
      <c r="AP193" s="68">
        <v>0</v>
      </c>
      <c r="AQ193" s="68">
        <v>0</v>
      </c>
      <c r="AR193" s="68">
        <v>0</v>
      </c>
      <c r="AS193" s="68">
        <v>0</v>
      </c>
      <c r="AT193" s="68"/>
      <c r="AV193" s="18" t="s">
        <v>165</v>
      </c>
      <c r="AW193" s="71">
        <v>0</v>
      </c>
      <c r="AX193" s="71">
        <v>0</v>
      </c>
      <c r="AY193" s="71">
        <v>0</v>
      </c>
      <c r="AZ193" s="71">
        <v>0</v>
      </c>
      <c r="BA193" s="71">
        <v>0</v>
      </c>
      <c r="BB193" s="71">
        <v>0</v>
      </c>
      <c r="BC193" s="71">
        <v>0</v>
      </c>
      <c r="BD193" s="71">
        <v>0</v>
      </c>
      <c r="BE193" s="71">
        <v>0</v>
      </c>
      <c r="BF193" s="71">
        <v>0</v>
      </c>
      <c r="BG193" s="71">
        <v>0</v>
      </c>
      <c r="BH193" s="71">
        <v>0</v>
      </c>
      <c r="BI193" s="71">
        <v>0</v>
      </c>
      <c r="BJ193" s="71">
        <v>0</v>
      </c>
      <c r="BK193" s="71">
        <v>0</v>
      </c>
      <c r="BL193" s="71">
        <v>0</v>
      </c>
      <c r="BM193" s="71">
        <v>0</v>
      </c>
      <c r="BN193" s="71">
        <v>0</v>
      </c>
      <c r="BO193" s="71">
        <v>0</v>
      </c>
      <c r="BP193" s="71">
        <v>0</v>
      </c>
      <c r="BQ193" s="71">
        <v>0</v>
      </c>
    </row>
    <row r="194" spans="1:69" x14ac:dyDescent="0.2">
      <c r="A194" s="13"/>
      <c r="B194" s="63" t="s">
        <v>429</v>
      </c>
      <c r="C194" s="66">
        <v>0</v>
      </c>
      <c r="D194" s="66">
        <v>0</v>
      </c>
      <c r="E194" s="66">
        <v>0</v>
      </c>
      <c r="F194" s="66">
        <v>0</v>
      </c>
      <c r="G194" s="66">
        <v>0</v>
      </c>
      <c r="H194" s="66">
        <v>0</v>
      </c>
      <c r="I194" s="66">
        <v>0</v>
      </c>
      <c r="J194" s="66">
        <v>0</v>
      </c>
      <c r="K194" s="66">
        <v>0</v>
      </c>
      <c r="L194" s="66">
        <v>0</v>
      </c>
      <c r="M194" s="66">
        <v>0</v>
      </c>
      <c r="N194" s="66">
        <v>0</v>
      </c>
      <c r="O194" s="66">
        <v>0</v>
      </c>
      <c r="P194" s="66">
        <v>0</v>
      </c>
      <c r="Q194" s="66">
        <v>0</v>
      </c>
      <c r="R194" s="66">
        <v>0</v>
      </c>
      <c r="S194" s="66">
        <v>0</v>
      </c>
      <c r="T194" s="66">
        <v>0</v>
      </c>
      <c r="U194" s="66">
        <v>0</v>
      </c>
      <c r="V194" s="66">
        <v>0</v>
      </c>
      <c r="W194" s="66">
        <v>0</v>
      </c>
      <c r="Y194" s="41" t="s">
        <v>429</v>
      </c>
      <c r="Z194" s="68">
        <v>0</v>
      </c>
      <c r="AA194" s="68">
        <v>0</v>
      </c>
      <c r="AB194" s="68">
        <v>0</v>
      </c>
      <c r="AC194" s="68">
        <v>0</v>
      </c>
      <c r="AD194" s="68">
        <v>0</v>
      </c>
      <c r="AE194" s="68">
        <v>0</v>
      </c>
      <c r="AF194" s="68">
        <v>0</v>
      </c>
      <c r="AG194" s="68">
        <v>0</v>
      </c>
      <c r="AH194" s="68">
        <v>0</v>
      </c>
      <c r="AI194" s="68">
        <v>0</v>
      </c>
      <c r="AJ194" s="68">
        <v>0</v>
      </c>
      <c r="AK194" s="68">
        <v>0</v>
      </c>
      <c r="AL194" s="68">
        <v>0</v>
      </c>
      <c r="AM194" s="68">
        <v>0</v>
      </c>
      <c r="AN194" s="68">
        <v>0</v>
      </c>
      <c r="AO194" s="68">
        <v>0</v>
      </c>
      <c r="AP194" s="68">
        <v>0</v>
      </c>
      <c r="AQ194" s="68">
        <v>0</v>
      </c>
      <c r="AR194" s="68">
        <v>0</v>
      </c>
      <c r="AS194" s="68">
        <v>0</v>
      </c>
      <c r="AT194" s="68"/>
      <c r="AV194" s="18" t="s">
        <v>429</v>
      </c>
      <c r="AW194" s="71">
        <v>0</v>
      </c>
      <c r="AX194" s="71">
        <v>0</v>
      </c>
      <c r="AY194" s="71">
        <v>0</v>
      </c>
      <c r="AZ194" s="71">
        <v>0</v>
      </c>
      <c r="BA194" s="71">
        <v>0</v>
      </c>
      <c r="BB194" s="71">
        <v>0</v>
      </c>
      <c r="BC194" s="71">
        <v>0</v>
      </c>
      <c r="BD194" s="71">
        <v>0</v>
      </c>
      <c r="BE194" s="71">
        <v>0</v>
      </c>
      <c r="BF194" s="71">
        <v>0</v>
      </c>
      <c r="BG194" s="71">
        <v>0</v>
      </c>
      <c r="BH194" s="71">
        <v>0</v>
      </c>
      <c r="BI194" s="71">
        <v>0</v>
      </c>
      <c r="BJ194" s="71">
        <v>0</v>
      </c>
      <c r="BK194" s="71">
        <v>0</v>
      </c>
      <c r="BL194" s="71">
        <v>0</v>
      </c>
      <c r="BM194" s="71">
        <v>0</v>
      </c>
      <c r="BN194" s="71">
        <v>0</v>
      </c>
      <c r="BO194" s="71">
        <v>0</v>
      </c>
      <c r="BP194" s="71">
        <v>0</v>
      </c>
      <c r="BQ194" s="71">
        <v>0</v>
      </c>
    </row>
    <row r="195" spans="1:69" x14ac:dyDescent="0.2">
      <c r="A195" s="13"/>
      <c r="B195" s="63" t="s">
        <v>428</v>
      </c>
      <c r="C195" s="66">
        <v>0</v>
      </c>
      <c r="D195" s="66">
        <v>0</v>
      </c>
      <c r="E195" s="66">
        <v>0</v>
      </c>
      <c r="F195" s="66">
        <v>0</v>
      </c>
      <c r="G195" s="66">
        <v>0</v>
      </c>
      <c r="H195" s="66">
        <v>0</v>
      </c>
      <c r="I195" s="66">
        <v>0</v>
      </c>
      <c r="J195" s="66">
        <v>0</v>
      </c>
      <c r="K195" s="66">
        <v>0</v>
      </c>
      <c r="L195" s="66">
        <v>0</v>
      </c>
      <c r="M195" s="66">
        <v>0</v>
      </c>
      <c r="N195" s="66">
        <v>0</v>
      </c>
      <c r="O195" s="66">
        <v>0</v>
      </c>
      <c r="P195" s="66">
        <v>0</v>
      </c>
      <c r="Q195" s="66">
        <v>0</v>
      </c>
      <c r="R195" s="66">
        <v>0</v>
      </c>
      <c r="S195" s="66">
        <v>0</v>
      </c>
      <c r="T195" s="66">
        <v>0</v>
      </c>
      <c r="U195" s="66">
        <v>0</v>
      </c>
      <c r="V195" s="66">
        <v>0</v>
      </c>
      <c r="W195" s="66">
        <v>0</v>
      </c>
      <c r="Y195" s="41" t="s">
        <v>428</v>
      </c>
      <c r="Z195" s="68">
        <v>0</v>
      </c>
      <c r="AA195" s="68">
        <v>0</v>
      </c>
      <c r="AB195" s="68">
        <v>0</v>
      </c>
      <c r="AC195" s="68">
        <v>0</v>
      </c>
      <c r="AD195" s="68">
        <v>0</v>
      </c>
      <c r="AE195" s="68">
        <v>0</v>
      </c>
      <c r="AF195" s="68">
        <v>0</v>
      </c>
      <c r="AG195" s="68">
        <v>0</v>
      </c>
      <c r="AH195" s="68">
        <v>0</v>
      </c>
      <c r="AI195" s="68">
        <v>0</v>
      </c>
      <c r="AJ195" s="68">
        <v>0</v>
      </c>
      <c r="AK195" s="68">
        <v>0</v>
      </c>
      <c r="AL195" s="68">
        <v>0</v>
      </c>
      <c r="AM195" s="68">
        <v>0</v>
      </c>
      <c r="AN195" s="68">
        <v>0</v>
      </c>
      <c r="AO195" s="68">
        <v>0</v>
      </c>
      <c r="AP195" s="68">
        <v>0</v>
      </c>
      <c r="AQ195" s="68">
        <v>0</v>
      </c>
      <c r="AR195" s="68">
        <v>0</v>
      </c>
      <c r="AS195" s="68">
        <v>0</v>
      </c>
      <c r="AT195" s="68"/>
      <c r="AV195" s="18" t="s">
        <v>428</v>
      </c>
      <c r="AW195" s="71">
        <v>0</v>
      </c>
      <c r="AX195" s="71">
        <v>0</v>
      </c>
      <c r="AY195" s="71">
        <v>0</v>
      </c>
      <c r="AZ195" s="71">
        <v>0</v>
      </c>
      <c r="BA195" s="71">
        <v>0</v>
      </c>
      <c r="BB195" s="71">
        <v>0</v>
      </c>
      <c r="BC195" s="71">
        <v>0</v>
      </c>
      <c r="BD195" s="71">
        <v>0</v>
      </c>
      <c r="BE195" s="71">
        <v>0</v>
      </c>
      <c r="BF195" s="71">
        <v>0</v>
      </c>
      <c r="BG195" s="71">
        <v>0</v>
      </c>
      <c r="BH195" s="71">
        <v>0</v>
      </c>
      <c r="BI195" s="71">
        <v>0</v>
      </c>
      <c r="BJ195" s="71">
        <v>0</v>
      </c>
      <c r="BK195" s="71">
        <v>0</v>
      </c>
      <c r="BL195" s="71">
        <v>0</v>
      </c>
      <c r="BM195" s="71">
        <v>0</v>
      </c>
      <c r="BN195" s="71">
        <v>0</v>
      </c>
      <c r="BO195" s="71">
        <v>0</v>
      </c>
      <c r="BP195" s="71">
        <v>0</v>
      </c>
      <c r="BQ195" s="71">
        <v>0</v>
      </c>
    </row>
    <row r="196" spans="1:69" x14ac:dyDescent="0.2">
      <c r="A196" s="13"/>
      <c r="B196" s="63" t="s">
        <v>173</v>
      </c>
      <c r="C196" s="66">
        <v>308.95857470999999</v>
      </c>
      <c r="D196" s="66">
        <v>0</v>
      </c>
      <c r="E196" s="66">
        <v>0</v>
      </c>
      <c r="F196" s="66">
        <v>0</v>
      </c>
      <c r="G196" s="66">
        <v>0</v>
      </c>
      <c r="H196" s="66">
        <v>0</v>
      </c>
      <c r="I196" s="66">
        <v>0</v>
      </c>
      <c r="J196" s="66">
        <v>0</v>
      </c>
      <c r="K196" s="66">
        <v>0</v>
      </c>
      <c r="L196" s="66">
        <v>0</v>
      </c>
      <c r="M196" s="66">
        <v>0</v>
      </c>
      <c r="N196" s="66">
        <v>0</v>
      </c>
      <c r="O196" s="66">
        <v>0</v>
      </c>
      <c r="P196" s="66">
        <v>0</v>
      </c>
      <c r="Q196" s="66">
        <v>0</v>
      </c>
      <c r="R196" s="66">
        <v>0</v>
      </c>
      <c r="S196" s="66">
        <v>0</v>
      </c>
      <c r="T196" s="66">
        <v>0</v>
      </c>
      <c r="U196" s="66">
        <v>0</v>
      </c>
      <c r="V196" s="66">
        <v>0</v>
      </c>
      <c r="W196" s="66">
        <v>308.95857470999999</v>
      </c>
      <c r="Y196" s="41" t="s">
        <v>173</v>
      </c>
      <c r="Z196" s="68">
        <v>1</v>
      </c>
      <c r="AA196" s="68">
        <v>0</v>
      </c>
      <c r="AB196" s="68">
        <v>0</v>
      </c>
      <c r="AC196" s="68">
        <v>0</v>
      </c>
      <c r="AD196" s="68">
        <v>0</v>
      </c>
      <c r="AE196" s="68">
        <v>0</v>
      </c>
      <c r="AF196" s="68">
        <v>0</v>
      </c>
      <c r="AG196" s="68">
        <v>0</v>
      </c>
      <c r="AH196" s="68">
        <v>0</v>
      </c>
      <c r="AI196" s="68">
        <v>0</v>
      </c>
      <c r="AJ196" s="68">
        <v>0</v>
      </c>
      <c r="AK196" s="68">
        <v>0</v>
      </c>
      <c r="AL196" s="68">
        <v>0</v>
      </c>
      <c r="AM196" s="68">
        <v>0</v>
      </c>
      <c r="AN196" s="68">
        <v>0</v>
      </c>
      <c r="AO196" s="68">
        <v>0</v>
      </c>
      <c r="AP196" s="68">
        <v>0</v>
      </c>
      <c r="AQ196" s="68">
        <v>0</v>
      </c>
      <c r="AR196" s="68">
        <v>0</v>
      </c>
      <c r="AS196" s="68">
        <v>0</v>
      </c>
      <c r="AT196" s="68"/>
      <c r="AV196" s="18" t="s">
        <v>173</v>
      </c>
      <c r="AW196" s="71">
        <v>51.627221550870352</v>
      </c>
      <c r="AX196" s="71">
        <v>0</v>
      </c>
      <c r="AY196" s="71">
        <v>0</v>
      </c>
      <c r="AZ196" s="71">
        <v>0</v>
      </c>
      <c r="BA196" s="71">
        <v>0</v>
      </c>
      <c r="BB196" s="71">
        <v>0</v>
      </c>
      <c r="BC196" s="71">
        <v>0</v>
      </c>
      <c r="BD196" s="71">
        <v>0</v>
      </c>
      <c r="BE196" s="71">
        <v>0</v>
      </c>
      <c r="BF196" s="71">
        <v>0</v>
      </c>
      <c r="BG196" s="71">
        <v>0</v>
      </c>
      <c r="BH196" s="71">
        <v>0</v>
      </c>
      <c r="BI196" s="71">
        <v>0</v>
      </c>
      <c r="BJ196" s="71">
        <v>0</v>
      </c>
      <c r="BK196" s="71">
        <v>0</v>
      </c>
      <c r="BL196" s="71">
        <v>0</v>
      </c>
      <c r="BM196" s="71">
        <v>0</v>
      </c>
      <c r="BN196" s="71">
        <v>0</v>
      </c>
      <c r="BO196" s="71">
        <v>0</v>
      </c>
      <c r="BP196" s="71">
        <v>0</v>
      </c>
      <c r="BQ196" s="71">
        <v>51.627221550870352</v>
      </c>
    </row>
    <row r="197" spans="1:69" x14ac:dyDescent="0.2">
      <c r="A197" s="13"/>
      <c r="B197" s="63" t="s">
        <v>181</v>
      </c>
      <c r="C197" s="66">
        <v>839.64828633909997</v>
      </c>
      <c r="D197" s="66">
        <v>0</v>
      </c>
      <c r="E197" s="66">
        <v>0</v>
      </c>
      <c r="F197" s="66">
        <v>0</v>
      </c>
      <c r="G197" s="66">
        <v>0</v>
      </c>
      <c r="H197" s="66">
        <v>0</v>
      </c>
      <c r="I197" s="66">
        <v>0</v>
      </c>
      <c r="J197" s="66">
        <v>0</v>
      </c>
      <c r="K197" s="66">
        <v>0</v>
      </c>
      <c r="L197" s="66">
        <v>0</v>
      </c>
      <c r="M197" s="66">
        <v>0</v>
      </c>
      <c r="N197" s="66">
        <v>0</v>
      </c>
      <c r="O197" s="66">
        <v>0</v>
      </c>
      <c r="P197" s="66">
        <v>0</v>
      </c>
      <c r="Q197" s="66">
        <v>0</v>
      </c>
      <c r="R197" s="66">
        <v>0</v>
      </c>
      <c r="S197" s="66">
        <v>0</v>
      </c>
      <c r="T197" s="66">
        <v>0</v>
      </c>
      <c r="U197" s="66">
        <v>0</v>
      </c>
      <c r="V197" s="66">
        <v>0</v>
      </c>
      <c r="W197" s="66">
        <v>839.64828633909997</v>
      </c>
      <c r="Y197" s="41" t="s">
        <v>181</v>
      </c>
      <c r="Z197" s="68">
        <v>1</v>
      </c>
      <c r="AA197" s="68">
        <v>0</v>
      </c>
      <c r="AB197" s="68">
        <v>0</v>
      </c>
      <c r="AC197" s="68">
        <v>0</v>
      </c>
      <c r="AD197" s="68">
        <v>0</v>
      </c>
      <c r="AE197" s="68">
        <v>0</v>
      </c>
      <c r="AF197" s="68">
        <v>0</v>
      </c>
      <c r="AG197" s="68">
        <v>0</v>
      </c>
      <c r="AH197" s="68">
        <v>0</v>
      </c>
      <c r="AI197" s="68">
        <v>0</v>
      </c>
      <c r="AJ197" s="68">
        <v>0</v>
      </c>
      <c r="AK197" s="68">
        <v>0</v>
      </c>
      <c r="AL197" s="68">
        <v>0</v>
      </c>
      <c r="AM197" s="68">
        <v>0</v>
      </c>
      <c r="AN197" s="68">
        <v>0</v>
      </c>
      <c r="AO197" s="68">
        <v>0</v>
      </c>
      <c r="AP197" s="68">
        <v>0</v>
      </c>
      <c r="AQ197" s="68">
        <v>0</v>
      </c>
      <c r="AR197" s="68">
        <v>0</v>
      </c>
      <c r="AS197" s="68">
        <v>0</v>
      </c>
      <c r="AT197" s="68"/>
      <c r="AV197" s="18" t="s">
        <v>181</v>
      </c>
      <c r="AW197" s="71">
        <v>49.287252576871609</v>
      </c>
      <c r="AX197" s="71">
        <v>0</v>
      </c>
      <c r="AY197" s="71">
        <v>0</v>
      </c>
      <c r="AZ197" s="71">
        <v>0</v>
      </c>
      <c r="BA197" s="71">
        <v>0</v>
      </c>
      <c r="BB197" s="71">
        <v>0</v>
      </c>
      <c r="BC197" s="71">
        <v>0</v>
      </c>
      <c r="BD197" s="71">
        <v>0</v>
      </c>
      <c r="BE197" s="71">
        <v>0</v>
      </c>
      <c r="BF197" s="71">
        <v>0</v>
      </c>
      <c r="BG197" s="71">
        <v>0</v>
      </c>
      <c r="BH197" s="71">
        <v>0</v>
      </c>
      <c r="BI197" s="71">
        <v>0</v>
      </c>
      <c r="BJ197" s="71">
        <v>0</v>
      </c>
      <c r="BK197" s="71">
        <v>0</v>
      </c>
      <c r="BL197" s="71">
        <v>0</v>
      </c>
      <c r="BM197" s="71">
        <v>0</v>
      </c>
      <c r="BN197" s="71">
        <v>0</v>
      </c>
      <c r="BO197" s="71">
        <v>0</v>
      </c>
      <c r="BP197" s="71">
        <v>0</v>
      </c>
      <c r="BQ197" s="71">
        <v>49.287252576871609</v>
      </c>
    </row>
    <row r="198" spans="1:69" x14ac:dyDescent="0.2">
      <c r="A198" s="13"/>
      <c r="B198" s="63" t="s">
        <v>169</v>
      </c>
      <c r="C198" s="66">
        <v>10938.143204940001</v>
      </c>
      <c r="D198" s="66">
        <v>1105.4726372294999</v>
      </c>
      <c r="E198" s="66">
        <v>902.5155764937</v>
      </c>
      <c r="F198" s="66">
        <v>276.31401779999999</v>
      </c>
      <c r="G198" s="66">
        <v>0</v>
      </c>
      <c r="H198" s="66">
        <v>182.22083076999999</v>
      </c>
      <c r="I198" s="66">
        <v>92.221445318500002</v>
      </c>
      <c r="J198" s="66">
        <v>0</v>
      </c>
      <c r="K198" s="66">
        <v>0</v>
      </c>
      <c r="L198" s="66">
        <v>0</v>
      </c>
      <c r="M198" s="66">
        <v>0</v>
      </c>
      <c r="N198" s="66">
        <v>0</v>
      </c>
      <c r="O198" s="66">
        <v>0</v>
      </c>
      <c r="P198" s="66">
        <v>0</v>
      </c>
      <c r="Q198" s="66">
        <v>0</v>
      </c>
      <c r="R198" s="66">
        <v>0</v>
      </c>
      <c r="S198" s="66">
        <v>0</v>
      </c>
      <c r="T198" s="66">
        <v>0</v>
      </c>
      <c r="U198" s="66">
        <v>0</v>
      </c>
      <c r="V198" s="66">
        <v>0</v>
      </c>
      <c r="W198" s="66">
        <v>13496.887712551703</v>
      </c>
      <c r="Y198" s="41" t="s">
        <v>169</v>
      </c>
      <c r="Z198" s="68">
        <v>0.81041966399171073</v>
      </c>
      <c r="AA198" s="68">
        <v>8.1905744551867568E-2</v>
      </c>
      <c r="AB198" s="68">
        <v>6.6868421499453351E-2</v>
      </c>
      <c r="AC198" s="68">
        <v>2.0472424731150143E-2</v>
      </c>
      <c r="AD198" s="68">
        <v>0</v>
      </c>
      <c r="AE198" s="68">
        <v>1.3500951823177728E-2</v>
      </c>
      <c r="AF198" s="68">
        <v>6.832793402640285E-3</v>
      </c>
      <c r="AG198" s="68">
        <v>0</v>
      </c>
      <c r="AH198" s="68">
        <v>0</v>
      </c>
      <c r="AI198" s="68">
        <v>0</v>
      </c>
      <c r="AJ198" s="68">
        <v>0</v>
      </c>
      <c r="AK198" s="68">
        <v>0</v>
      </c>
      <c r="AL198" s="68">
        <v>0</v>
      </c>
      <c r="AM198" s="68">
        <v>0</v>
      </c>
      <c r="AN198" s="68">
        <v>0</v>
      </c>
      <c r="AO198" s="68">
        <v>0</v>
      </c>
      <c r="AP198" s="68">
        <v>0</v>
      </c>
      <c r="AQ198" s="68">
        <v>0</v>
      </c>
      <c r="AR198" s="68">
        <v>0</v>
      </c>
      <c r="AS198" s="68">
        <v>0</v>
      </c>
      <c r="AT198" s="68"/>
      <c r="AV198" s="18" t="s">
        <v>169</v>
      </c>
      <c r="AW198" s="71">
        <v>12.732610031402148</v>
      </c>
      <c r="AX198" s="71">
        <v>42.084876422596452</v>
      </c>
      <c r="AY198" s="71">
        <v>44.209489743745117</v>
      </c>
      <c r="AZ198" s="71">
        <v>90.140903062740549</v>
      </c>
      <c r="BA198" s="71">
        <v>0</v>
      </c>
      <c r="BB198" s="71">
        <v>97.709077853011394</v>
      </c>
      <c r="BC198" s="71">
        <v>97.491155207521786</v>
      </c>
      <c r="BD198" s="71">
        <v>0</v>
      </c>
      <c r="BE198" s="71">
        <v>0</v>
      </c>
      <c r="BF198" s="71">
        <v>0</v>
      </c>
      <c r="BG198" s="71">
        <v>0</v>
      </c>
      <c r="BH198" s="71">
        <v>0</v>
      </c>
      <c r="BI198" s="71">
        <v>0</v>
      </c>
      <c r="BJ198" s="71">
        <v>0</v>
      </c>
      <c r="BK198" s="71">
        <v>0</v>
      </c>
      <c r="BL198" s="71">
        <v>0</v>
      </c>
      <c r="BM198" s="71">
        <v>0</v>
      </c>
      <c r="BN198" s="71">
        <v>0</v>
      </c>
      <c r="BO198" s="71">
        <v>0</v>
      </c>
      <c r="BP198" s="71">
        <v>0</v>
      </c>
      <c r="BQ198" s="71">
        <v>11.518992852536515</v>
      </c>
    </row>
    <row r="199" spans="1:69" x14ac:dyDescent="0.2">
      <c r="A199" s="13"/>
      <c r="B199" s="63" t="s">
        <v>372</v>
      </c>
      <c r="C199" s="66">
        <v>924.03084030260004</v>
      </c>
      <c r="D199" s="66">
        <v>0</v>
      </c>
      <c r="E199" s="66">
        <v>0</v>
      </c>
      <c r="F199" s="66">
        <v>0</v>
      </c>
      <c r="G199" s="66">
        <v>254.03313702</v>
      </c>
      <c r="H199" s="66">
        <v>0</v>
      </c>
      <c r="I199" s="66">
        <v>0</v>
      </c>
      <c r="J199" s="66">
        <v>0</v>
      </c>
      <c r="K199" s="66">
        <v>0</v>
      </c>
      <c r="L199" s="66">
        <v>0</v>
      </c>
      <c r="M199" s="66">
        <v>0</v>
      </c>
      <c r="N199" s="66">
        <v>0</v>
      </c>
      <c r="O199" s="66">
        <v>0</v>
      </c>
      <c r="P199" s="66">
        <v>0</v>
      </c>
      <c r="Q199" s="66">
        <v>0</v>
      </c>
      <c r="R199" s="66">
        <v>0</v>
      </c>
      <c r="S199" s="66">
        <v>0</v>
      </c>
      <c r="T199" s="66">
        <v>0</v>
      </c>
      <c r="U199" s="66">
        <v>0</v>
      </c>
      <c r="V199" s="66">
        <v>0</v>
      </c>
      <c r="W199" s="66">
        <v>1178.0639773226001</v>
      </c>
      <c r="Y199" s="41" t="s">
        <v>372</v>
      </c>
      <c r="Z199" s="68">
        <v>0.78436388692798831</v>
      </c>
      <c r="AA199" s="68">
        <v>0</v>
      </c>
      <c r="AB199" s="68">
        <v>0</v>
      </c>
      <c r="AC199" s="68">
        <v>0</v>
      </c>
      <c r="AD199" s="68">
        <v>0.21563611307201169</v>
      </c>
      <c r="AE199" s="68">
        <v>0</v>
      </c>
      <c r="AF199" s="68">
        <v>0</v>
      </c>
      <c r="AG199" s="68">
        <v>0</v>
      </c>
      <c r="AH199" s="68">
        <v>0</v>
      </c>
      <c r="AI199" s="68">
        <v>0</v>
      </c>
      <c r="AJ199" s="68">
        <v>0</v>
      </c>
      <c r="AK199" s="68">
        <v>0</v>
      </c>
      <c r="AL199" s="68">
        <v>0</v>
      </c>
      <c r="AM199" s="68">
        <v>0</v>
      </c>
      <c r="AN199" s="68">
        <v>0</v>
      </c>
      <c r="AO199" s="68">
        <v>0</v>
      </c>
      <c r="AP199" s="68">
        <v>0</v>
      </c>
      <c r="AQ199" s="68">
        <v>0</v>
      </c>
      <c r="AR199" s="68">
        <v>0</v>
      </c>
      <c r="AS199" s="68">
        <v>0</v>
      </c>
      <c r="AT199" s="68"/>
      <c r="AV199" s="18" t="s">
        <v>372</v>
      </c>
      <c r="AW199" s="71">
        <v>49.04668043421281</v>
      </c>
      <c r="AX199" s="71">
        <v>0</v>
      </c>
      <c r="AY199" s="71">
        <v>0</v>
      </c>
      <c r="AZ199" s="71">
        <v>0</v>
      </c>
      <c r="BA199" s="71">
        <v>97.694258723861907</v>
      </c>
      <c r="BB199" s="71">
        <v>0</v>
      </c>
      <c r="BC199" s="71">
        <v>0</v>
      </c>
      <c r="BD199" s="71">
        <v>0</v>
      </c>
      <c r="BE199" s="71">
        <v>0</v>
      </c>
      <c r="BF199" s="71">
        <v>0</v>
      </c>
      <c r="BG199" s="71">
        <v>0</v>
      </c>
      <c r="BH199" s="71">
        <v>0</v>
      </c>
      <c r="BI199" s="71">
        <v>0</v>
      </c>
      <c r="BJ199" s="71">
        <v>0</v>
      </c>
      <c r="BK199" s="71">
        <v>0</v>
      </c>
      <c r="BL199" s="71">
        <v>0</v>
      </c>
      <c r="BM199" s="71">
        <v>0</v>
      </c>
      <c r="BN199" s="71">
        <v>0</v>
      </c>
      <c r="BO199" s="71">
        <v>0</v>
      </c>
      <c r="BP199" s="71">
        <v>0</v>
      </c>
      <c r="BQ199" s="71">
        <v>43.860788534561806</v>
      </c>
    </row>
    <row r="200" spans="1:69" x14ac:dyDescent="0.2">
      <c r="A200" s="13"/>
      <c r="B200" s="63" t="s">
        <v>398</v>
      </c>
      <c r="C200" s="66">
        <v>888.7499860559999</v>
      </c>
      <c r="D200" s="66">
        <v>50.649024425</v>
      </c>
      <c r="E200" s="66">
        <v>9.8015122620999993</v>
      </c>
      <c r="F200" s="66">
        <v>0</v>
      </c>
      <c r="G200" s="66">
        <v>0</v>
      </c>
      <c r="H200" s="66">
        <v>0</v>
      </c>
      <c r="I200" s="66">
        <v>0</v>
      </c>
      <c r="J200" s="66">
        <v>0</v>
      </c>
      <c r="K200" s="66">
        <v>0</v>
      </c>
      <c r="L200" s="66">
        <v>151.300045275</v>
      </c>
      <c r="M200" s="66">
        <v>0</v>
      </c>
      <c r="N200" s="66">
        <v>0</v>
      </c>
      <c r="O200" s="66">
        <v>0</v>
      </c>
      <c r="P200" s="66">
        <v>0</v>
      </c>
      <c r="Q200" s="66">
        <v>0</v>
      </c>
      <c r="R200" s="66">
        <v>0</v>
      </c>
      <c r="S200" s="66">
        <v>0</v>
      </c>
      <c r="T200" s="66">
        <v>0</v>
      </c>
      <c r="U200" s="66">
        <v>0</v>
      </c>
      <c r="V200" s="66">
        <v>0</v>
      </c>
      <c r="W200" s="66">
        <v>1100.5005680181</v>
      </c>
      <c r="Y200" s="41" t="s">
        <v>398</v>
      </c>
      <c r="Z200" s="68">
        <v>0.80758703074234361</v>
      </c>
      <c r="AA200" s="68">
        <v>4.6023624064287602E-2</v>
      </c>
      <c r="AB200" s="68">
        <v>8.9064127243038312E-3</v>
      </c>
      <c r="AC200" s="68">
        <v>0</v>
      </c>
      <c r="AD200" s="68">
        <v>0</v>
      </c>
      <c r="AE200" s="68">
        <v>0</v>
      </c>
      <c r="AF200" s="68">
        <v>0</v>
      </c>
      <c r="AG200" s="68">
        <v>0</v>
      </c>
      <c r="AH200" s="68">
        <v>0</v>
      </c>
      <c r="AI200" s="68">
        <v>0.1374829324690649</v>
      </c>
      <c r="AJ200" s="68">
        <v>0</v>
      </c>
      <c r="AK200" s="68">
        <v>0</v>
      </c>
      <c r="AL200" s="68">
        <v>0</v>
      </c>
      <c r="AM200" s="68">
        <v>0</v>
      </c>
      <c r="AN200" s="68">
        <v>0</v>
      </c>
      <c r="AO200" s="68">
        <v>0</v>
      </c>
      <c r="AP200" s="68">
        <v>0</v>
      </c>
      <c r="AQ200" s="68">
        <v>0</v>
      </c>
      <c r="AR200" s="68">
        <v>0</v>
      </c>
      <c r="AS200" s="68">
        <v>0</v>
      </c>
      <c r="AT200" s="68"/>
      <c r="AV200" s="18" t="s">
        <v>398</v>
      </c>
      <c r="AW200" s="71">
        <v>38.218431738749949</v>
      </c>
      <c r="AX200" s="71">
        <v>76.884225156077335</v>
      </c>
      <c r="AY200" s="71">
        <v>100.89496503094938</v>
      </c>
      <c r="AZ200" s="71">
        <v>0</v>
      </c>
      <c r="BA200" s="71">
        <v>0</v>
      </c>
      <c r="BB200" s="71">
        <v>0</v>
      </c>
      <c r="BC200" s="71">
        <v>0</v>
      </c>
      <c r="BD200" s="71">
        <v>0</v>
      </c>
      <c r="BE200" s="71">
        <v>0</v>
      </c>
      <c r="BF200" s="71">
        <v>69.258677244962939</v>
      </c>
      <c r="BG200" s="71">
        <v>0</v>
      </c>
      <c r="BH200" s="71">
        <v>0</v>
      </c>
      <c r="BI200" s="71">
        <v>0</v>
      </c>
      <c r="BJ200" s="71">
        <v>0</v>
      </c>
      <c r="BK200" s="71">
        <v>0</v>
      </c>
      <c r="BL200" s="71">
        <v>0</v>
      </c>
      <c r="BM200" s="71">
        <v>0</v>
      </c>
      <c r="BN200" s="71">
        <v>0</v>
      </c>
      <c r="BO200" s="71">
        <v>0</v>
      </c>
      <c r="BP200" s="71">
        <v>0</v>
      </c>
      <c r="BQ200" s="71">
        <v>32.505769419146233</v>
      </c>
    </row>
    <row r="201" spans="1:69" x14ac:dyDescent="0.2">
      <c r="A201" s="13"/>
      <c r="B201" s="63" t="s">
        <v>399</v>
      </c>
      <c r="C201" s="66">
        <v>28664.064919582997</v>
      </c>
      <c r="D201" s="66">
        <v>967.55384608099996</v>
      </c>
      <c r="E201" s="66">
        <v>546.79213830939989</v>
      </c>
      <c r="F201" s="66">
        <v>401.54583864390003</v>
      </c>
      <c r="G201" s="66">
        <v>0</v>
      </c>
      <c r="H201" s="66">
        <v>0</v>
      </c>
      <c r="I201" s="66">
        <v>3606.6090788840006</v>
      </c>
      <c r="J201" s="66">
        <v>181.11476994</v>
      </c>
      <c r="K201" s="66">
        <v>0</v>
      </c>
      <c r="L201" s="66">
        <v>0</v>
      </c>
      <c r="M201" s="66">
        <v>0</v>
      </c>
      <c r="N201" s="66">
        <v>0</v>
      </c>
      <c r="O201" s="66">
        <v>0</v>
      </c>
      <c r="P201" s="66">
        <v>0</v>
      </c>
      <c r="Q201" s="66">
        <v>0</v>
      </c>
      <c r="R201" s="66">
        <v>0</v>
      </c>
      <c r="S201" s="66">
        <v>0</v>
      </c>
      <c r="T201" s="66">
        <v>0</v>
      </c>
      <c r="U201" s="66">
        <v>0</v>
      </c>
      <c r="V201" s="66">
        <v>0</v>
      </c>
      <c r="W201" s="66">
        <v>34367.680591441305</v>
      </c>
      <c r="Y201" s="41" t="s">
        <v>399</v>
      </c>
      <c r="Z201" s="68">
        <v>0.83404129770460278</v>
      </c>
      <c r="AA201" s="68">
        <v>2.8153015549206222E-2</v>
      </c>
      <c r="AB201" s="68">
        <v>1.5910068090122128E-2</v>
      </c>
      <c r="AC201" s="68">
        <v>1.1683821303434084E-2</v>
      </c>
      <c r="AD201" s="68">
        <v>0</v>
      </c>
      <c r="AE201" s="68">
        <v>0</v>
      </c>
      <c r="AF201" s="68">
        <v>0.10494188193142619</v>
      </c>
      <c r="AG201" s="68">
        <v>5.2699154212083659E-3</v>
      </c>
      <c r="AH201" s="68">
        <v>0</v>
      </c>
      <c r="AI201" s="68">
        <v>0</v>
      </c>
      <c r="AJ201" s="68">
        <v>0</v>
      </c>
      <c r="AK201" s="68">
        <v>0</v>
      </c>
      <c r="AL201" s="68">
        <v>0</v>
      </c>
      <c r="AM201" s="68">
        <v>0</v>
      </c>
      <c r="AN201" s="68">
        <v>0</v>
      </c>
      <c r="AO201" s="68">
        <v>0</v>
      </c>
      <c r="AP201" s="68">
        <v>0</v>
      </c>
      <c r="AQ201" s="68">
        <v>0</v>
      </c>
      <c r="AR201" s="68">
        <v>0</v>
      </c>
      <c r="AS201" s="68">
        <v>0</v>
      </c>
      <c r="AT201" s="68"/>
      <c r="AV201" s="18" t="s">
        <v>399</v>
      </c>
      <c r="AW201" s="71">
        <v>4.430735618341477</v>
      </c>
      <c r="AX201" s="71">
        <v>35.813900829514765</v>
      </c>
      <c r="AY201" s="71">
        <v>46.863851981582755</v>
      </c>
      <c r="AZ201" s="71">
        <v>57.885478455713077</v>
      </c>
      <c r="BA201" s="71">
        <v>0</v>
      </c>
      <c r="BB201" s="71">
        <v>0</v>
      </c>
      <c r="BC201" s="71">
        <v>15.705235425669345</v>
      </c>
      <c r="BD201" s="71">
        <v>100.89496504197575</v>
      </c>
      <c r="BE201" s="71">
        <v>0</v>
      </c>
      <c r="BF201" s="71">
        <v>0</v>
      </c>
      <c r="BG201" s="71">
        <v>0</v>
      </c>
      <c r="BH201" s="71">
        <v>0</v>
      </c>
      <c r="BI201" s="71">
        <v>0</v>
      </c>
      <c r="BJ201" s="71">
        <v>0</v>
      </c>
      <c r="BK201" s="71">
        <v>0</v>
      </c>
      <c r="BL201" s="71">
        <v>0</v>
      </c>
      <c r="BM201" s="71">
        <v>0</v>
      </c>
      <c r="BN201" s="71">
        <v>0</v>
      </c>
      <c r="BO201" s="71">
        <v>0</v>
      </c>
      <c r="BP201" s="71">
        <v>0</v>
      </c>
      <c r="BQ201" s="71">
        <v>4.3226290920306543</v>
      </c>
    </row>
    <row r="202" spans="1:69" x14ac:dyDescent="0.2">
      <c r="A202" s="13"/>
      <c r="B202" s="63" t="s">
        <v>151</v>
      </c>
      <c r="C202" s="66">
        <v>4264.5215705780001</v>
      </c>
      <c r="D202" s="66">
        <v>0</v>
      </c>
      <c r="E202" s="66">
        <v>0</v>
      </c>
      <c r="F202" s="66">
        <v>0</v>
      </c>
      <c r="G202" s="66">
        <v>0</v>
      </c>
      <c r="H202" s="66">
        <v>0</v>
      </c>
      <c r="I202" s="66">
        <v>203.47483431449999</v>
      </c>
      <c r="J202" s="66">
        <v>0</v>
      </c>
      <c r="K202" s="66">
        <v>0</v>
      </c>
      <c r="L202" s="66">
        <v>0</v>
      </c>
      <c r="M202" s="66">
        <v>0</v>
      </c>
      <c r="N202" s="66">
        <v>0</v>
      </c>
      <c r="O202" s="66">
        <v>0</v>
      </c>
      <c r="P202" s="66">
        <v>0</v>
      </c>
      <c r="Q202" s="66">
        <v>0</v>
      </c>
      <c r="R202" s="66">
        <v>0</v>
      </c>
      <c r="S202" s="66">
        <v>0</v>
      </c>
      <c r="T202" s="66">
        <v>0</v>
      </c>
      <c r="U202" s="66">
        <v>0</v>
      </c>
      <c r="V202" s="66">
        <v>0</v>
      </c>
      <c r="W202" s="66">
        <v>4467.9964048925003</v>
      </c>
      <c r="Y202" s="41" t="s">
        <v>151</v>
      </c>
      <c r="Z202" s="68">
        <v>0.95445949014379394</v>
      </c>
      <c r="AA202" s="68">
        <v>0</v>
      </c>
      <c r="AB202" s="68">
        <v>0</v>
      </c>
      <c r="AC202" s="68">
        <v>0</v>
      </c>
      <c r="AD202" s="68">
        <v>0</v>
      </c>
      <c r="AE202" s="68">
        <v>0</v>
      </c>
      <c r="AF202" s="68">
        <v>4.5540509856206023E-2</v>
      </c>
      <c r="AG202" s="68">
        <v>0</v>
      </c>
      <c r="AH202" s="68">
        <v>0</v>
      </c>
      <c r="AI202" s="68">
        <v>0</v>
      </c>
      <c r="AJ202" s="68">
        <v>0</v>
      </c>
      <c r="AK202" s="68">
        <v>0</v>
      </c>
      <c r="AL202" s="68">
        <v>0</v>
      </c>
      <c r="AM202" s="68">
        <v>0</v>
      </c>
      <c r="AN202" s="68">
        <v>0</v>
      </c>
      <c r="AO202" s="68">
        <v>0</v>
      </c>
      <c r="AP202" s="68">
        <v>0</v>
      </c>
      <c r="AQ202" s="68">
        <v>0</v>
      </c>
      <c r="AR202" s="68">
        <v>0</v>
      </c>
      <c r="AS202" s="68">
        <v>0</v>
      </c>
      <c r="AT202" s="68"/>
      <c r="AV202" s="18" t="s">
        <v>151</v>
      </c>
      <c r="AW202" s="71">
        <v>22.360555478782416</v>
      </c>
      <c r="AX202" s="71">
        <v>0</v>
      </c>
      <c r="AY202" s="71">
        <v>0</v>
      </c>
      <c r="AZ202" s="71">
        <v>0</v>
      </c>
      <c r="BA202" s="71">
        <v>0</v>
      </c>
      <c r="BB202" s="71">
        <v>0</v>
      </c>
      <c r="BC202" s="71">
        <v>93.406519834265211</v>
      </c>
      <c r="BD202" s="71">
        <v>0</v>
      </c>
      <c r="BE202" s="71">
        <v>0</v>
      </c>
      <c r="BF202" s="71">
        <v>0</v>
      </c>
      <c r="BG202" s="71">
        <v>0</v>
      </c>
      <c r="BH202" s="71">
        <v>0</v>
      </c>
      <c r="BI202" s="71">
        <v>0</v>
      </c>
      <c r="BJ202" s="71">
        <v>0</v>
      </c>
      <c r="BK202" s="71">
        <v>0</v>
      </c>
      <c r="BL202" s="71">
        <v>0</v>
      </c>
      <c r="BM202" s="71">
        <v>0</v>
      </c>
      <c r="BN202" s="71">
        <v>0</v>
      </c>
      <c r="BO202" s="71">
        <v>0</v>
      </c>
      <c r="BP202" s="71">
        <v>0</v>
      </c>
      <c r="BQ202" s="71">
        <v>21.762032168494677</v>
      </c>
    </row>
    <row r="203" spans="1:69" x14ac:dyDescent="0.2">
      <c r="A203" s="13"/>
      <c r="B203" s="63" t="s">
        <v>373</v>
      </c>
      <c r="C203" s="66">
        <v>0</v>
      </c>
      <c r="D203" s="66">
        <v>0</v>
      </c>
      <c r="E203" s="66">
        <v>0</v>
      </c>
      <c r="F203" s="66">
        <v>0</v>
      </c>
      <c r="G203" s="66">
        <v>0</v>
      </c>
      <c r="H203" s="66">
        <v>0</v>
      </c>
      <c r="I203" s="66">
        <v>0</v>
      </c>
      <c r="J203" s="66">
        <v>0</v>
      </c>
      <c r="K203" s="66">
        <v>0</v>
      </c>
      <c r="L203" s="66">
        <v>0</v>
      </c>
      <c r="M203" s="66">
        <v>0</v>
      </c>
      <c r="N203" s="66">
        <v>0</v>
      </c>
      <c r="O203" s="66">
        <v>0</v>
      </c>
      <c r="P203" s="66">
        <v>0</v>
      </c>
      <c r="Q203" s="66">
        <v>0</v>
      </c>
      <c r="R203" s="66">
        <v>0</v>
      </c>
      <c r="S203" s="66">
        <v>0</v>
      </c>
      <c r="T203" s="66">
        <v>0</v>
      </c>
      <c r="U203" s="66">
        <v>0</v>
      </c>
      <c r="V203" s="66">
        <v>0</v>
      </c>
      <c r="W203" s="66">
        <v>152.96793508129034</v>
      </c>
      <c r="Y203" s="41" t="s">
        <v>373</v>
      </c>
      <c r="Z203" s="68">
        <v>0</v>
      </c>
      <c r="AA203" s="68">
        <v>0</v>
      </c>
      <c r="AB203" s="68">
        <v>0</v>
      </c>
      <c r="AC203" s="68">
        <v>0</v>
      </c>
      <c r="AD203" s="68">
        <v>0</v>
      </c>
      <c r="AE203" s="68">
        <v>0</v>
      </c>
      <c r="AF203" s="68">
        <v>0</v>
      </c>
      <c r="AG203" s="68">
        <v>0</v>
      </c>
      <c r="AH203" s="68">
        <v>0</v>
      </c>
      <c r="AI203" s="68">
        <v>0</v>
      </c>
      <c r="AJ203" s="68">
        <v>0</v>
      </c>
      <c r="AK203" s="68">
        <v>0</v>
      </c>
      <c r="AL203" s="68">
        <v>0</v>
      </c>
      <c r="AM203" s="68">
        <v>0</v>
      </c>
      <c r="AN203" s="68">
        <v>0</v>
      </c>
      <c r="AO203" s="68">
        <v>0</v>
      </c>
      <c r="AP203" s="68">
        <v>0</v>
      </c>
      <c r="AQ203" s="68">
        <v>0</v>
      </c>
      <c r="AR203" s="68">
        <v>0</v>
      </c>
      <c r="AS203" s="68">
        <v>0</v>
      </c>
      <c r="AT203" s="68"/>
      <c r="AV203" s="18" t="s">
        <v>373</v>
      </c>
      <c r="AW203" s="71">
        <v>0</v>
      </c>
      <c r="AX203" s="71">
        <v>0</v>
      </c>
      <c r="AY203" s="71">
        <v>0</v>
      </c>
      <c r="AZ203" s="71">
        <v>0</v>
      </c>
      <c r="BA203" s="71">
        <v>0</v>
      </c>
      <c r="BB203" s="71">
        <v>0</v>
      </c>
      <c r="BC203" s="71">
        <v>0</v>
      </c>
      <c r="BD203" s="71">
        <v>0</v>
      </c>
      <c r="BE203" s="71">
        <v>0</v>
      </c>
      <c r="BF203" s="71">
        <v>0</v>
      </c>
      <c r="BG203" s="71">
        <v>0</v>
      </c>
      <c r="BH203" s="71">
        <v>0</v>
      </c>
      <c r="BI203" s="71">
        <v>0</v>
      </c>
      <c r="BJ203" s="71">
        <v>0</v>
      </c>
      <c r="BK203" s="71">
        <v>0</v>
      </c>
      <c r="BL203" s="71">
        <v>0</v>
      </c>
      <c r="BM203" s="71">
        <v>0</v>
      </c>
      <c r="BN203" s="71">
        <v>0</v>
      </c>
      <c r="BO203" s="71">
        <v>0</v>
      </c>
      <c r="BP203" s="71">
        <v>0</v>
      </c>
      <c r="BQ203" s="71">
        <v>85.852797967927174</v>
      </c>
    </row>
    <row r="204" spans="1:69" x14ac:dyDescent="0.2">
      <c r="A204" s="13"/>
      <c r="B204" s="63" t="s">
        <v>374</v>
      </c>
      <c r="C204" s="66">
        <v>0</v>
      </c>
      <c r="D204" s="66">
        <v>0</v>
      </c>
      <c r="E204" s="66">
        <v>0</v>
      </c>
      <c r="F204" s="66">
        <v>0</v>
      </c>
      <c r="G204" s="66">
        <v>0</v>
      </c>
      <c r="H204" s="66">
        <v>0</v>
      </c>
      <c r="I204" s="66">
        <v>0</v>
      </c>
      <c r="J204" s="66">
        <v>0</v>
      </c>
      <c r="K204" s="66">
        <v>0</v>
      </c>
      <c r="L204" s="66">
        <v>0</v>
      </c>
      <c r="M204" s="66">
        <v>0</v>
      </c>
      <c r="N204" s="66">
        <v>0</v>
      </c>
      <c r="O204" s="66">
        <v>0</v>
      </c>
      <c r="P204" s="66">
        <v>0</v>
      </c>
      <c r="Q204" s="66">
        <v>0</v>
      </c>
      <c r="R204" s="66">
        <v>0</v>
      </c>
      <c r="S204" s="66">
        <v>0</v>
      </c>
      <c r="T204" s="66">
        <v>0</v>
      </c>
      <c r="U204" s="66">
        <v>0</v>
      </c>
      <c r="V204" s="66">
        <v>0</v>
      </c>
      <c r="W204" s="66">
        <v>0</v>
      </c>
      <c r="Y204" s="41" t="s">
        <v>374</v>
      </c>
      <c r="Z204" s="68">
        <v>0</v>
      </c>
      <c r="AA204" s="68">
        <v>0</v>
      </c>
      <c r="AB204" s="68">
        <v>0</v>
      </c>
      <c r="AC204" s="68">
        <v>0</v>
      </c>
      <c r="AD204" s="68">
        <v>0</v>
      </c>
      <c r="AE204" s="68">
        <v>0</v>
      </c>
      <c r="AF204" s="68">
        <v>0</v>
      </c>
      <c r="AG204" s="68">
        <v>0</v>
      </c>
      <c r="AH204" s="68">
        <v>0</v>
      </c>
      <c r="AI204" s="68">
        <v>0</v>
      </c>
      <c r="AJ204" s="68">
        <v>0</v>
      </c>
      <c r="AK204" s="68">
        <v>0</v>
      </c>
      <c r="AL204" s="68">
        <v>0</v>
      </c>
      <c r="AM204" s="68">
        <v>0</v>
      </c>
      <c r="AN204" s="68">
        <v>0</v>
      </c>
      <c r="AO204" s="68">
        <v>0</v>
      </c>
      <c r="AP204" s="68">
        <v>0</v>
      </c>
      <c r="AQ204" s="68">
        <v>0</v>
      </c>
      <c r="AR204" s="68">
        <v>0</v>
      </c>
      <c r="AS204" s="68">
        <v>0</v>
      </c>
      <c r="AT204" s="68"/>
      <c r="AV204" s="18" t="s">
        <v>374</v>
      </c>
      <c r="AW204" s="71">
        <v>0</v>
      </c>
      <c r="AX204" s="71">
        <v>0</v>
      </c>
      <c r="AY204" s="71">
        <v>0</v>
      </c>
      <c r="AZ204" s="71">
        <v>0</v>
      </c>
      <c r="BA204" s="71">
        <v>0</v>
      </c>
      <c r="BB204" s="71">
        <v>0</v>
      </c>
      <c r="BC204" s="71">
        <v>0</v>
      </c>
      <c r="BD204" s="71">
        <v>0</v>
      </c>
      <c r="BE204" s="71">
        <v>0</v>
      </c>
      <c r="BF204" s="71">
        <v>0</v>
      </c>
      <c r="BG204" s="71">
        <v>0</v>
      </c>
      <c r="BH204" s="71">
        <v>0</v>
      </c>
      <c r="BI204" s="71">
        <v>0</v>
      </c>
      <c r="BJ204" s="71">
        <v>0</v>
      </c>
      <c r="BK204" s="71">
        <v>0</v>
      </c>
      <c r="BL204" s="71">
        <v>0</v>
      </c>
      <c r="BM204" s="71">
        <v>0</v>
      </c>
      <c r="BN204" s="71">
        <v>0</v>
      </c>
      <c r="BO204" s="71">
        <v>0</v>
      </c>
      <c r="BP204" s="71">
        <v>0</v>
      </c>
      <c r="BQ204" s="71">
        <v>0</v>
      </c>
    </row>
    <row r="205" spans="1:69" x14ac:dyDescent="0.2">
      <c r="A205" s="13"/>
      <c r="B205" s="63" t="s">
        <v>374</v>
      </c>
      <c r="C205" s="66">
        <v>0</v>
      </c>
      <c r="D205" s="66">
        <v>0</v>
      </c>
      <c r="E205" s="66">
        <v>0</v>
      </c>
      <c r="F205" s="66">
        <v>0</v>
      </c>
      <c r="G205" s="66">
        <v>0</v>
      </c>
      <c r="H205" s="66">
        <v>0</v>
      </c>
      <c r="I205" s="66">
        <v>0</v>
      </c>
      <c r="J205" s="66">
        <v>0</v>
      </c>
      <c r="K205" s="66">
        <v>0</v>
      </c>
      <c r="L205" s="66">
        <v>0</v>
      </c>
      <c r="M205" s="66">
        <v>0</v>
      </c>
      <c r="N205" s="66">
        <v>0</v>
      </c>
      <c r="O205" s="66">
        <v>0</v>
      </c>
      <c r="P205" s="66">
        <v>0</v>
      </c>
      <c r="Q205" s="66">
        <v>0</v>
      </c>
      <c r="R205" s="66">
        <v>0</v>
      </c>
      <c r="S205" s="66">
        <v>0</v>
      </c>
      <c r="T205" s="66">
        <v>0</v>
      </c>
      <c r="U205" s="66">
        <v>0</v>
      </c>
      <c r="V205" s="66">
        <v>0</v>
      </c>
      <c r="W205" s="66">
        <v>0</v>
      </c>
      <c r="Y205" s="41" t="s">
        <v>374</v>
      </c>
      <c r="Z205" s="68">
        <v>0</v>
      </c>
      <c r="AA205" s="68">
        <v>0</v>
      </c>
      <c r="AB205" s="68">
        <v>0</v>
      </c>
      <c r="AC205" s="68">
        <v>0</v>
      </c>
      <c r="AD205" s="68">
        <v>0</v>
      </c>
      <c r="AE205" s="68">
        <v>0</v>
      </c>
      <c r="AF205" s="68">
        <v>0</v>
      </c>
      <c r="AG205" s="68">
        <v>0</v>
      </c>
      <c r="AH205" s="68">
        <v>0</v>
      </c>
      <c r="AI205" s="68">
        <v>0</v>
      </c>
      <c r="AJ205" s="68">
        <v>0</v>
      </c>
      <c r="AK205" s="68">
        <v>0</v>
      </c>
      <c r="AL205" s="68">
        <v>0</v>
      </c>
      <c r="AM205" s="68">
        <v>0</v>
      </c>
      <c r="AN205" s="68">
        <v>0</v>
      </c>
      <c r="AO205" s="68">
        <v>0</v>
      </c>
      <c r="AP205" s="68">
        <v>0</v>
      </c>
      <c r="AQ205" s="68">
        <v>0</v>
      </c>
      <c r="AR205" s="68">
        <v>0</v>
      </c>
      <c r="AS205" s="68">
        <v>0</v>
      </c>
      <c r="AT205" s="68"/>
      <c r="AV205" s="18" t="s">
        <v>374</v>
      </c>
      <c r="AW205" s="71">
        <v>0</v>
      </c>
      <c r="AX205" s="71">
        <v>0</v>
      </c>
      <c r="AY205" s="71">
        <v>0</v>
      </c>
      <c r="AZ205" s="71">
        <v>0</v>
      </c>
      <c r="BA205" s="71">
        <v>0</v>
      </c>
      <c r="BB205" s="71">
        <v>0</v>
      </c>
      <c r="BC205" s="71">
        <v>0</v>
      </c>
      <c r="BD205" s="71">
        <v>0</v>
      </c>
      <c r="BE205" s="71">
        <v>0</v>
      </c>
      <c r="BF205" s="71">
        <v>0</v>
      </c>
      <c r="BG205" s="71">
        <v>0</v>
      </c>
      <c r="BH205" s="71">
        <v>0</v>
      </c>
      <c r="BI205" s="71">
        <v>0</v>
      </c>
      <c r="BJ205" s="71">
        <v>0</v>
      </c>
      <c r="BK205" s="71">
        <v>0</v>
      </c>
      <c r="BL205" s="71">
        <v>0</v>
      </c>
      <c r="BM205" s="71">
        <v>0</v>
      </c>
      <c r="BN205" s="71">
        <v>0</v>
      </c>
      <c r="BO205" s="71">
        <v>0</v>
      </c>
      <c r="BP205" s="71">
        <v>0</v>
      </c>
      <c r="BQ205" s="71">
        <v>0</v>
      </c>
    </row>
    <row r="206" spans="1:69" x14ac:dyDescent="0.2">
      <c r="A206" s="13"/>
      <c r="B206" s="63" t="s">
        <v>374</v>
      </c>
      <c r="C206" s="66">
        <v>0</v>
      </c>
      <c r="D206" s="66">
        <v>0</v>
      </c>
      <c r="E206" s="66">
        <v>0</v>
      </c>
      <c r="F206" s="66">
        <v>0</v>
      </c>
      <c r="G206" s="66">
        <v>0</v>
      </c>
      <c r="H206" s="66">
        <v>0</v>
      </c>
      <c r="I206" s="66">
        <v>0</v>
      </c>
      <c r="J206" s="66">
        <v>0</v>
      </c>
      <c r="K206" s="66">
        <v>0</v>
      </c>
      <c r="L206" s="66">
        <v>0</v>
      </c>
      <c r="M206" s="66">
        <v>0</v>
      </c>
      <c r="N206" s="66">
        <v>0</v>
      </c>
      <c r="O206" s="66">
        <v>0</v>
      </c>
      <c r="P206" s="66">
        <v>0</v>
      </c>
      <c r="Q206" s="66">
        <v>0</v>
      </c>
      <c r="R206" s="66">
        <v>0</v>
      </c>
      <c r="S206" s="66">
        <v>0</v>
      </c>
      <c r="T206" s="66">
        <v>0</v>
      </c>
      <c r="U206" s="66">
        <v>0</v>
      </c>
      <c r="V206" s="66">
        <v>0</v>
      </c>
      <c r="W206" s="66">
        <v>0</v>
      </c>
      <c r="Y206" s="41" t="s">
        <v>374</v>
      </c>
      <c r="Z206" s="68">
        <v>0</v>
      </c>
      <c r="AA206" s="68">
        <v>0</v>
      </c>
      <c r="AB206" s="68">
        <v>0</v>
      </c>
      <c r="AC206" s="68">
        <v>0</v>
      </c>
      <c r="AD206" s="68">
        <v>0</v>
      </c>
      <c r="AE206" s="68">
        <v>0</v>
      </c>
      <c r="AF206" s="68">
        <v>0</v>
      </c>
      <c r="AG206" s="68">
        <v>0</v>
      </c>
      <c r="AH206" s="68">
        <v>0</v>
      </c>
      <c r="AI206" s="68">
        <v>0</v>
      </c>
      <c r="AJ206" s="68">
        <v>0</v>
      </c>
      <c r="AK206" s="68">
        <v>0</v>
      </c>
      <c r="AL206" s="68">
        <v>0</v>
      </c>
      <c r="AM206" s="68">
        <v>0</v>
      </c>
      <c r="AN206" s="68">
        <v>0</v>
      </c>
      <c r="AO206" s="68">
        <v>0</v>
      </c>
      <c r="AP206" s="68">
        <v>0</v>
      </c>
      <c r="AQ206" s="68">
        <v>0</v>
      </c>
      <c r="AR206" s="68">
        <v>0</v>
      </c>
      <c r="AS206" s="68">
        <v>0</v>
      </c>
      <c r="AT206" s="68"/>
      <c r="AV206" s="18" t="s">
        <v>374</v>
      </c>
      <c r="AW206" s="71">
        <v>0</v>
      </c>
      <c r="AX206" s="71">
        <v>0</v>
      </c>
      <c r="AY206" s="71">
        <v>0</v>
      </c>
      <c r="AZ206" s="71">
        <v>0</v>
      </c>
      <c r="BA206" s="71">
        <v>0</v>
      </c>
      <c r="BB206" s="71">
        <v>0</v>
      </c>
      <c r="BC206" s="71">
        <v>0</v>
      </c>
      <c r="BD206" s="71">
        <v>0</v>
      </c>
      <c r="BE206" s="71">
        <v>0</v>
      </c>
      <c r="BF206" s="71">
        <v>0</v>
      </c>
      <c r="BG206" s="71">
        <v>0</v>
      </c>
      <c r="BH206" s="71">
        <v>0</v>
      </c>
      <c r="BI206" s="71">
        <v>0</v>
      </c>
      <c r="BJ206" s="71">
        <v>0</v>
      </c>
      <c r="BK206" s="71">
        <v>0</v>
      </c>
      <c r="BL206" s="71">
        <v>0</v>
      </c>
      <c r="BM206" s="71">
        <v>0</v>
      </c>
      <c r="BN206" s="71">
        <v>0</v>
      </c>
      <c r="BO206" s="71">
        <v>0</v>
      </c>
      <c r="BP206" s="71">
        <v>0</v>
      </c>
      <c r="BQ206" s="71">
        <v>0</v>
      </c>
    </row>
    <row r="207" spans="1:69" x14ac:dyDescent="0.2">
      <c r="A207" s="13"/>
      <c r="B207" s="63" t="s">
        <v>374</v>
      </c>
      <c r="C207" s="66">
        <v>0</v>
      </c>
      <c r="D207" s="66">
        <v>0</v>
      </c>
      <c r="E207" s="66">
        <v>0</v>
      </c>
      <c r="F207" s="66">
        <v>0</v>
      </c>
      <c r="G207" s="66">
        <v>0</v>
      </c>
      <c r="H207" s="66">
        <v>0</v>
      </c>
      <c r="I207" s="66">
        <v>0</v>
      </c>
      <c r="J207" s="66">
        <v>0</v>
      </c>
      <c r="K207" s="66">
        <v>0</v>
      </c>
      <c r="L207" s="66">
        <v>0</v>
      </c>
      <c r="M207" s="66">
        <v>0</v>
      </c>
      <c r="N207" s="66">
        <v>0</v>
      </c>
      <c r="O207" s="66">
        <v>0</v>
      </c>
      <c r="P207" s="66">
        <v>0</v>
      </c>
      <c r="Q207" s="66">
        <v>0</v>
      </c>
      <c r="R207" s="66">
        <v>0</v>
      </c>
      <c r="S207" s="66">
        <v>0</v>
      </c>
      <c r="T207" s="66">
        <v>0</v>
      </c>
      <c r="U207" s="66">
        <v>0</v>
      </c>
      <c r="V207" s="66">
        <v>0</v>
      </c>
      <c r="W207" s="66">
        <v>0</v>
      </c>
      <c r="Y207" s="41" t="s">
        <v>374</v>
      </c>
      <c r="Z207" s="68">
        <v>0</v>
      </c>
      <c r="AA207" s="68">
        <v>0</v>
      </c>
      <c r="AB207" s="68">
        <v>0</v>
      </c>
      <c r="AC207" s="68">
        <v>0</v>
      </c>
      <c r="AD207" s="68">
        <v>0</v>
      </c>
      <c r="AE207" s="68">
        <v>0</v>
      </c>
      <c r="AF207" s="68">
        <v>0</v>
      </c>
      <c r="AG207" s="68">
        <v>0</v>
      </c>
      <c r="AH207" s="68">
        <v>0</v>
      </c>
      <c r="AI207" s="68">
        <v>0</v>
      </c>
      <c r="AJ207" s="68">
        <v>0</v>
      </c>
      <c r="AK207" s="68">
        <v>0</v>
      </c>
      <c r="AL207" s="68">
        <v>0</v>
      </c>
      <c r="AM207" s="68">
        <v>0</v>
      </c>
      <c r="AN207" s="68">
        <v>0</v>
      </c>
      <c r="AO207" s="68">
        <v>0</v>
      </c>
      <c r="AP207" s="68">
        <v>0</v>
      </c>
      <c r="AQ207" s="68">
        <v>0</v>
      </c>
      <c r="AR207" s="68">
        <v>0</v>
      </c>
      <c r="AS207" s="68">
        <v>0</v>
      </c>
      <c r="AT207" s="68"/>
      <c r="AV207" s="18" t="s">
        <v>374</v>
      </c>
      <c r="AW207" s="71">
        <v>0</v>
      </c>
      <c r="AX207" s="71">
        <v>0</v>
      </c>
      <c r="AY207" s="71">
        <v>0</v>
      </c>
      <c r="AZ207" s="71">
        <v>0</v>
      </c>
      <c r="BA207" s="71">
        <v>0</v>
      </c>
      <c r="BB207" s="71">
        <v>0</v>
      </c>
      <c r="BC207" s="71">
        <v>0</v>
      </c>
      <c r="BD207" s="71">
        <v>0</v>
      </c>
      <c r="BE207" s="71">
        <v>0</v>
      </c>
      <c r="BF207" s="71">
        <v>0</v>
      </c>
      <c r="BG207" s="71">
        <v>0</v>
      </c>
      <c r="BH207" s="71">
        <v>0</v>
      </c>
      <c r="BI207" s="71">
        <v>0</v>
      </c>
      <c r="BJ207" s="71">
        <v>0</v>
      </c>
      <c r="BK207" s="71">
        <v>0</v>
      </c>
      <c r="BL207" s="71">
        <v>0</v>
      </c>
      <c r="BM207" s="71">
        <v>0</v>
      </c>
      <c r="BN207" s="71">
        <v>0</v>
      </c>
      <c r="BO207" s="71">
        <v>0</v>
      </c>
      <c r="BP207" s="71">
        <v>0</v>
      </c>
      <c r="BQ207" s="71">
        <v>0</v>
      </c>
    </row>
    <row r="208" spans="1:69" s="20" customFormat="1" x14ac:dyDescent="0.2">
      <c r="A208" s="19"/>
      <c r="B208" s="63" t="s">
        <v>374</v>
      </c>
      <c r="C208" s="66">
        <v>0</v>
      </c>
      <c r="D208" s="66">
        <v>0</v>
      </c>
      <c r="E208" s="66">
        <v>0</v>
      </c>
      <c r="F208" s="66">
        <v>0</v>
      </c>
      <c r="G208" s="66">
        <v>0</v>
      </c>
      <c r="H208" s="66">
        <v>0</v>
      </c>
      <c r="I208" s="66">
        <v>0</v>
      </c>
      <c r="J208" s="66">
        <v>0</v>
      </c>
      <c r="K208" s="66">
        <v>0</v>
      </c>
      <c r="L208" s="66">
        <v>0</v>
      </c>
      <c r="M208" s="66">
        <v>0</v>
      </c>
      <c r="N208" s="66">
        <v>0</v>
      </c>
      <c r="O208" s="66">
        <v>0</v>
      </c>
      <c r="P208" s="66">
        <v>0</v>
      </c>
      <c r="Q208" s="66">
        <v>0</v>
      </c>
      <c r="R208" s="66">
        <v>0</v>
      </c>
      <c r="S208" s="66">
        <v>0</v>
      </c>
      <c r="T208" s="66">
        <v>0</v>
      </c>
      <c r="U208" s="66">
        <v>0</v>
      </c>
      <c r="V208" s="66">
        <v>0</v>
      </c>
      <c r="W208" s="66">
        <v>0</v>
      </c>
      <c r="Y208" s="41" t="s">
        <v>374</v>
      </c>
      <c r="Z208" s="68">
        <v>0</v>
      </c>
      <c r="AA208" s="68">
        <v>0</v>
      </c>
      <c r="AB208" s="68">
        <v>0</v>
      </c>
      <c r="AC208" s="68">
        <v>0</v>
      </c>
      <c r="AD208" s="68">
        <v>0</v>
      </c>
      <c r="AE208" s="68">
        <v>0</v>
      </c>
      <c r="AF208" s="68">
        <v>0</v>
      </c>
      <c r="AG208" s="68">
        <v>0</v>
      </c>
      <c r="AH208" s="68">
        <v>0</v>
      </c>
      <c r="AI208" s="68">
        <v>0</v>
      </c>
      <c r="AJ208" s="68">
        <v>0</v>
      </c>
      <c r="AK208" s="68">
        <v>0</v>
      </c>
      <c r="AL208" s="68">
        <v>0</v>
      </c>
      <c r="AM208" s="68">
        <v>0</v>
      </c>
      <c r="AN208" s="68">
        <v>0</v>
      </c>
      <c r="AO208" s="68">
        <v>0</v>
      </c>
      <c r="AP208" s="68">
        <v>0</v>
      </c>
      <c r="AQ208" s="68">
        <v>0</v>
      </c>
      <c r="AR208" s="68">
        <v>0</v>
      </c>
      <c r="AS208" s="68">
        <v>0</v>
      </c>
      <c r="AT208" s="68"/>
      <c r="AV208" s="18" t="s">
        <v>374</v>
      </c>
      <c r="AW208" s="71">
        <v>0</v>
      </c>
      <c r="AX208" s="71">
        <v>0</v>
      </c>
      <c r="AY208" s="71">
        <v>0</v>
      </c>
      <c r="AZ208" s="71">
        <v>0</v>
      </c>
      <c r="BA208" s="71">
        <v>0</v>
      </c>
      <c r="BB208" s="71">
        <v>0</v>
      </c>
      <c r="BC208" s="71">
        <v>0</v>
      </c>
      <c r="BD208" s="71">
        <v>0</v>
      </c>
      <c r="BE208" s="71">
        <v>0</v>
      </c>
      <c r="BF208" s="71">
        <v>0</v>
      </c>
      <c r="BG208" s="71">
        <v>0</v>
      </c>
      <c r="BH208" s="71">
        <v>0</v>
      </c>
      <c r="BI208" s="71">
        <v>0</v>
      </c>
      <c r="BJ208" s="71">
        <v>0</v>
      </c>
      <c r="BK208" s="71">
        <v>0</v>
      </c>
      <c r="BL208" s="71">
        <v>0</v>
      </c>
      <c r="BM208" s="71">
        <v>0</v>
      </c>
      <c r="BN208" s="71">
        <v>0</v>
      </c>
      <c r="BO208" s="71">
        <v>0</v>
      </c>
      <c r="BP208" s="71">
        <v>0</v>
      </c>
      <c r="BQ208" s="71">
        <v>0</v>
      </c>
    </row>
    <row r="209" spans="1:69" x14ac:dyDescent="0.2">
      <c r="A209" s="13"/>
      <c r="B209" s="64" t="s">
        <v>374</v>
      </c>
      <c r="C209" s="66">
        <v>0</v>
      </c>
      <c r="D209" s="66">
        <v>0</v>
      </c>
      <c r="E209" s="66">
        <v>0</v>
      </c>
      <c r="F209" s="66">
        <v>0</v>
      </c>
      <c r="G209" s="66">
        <v>0</v>
      </c>
      <c r="H209" s="66">
        <v>0</v>
      </c>
      <c r="I209" s="66">
        <v>0</v>
      </c>
      <c r="J209" s="66">
        <v>0</v>
      </c>
      <c r="K209" s="66">
        <v>0</v>
      </c>
      <c r="L209" s="66">
        <v>0</v>
      </c>
      <c r="M209" s="66">
        <v>0</v>
      </c>
      <c r="N209" s="66">
        <v>0</v>
      </c>
      <c r="O209" s="66">
        <v>0</v>
      </c>
      <c r="P209" s="66">
        <v>0</v>
      </c>
      <c r="Q209" s="66">
        <v>0</v>
      </c>
      <c r="R209" s="66">
        <v>0</v>
      </c>
      <c r="S209" s="66">
        <v>0</v>
      </c>
      <c r="T209" s="66">
        <v>0</v>
      </c>
      <c r="U209" s="66">
        <v>0</v>
      </c>
      <c r="V209" s="66">
        <v>0</v>
      </c>
      <c r="W209" s="66">
        <v>0</v>
      </c>
      <c r="Y209" s="42" t="s">
        <v>374</v>
      </c>
      <c r="Z209" s="68">
        <v>0</v>
      </c>
      <c r="AA209" s="68">
        <v>0</v>
      </c>
      <c r="AB209" s="68">
        <v>0</v>
      </c>
      <c r="AC209" s="68">
        <v>0</v>
      </c>
      <c r="AD209" s="68">
        <v>0</v>
      </c>
      <c r="AE209" s="68">
        <v>0</v>
      </c>
      <c r="AF209" s="68">
        <v>0</v>
      </c>
      <c r="AG209" s="68">
        <v>0</v>
      </c>
      <c r="AH209" s="68">
        <v>0</v>
      </c>
      <c r="AI209" s="68">
        <v>0</v>
      </c>
      <c r="AJ209" s="68">
        <v>0</v>
      </c>
      <c r="AK209" s="68">
        <v>0</v>
      </c>
      <c r="AL209" s="68">
        <v>0</v>
      </c>
      <c r="AM209" s="68">
        <v>0</v>
      </c>
      <c r="AN209" s="68">
        <v>0</v>
      </c>
      <c r="AO209" s="68">
        <v>0</v>
      </c>
      <c r="AP209" s="68">
        <v>0</v>
      </c>
      <c r="AQ209" s="68">
        <v>0</v>
      </c>
      <c r="AR209" s="68">
        <v>0</v>
      </c>
      <c r="AS209" s="68">
        <v>0</v>
      </c>
      <c r="AT209" s="68"/>
      <c r="AV209" s="22" t="s">
        <v>374</v>
      </c>
      <c r="AW209" s="71">
        <v>0</v>
      </c>
      <c r="AX209" s="71">
        <v>0</v>
      </c>
      <c r="AY209" s="71">
        <v>0</v>
      </c>
      <c r="AZ209" s="71">
        <v>0</v>
      </c>
      <c r="BA209" s="71">
        <v>0</v>
      </c>
      <c r="BB209" s="71">
        <v>0</v>
      </c>
      <c r="BC209" s="71">
        <v>0</v>
      </c>
      <c r="BD209" s="71">
        <v>0</v>
      </c>
      <c r="BE209" s="71">
        <v>0</v>
      </c>
      <c r="BF209" s="71">
        <v>0</v>
      </c>
      <c r="BG209" s="71">
        <v>0</v>
      </c>
      <c r="BH209" s="71">
        <v>0</v>
      </c>
      <c r="BI209" s="71">
        <v>0</v>
      </c>
      <c r="BJ209" s="71">
        <v>0</v>
      </c>
      <c r="BK209" s="71">
        <v>0</v>
      </c>
      <c r="BL209" s="71">
        <v>0</v>
      </c>
      <c r="BM209" s="71">
        <v>0</v>
      </c>
      <c r="BN209" s="71">
        <v>0</v>
      </c>
      <c r="BO209" s="71">
        <v>0</v>
      </c>
      <c r="BP209" s="71">
        <v>0</v>
      </c>
      <c r="BQ209" s="71">
        <v>0</v>
      </c>
    </row>
    <row r="210" spans="1:69" x14ac:dyDescent="0.2">
      <c r="A210" s="13"/>
      <c r="B210" s="65" t="s">
        <v>194</v>
      </c>
      <c r="C210" s="66">
        <v>132612.55291458586</v>
      </c>
      <c r="D210" s="66">
        <v>6735.4877179614996</v>
      </c>
      <c r="E210" s="66">
        <v>5406.0935307051996</v>
      </c>
      <c r="F210" s="66">
        <v>3232.9750048829997</v>
      </c>
      <c r="G210" s="66">
        <v>806.80657674480005</v>
      </c>
      <c r="H210" s="66">
        <v>682.95729348999998</v>
      </c>
      <c r="I210" s="66">
        <v>4080.0340539965996</v>
      </c>
      <c r="J210" s="66">
        <v>343.26245442390001</v>
      </c>
      <c r="K210" s="66">
        <v>0</v>
      </c>
      <c r="L210" s="66">
        <v>405.33457232500001</v>
      </c>
      <c r="M210" s="66">
        <v>0</v>
      </c>
      <c r="N210" s="66">
        <v>0</v>
      </c>
      <c r="O210" s="66">
        <v>0</v>
      </c>
      <c r="P210" s="66">
        <v>0</v>
      </c>
      <c r="Q210" s="66">
        <v>0</v>
      </c>
      <c r="R210" s="66">
        <v>0</v>
      </c>
      <c r="S210" s="66">
        <v>0</v>
      </c>
      <c r="T210" s="66">
        <v>0</v>
      </c>
      <c r="U210" s="66">
        <v>0</v>
      </c>
      <c r="V210" s="66">
        <v>0</v>
      </c>
      <c r="W210" s="66"/>
      <c r="Y210" s="43" t="s">
        <v>194</v>
      </c>
      <c r="Z210" s="69"/>
      <c r="AA210" s="69"/>
      <c r="AB210" s="69"/>
      <c r="AC210" s="69"/>
      <c r="AD210" s="69"/>
      <c r="AE210" s="69"/>
      <c r="AF210" s="69"/>
      <c r="AG210" s="69"/>
      <c r="AH210" s="69"/>
      <c r="AI210" s="69"/>
      <c r="AJ210" s="69"/>
      <c r="AK210" s="69"/>
      <c r="AL210" s="69"/>
      <c r="AM210" s="69"/>
      <c r="AN210" s="68"/>
      <c r="AO210" s="68"/>
      <c r="AP210" s="68"/>
      <c r="AQ210" s="68"/>
      <c r="AR210" s="68"/>
      <c r="AS210" s="68"/>
      <c r="AT210" s="69"/>
      <c r="AV210" s="24" t="s">
        <v>194</v>
      </c>
      <c r="AW210" s="71"/>
      <c r="AX210" s="71"/>
      <c r="AY210" s="71"/>
      <c r="AZ210" s="71"/>
      <c r="BA210" s="71"/>
      <c r="BB210" s="71"/>
      <c r="BC210" s="71"/>
      <c r="BD210" s="71"/>
      <c r="BE210" s="71"/>
      <c r="BF210" s="71"/>
      <c r="BG210" s="71"/>
      <c r="BH210" s="71"/>
      <c r="BI210" s="71"/>
      <c r="BJ210" s="71"/>
      <c r="BK210" s="71"/>
      <c r="BL210" s="71"/>
      <c r="BM210" s="71"/>
      <c r="BN210" s="71"/>
      <c r="BO210" s="71"/>
      <c r="BP210" s="71"/>
      <c r="BQ210" s="71"/>
    </row>
    <row r="213" spans="1:69" x14ac:dyDescent="0.2">
      <c r="A213" s="8" t="s">
        <v>132</v>
      </c>
      <c r="B213" s="14" t="s">
        <v>187</v>
      </c>
      <c r="C213" s="28" t="s">
        <v>8</v>
      </c>
      <c r="D213" s="28" t="s">
        <v>7</v>
      </c>
      <c r="E213" s="28" t="s">
        <v>6</v>
      </c>
      <c r="F213" s="28" t="s">
        <v>5</v>
      </c>
      <c r="G213" s="28" t="s">
        <v>4</v>
      </c>
      <c r="H213" s="28" t="s">
        <v>3</v>
      </c>
      <c r="I213" s="28" t="s">
        <v>2</v>
      </c>
      <c r="J213" s="28" t="s">
        <v>1</v>
      </c>
      <c r="K213" s="28" t="s">
        <v>0</v>
      </c>
      <c r="L213" s="28" t="s">
        <v>10</v>
      </c>
      <c r="M213" s="28" t="s">
        <v>38</v>
      </c>
      <c r="N213" s="28" t="s">
        <v>37</v>
      </c>
      <c r="O213" s="28" t="s">
        <v>36</v>
      </c>
      <c r="P213" s="28" t="s">
        <v>35</v>
      </c>
      <c r="Q213" s="28" t="s">
        <v>34</v>
      </c>
      <c r="R213" s="28" t="s">
        <v>33</v>
      </c>
      <c r="S213" s="28" t="s">
        <v>32</v>
      </c>
      <c r="T213" s="28" t="s">
        <v>31</v>
      </c>
      <c r="U213" s="28" t="s">
        <v>30</v>
      </c>
      <c r="V213" s="28" t="s">
        <v>29</v>
      </c>
      <c r="W213" s="28" t="s">
        <v>194</v>
      </c>
      <c r="Y213" s="40" t="s">
        <v>187</v>
      </c>
      <c r="Z213" s="67" t="s">
        <v>8</v>
      </c>
      <c r="AA213" s="67" t="s">
        <v>7</v>
      </c>
      <c r="AB213" s="67" t="s">
        <v>6</v>
      </c>
      <c r="AC213" s="67" t="s">
        <v>5</v>
      </c>
      <c r="AD213" s="67" t="s">
        <v>4</v>
      </c>
      <c r="AE213" s="67" t="s">
        <v>3</v>
      </c>
      <c r="AF213" s="67" t="s">
        <v>2</v>
      </c>
      <c r="AG213" s="67" t="s">
        <v>1</v>
      </c>
      <c r="AH213" s="67" t="s">
        <v>0</v>
      </c>
      <c r="AI213" s="67" t="s">
        <v>10</v>
      </c>
      <c r="AJ213" s="67" t="s">
        <v>38</v>
      </c>
      <c r="AK213" s="67" t="s">
        <v>37</v>
      </c>
      <c r="AL213" s="67" t="s">
        <v>36</v>
      </c>
      <c r="AM213" s="67" t="s">
        <v>35</v>
      </c>
      <c r="AN213" s="67" t="s">
        <v>34</v>
      </c>
      <c r="AO213" s="67" t="s">
        <v>33</v>
      </c>
      <c r="AP213" s="67" t="s">
        <v>32</v>
      </c>
      <c r="AQ213" s="67" t="s">
        <v>31</v>
      </c>
      <c r="AR213" s="67" t="s">
        <v>30</v>
      </c>
      <c r="AS213" s="67" t="s">
        <v>29</v>
      </c>
      <c r="AT213" s="67" t="s">
        <v>194</v>
      </c>
      <c r="AV213" s="16" t="s">
        <v>187</v>
      </c>
      <c r="AW213" s="70" t="s">
        <v>8</v>
      </c>
      <c r="AX213" s="70" t="s">
        <v>7</v>
      </c>
      <c r="AY213" s="70" t="s">
        <v>6</v>
      </c>
      <c r="AZ213" s="70" t="s">
        <v>5</v>
      </c>
      <c r="BA213" s="70" t="s">
        <v>4</v>
      </c>
      <c r="BB213" s="70" t="s">
        <v>3</v>
      </c>
      <c r="BC213" s="70" t="s">
        <v>2</v>
      </c>
      <c r="BD213" s="70" t="s">
        <v>1</v>
      </c>
      <c r="BE213" s="70" t="s">
        <v>0</v>
      </c>
      <c r="BF213" s="70" t="s">
        <v>10</v>
      </c>
      <c r="BG213" s="70" t="s">
        <v>38</v>
      </c>
      <c r="BH213" s="70" t="s">
        <v>37</v>
      </c>
      <c r="BI213" s="70" t="s">
        <v>36</v>
      </c>
      <c r="BJ213" s="70" t="s">
        <v>35</v>
      </c>
      <c r="BK213" s="70" t="s">
        <v>34</v>
      </c>
      <c r="BL213" s="70" t="s">
        <v>33</v>
      </c>
      <c r="BM213" s="70" t="s">
        <v>32</v>
      </c>
      <c r="BN213" s="70" t="s">
        <v>31</v>
      </c>
      <c r="BO213" s="70" t="s">
        <v>30</v>
      </c>
      <c r="BP213" s="70" t="s">
        <v>29</v>
      </c>
      <c r="BQ213" s="70" t="s">
        <v>194</v>
      </c>
    </row>
    <row r="214" spans="1:69" x14ac:dyDescent="0.2">
      <c r="A214" s="13"/>
      <c r="B214" s="63" t="s">
        <v>177</v>
      </c>
      <c r="C214" s="66">
        <v>21772.2029030374</v>
      </c>
      <c r="D214" s="66">
        <v>1085.6449771204</v>
      </c>
      <c r="E214" s="66">
        <v>337.52497175650001</v>
      </c>
      <c r="F214" s="66">
        <v>472.24097968000001</v>
      </c>
      <c r="G214" s="66">
        <v>0</v>
      </c>
      <c r="H214" s="66">
        <v>0</v>
      </c>
      <c r="I214" s="66">
        <v>0</v>
      </c>
      <c r="J214" s="66">
        <v>0</v>
      </c>
      <c r="K214" s="66">
        <v>0</v>
      </c>
      <c r="L214" s="66">
        <v>0</v>
      </c>
      <c r="M214" s="66">
        <v>0</v>
      </c>
      <c r="N214" s="66">
        <v>0</v>
      </c>
      <c r="O214" s="66">
        <v>703.01477370199996</v>
      </c>
      <c r="P214" s="66">
        <v>329.61392088000002</v>
      </c>
      <c r="Q214" s="66">
        <v>0</v>
      </c>
      <c r="R214" s="66">
        <v>0</v>
      </c>
      <c r="S214" s="66">
        <v>0</v>
      </c>
      <c r="T214" s="66">
        <v>0</v>
      </c>
      <c r="U214" s="66">
        <v>0</v>
      </c>
      <c r="V214" s="66">
        <v>0</v>
      </c>
      <c r="W214" s="66">
        <v>24700.242526176302</v>
      </c>
      <c r="Y214" s="41" t="s">
        <v>177</v>
      </c>
      <c r="Z214" s="68">
        <v>0.88145704966111627</v>
      </c>
      <c r="AA214" s="68">
        <v>4.3952806373049901E-2</v>
      </c>
      <c r="AB214" s="68">
        <v>1.3664844440244055E-2</v>
      </c>
      <c r="AC214" s="68">
        <v>1.9118880277371301E-2</v>
      </c>
      <c r="AD214" s="68">
        <v>0</v>
      </c>
      <c r="AE214" s="68">
        <v>0</v>
      </c>
      <c r="AF214" s="68">
        <v>0</v>
      </c>
      <c r="AG214" s="68">
        <v>0</v>
      </c>
      <c r="AH214" s="68">
        <v>0</v>
      </c>
      <c r="AI214" s="68">
        <v>0</v>
      </c>
      <c r="AJ214" s="68">
        <v>0</v>
      </c>
      <c r="AK214" s="68">
        <v>0</v>
      </c>
      <c r="AL214" s="68">
        <v>2.8461857123749851E-2</v>
      </c>
      <c r="AM214" s="68">
        <v>1.3344562124468565E-2</v>
      </c>
      <c r="AN214" s="68">
        <v>0</v>
      </c>
      <c r="AO214" s="68">
        <v>0</v>
      </c>
      <c r="AP214" s="68">
        <v>0</v>
      </c>
      <c r="AQ214" s="68">
        <v>0</v>
      </c>
      <c r="AR214" s="68">
        <v>0</v>
      </c>
      <c r="AS214" s="68">
        <v>0</v>
      </c>
      <c r="AT214" s="68"/>
      <c r="AV214" s="18" t="s">
        <v>177</v>
      </c>
      <c r="AW214" s="71">
        <v>7.9857301059161641</v>
      </c>
      <c r="AX214" s="71">
        <v>35.81047046884057</v>
      </c>
      <c r="AY214" s="71">
        <v>59.45068621199772</v>
      </c>
      <c r="AZ214" s="71">
        <v>47.73971705231876</v>
      </c>
      <c r="BA214" s="71">
        <v>0</v>
      </c>
      <c r="BB214" s="71">
        <v>0</v>
      </c>
      <c r="BC214" s="71">
        <v>0</v>
      </c>
      <c r="BD214" s="71">
        <v>0</v>
      </c>
      <c r="BE214" s="71">
        <v>0</v>
      </c>
      <c r="BF214" s="71">
        <v>0</v>
      </c>
      <c r="BG214" s="71">
        <v>0</v>
      </c>
      <c r="BH214" s="71">
        <v>0</v>
      </c>
      <c r="BI214" s="71">
        <v>41.229025511691532</v>
      </c>
      <c r="BJ214" s="71">
        <v>69.915394000235992</v>
      </c>
      <c r="BK214" s="71">
        <v>0</v>
      </c>
      <c r="BL214" s="71">
        <v>0</v>
      </c>
      <c r="BM214" s="71">
        <v>0</v>
      </c>
      <c r="BN214" s="71">
        <v>0</v>
      </c>
      <c r="BO214" s="71">
        <v>0</v>
      </c>
      <c r="BP214" s="71">
        <v>0</v>
      </c>
      <c r="BQ214" s="71">
        <v>7.4676981183467319</v>
      </c>
    </row>
    <row r="215" spans="1:69" x14ac:dyDescent="0.2">
      <c r="A215" s="13"/>
      <c r="B215" s="63" t="s">
        <v>371</v>
      </c>
      <c r="C215" s="66">
        <v>202665.96293752402</v>
      </c>
      <c r="D215" s="66">
        <v>12197.194690176</v>
      </c>
      <c r="E215" s="66">
        <v>4398.2427720760998</v>
      </c>
      <c r="F215" s="66">
        <v>13716.636130640001</v>
      </c>
      <c r="G215" s="66">
        <v>2186.816817117</v>
      </c>
      <c r="H215" s="66">
        <v>2057.23278209</v>
      </c>
      <c r="I215" s="66">
        <v>597.13133283800005</v>
      </c>
      <c r="J215" s="66">
        <v>0</v>
      </c>
      <c r="K215" s="66">
        <v>0</v>
      </c>
      <c r="L215" s="66">
        <v>255.00852979300001</v>
      </c>
      <c r="M215" s="66">
        <v>124.14595030630001</v>
      </c>
      <c r="N215" s="66">
        <v>0</v>
      </c>
      <c r="O215" s="66">
        <v>5635.1010286130013</v>
      </c>
      <c r="P215" s="66">
        <v>455.64209922410004</v>
      </c>
      <c r="Q215" s="66">
        <v>205.16240579210003</v>
      </c>
      <c r="R215" s="66">
        <v>844.86872895319993</v>
      </c>
      <c r="S215" s="66">
        <v>70.809596087299994</v>
      </c>
      <c r="T215" s="66">
        <v>0</v>
      </c>
      <c r="U215" s="66">
        <v>0</v>
      </c>
      <c r="V215" s="66">
        <v>0</v>
      </c>
      <c r="W215" s="66">
        <v>245409.95580123013</v>
      </c>
      <c r="Y215" s="41" t="s">
        <v>371</v>
      </c>
      <c r="Z215" s="68">
        <v>0.82582616616284865</v>
      </c>
      <c r="AA215" s="68">
        <v>4.9701303479534144E-2</v>
      </c>
      <c r="AB215" s="68">
        <v>1.79220225916118E-2</v>
      </c>
      <c r="AC215" s="68">
        <v>5.5892745206106452E-2</v>
      </c>
      <c r="AD215" s="68">
        <v>8.9108724622737508E-3</v>
      </c>
      <c r="AE215" s="68">
        <v>8.3828415818478705E-3</v>
      </c>
      <c r="AF215" s="68">
        <v>2.4331993006903386E-3</v>
      </c>
      <c r="AG215" s="68">
        <v>0</v>
      </c>
      <c r="AH215" s="68">
        <v>0</v>
      </c>
      <c r="AI215" s="68">
        <v>1.0391124066683923E-3</v>
      </c>
      <c r="AJ215" s="68">
        <v>5.0587169498067172E-4</v>
      </c>
      <c r="AK215" s="68">
        <v>0</v>
      </c>
      <c r="AL215" s="68">
        <v>2.2961990316224794E-2</v>
      </c>
      <c r="AM215" s="68">
        <v>1.8566569466853557E-3</v>
      </c>
      <c r="AN215" s="68">
        <v>8.3599870723366813E-4</v>
      </c>
      <c r="AO215" s="68">
        <v>3.4426831877900732E-3</v>
      </c>
      <c r="AP215" s="68">
        <v>2.8853595550399041E-4</v>
      </c>
      <c r="AQ215" s="68">
        <v>0</v>
      </c>
      <c r="AR215" s="68">
        <v>0</v>
      </c>
      <c r="AS215" s="68">
        <v>0</v>
      </c>
      <c r="AT215" s="68"/>
      <c r="AV215" s="18" t="s">
        <v>371</v>
      </c>
      <c r="AW215" s="71">
        <v>1.7825298035435355</v>
      </c>
      <c r="AX215" s="71">
        <v>10.490497944149174</v>
      </c>
      <c r="AY215" s="71">
        <v>16.344619121030881</v>
      </c>
      <c r="AZ215" s="71">
        <v>10.417690441506933</v>
      </c>
      <c r="BA215" s="71">
        <v>27.780938698980162</v>
      </c>
      <c r="BB215" s="71">
        <v>27.647603262839485</v>
      </c>
      <c r="BC215" s="71">
        <v>48.945390550568256</v>
      </c>
      <c r="BD215" s="71">
        <v>0</v>
      </c>
      <c r="BE215" s="71">
        <v>0</v>
      </c>
      <c r="BF215" s="71">
        <v>70.321165365998041</v>
      </c>
      <c r="BG215" s="71">
        <v>90.76802481500701</v>
      </c>
      <c r="BH215" s="71">
        <v>0</v>
      </c>
      <c r="BI215" s="71">
        <v>15.483629416047417</v>
      </c>
      <c r="BJ215" s="71">
        <v>52.002300070441578</v>
      </c>
      <c r="BK215" s="71">
        <v>63.40293734470697</v>
      </c>
      <c r="BL215" s="71">
        <v>43.274349064437871</v>
      </c>
      <c r="BM215" s="71">
        <v>92.633831371636106</v>
      </c>
      <c r="BN215" s="71">
        <v>0</v>
      </c>
      <c r="BO215" s="71">
        <v>0</v>
      </c>
      <c r="BP215" s="71">
        <v>0</v>
      </c>
      <c r="BQ215" s="71">
        <v>1.7781262424933875</v>
      </c>
    </row>
    <row r="216" spans="1:69" x14ac:dyDescent="0.2">
      <c r="A216" s="13"/>
      <c r="B216" s="63" t="s">
        <v>165</v>
      </c>
      <c r="C216" s="66">
        <v>0</v>
      </c>
      <c r="D216" s="66">
        <v>0</v>
      </c>
      <c r="E216" s="66">
        <v>0</v>
      </c>
      <c r="F216" s="66">
        <v>0</v>
      </c>
      <c r="G216" s="66">
        <v>0</v>
      </c>
      <c r="H216" s="66">
        <v>0</v>
      </c>
      <c r="I216" s="66">
        <v>0</v>
      </c>
      <c r="J216" s="66">
        <v>0</v>
      </c>
      <c r="K216" s="66">
        <v>0</v>
      </c>
      <c r="L216" s="66">
        <v>0</v>
      </c>
      <c r="M216" s="66">
        <v>0</v>
      </c>
      <c r="N216" s="66">
        <v>0</v>
      </c>
      <c r="O216" s="66">
        <v>0</v>
      </c>
      <c r="P216" s="66">
        <v>0</v>
      </c>
      <c r="Q216" s="66">
        <v>0</v>
      </c>
      <c r="R216" s="66">
        <v>0</v>
      </c>
      <c r="S216" s="66">
        <v>0</v>
      </c>
      <c r="T216" s="66">
        <v>0</v>
      </c>
      <c r="U216" s="66">
        <v>0</v>
      </c>
      <c r="V216" s="66">
        <v>0</v>
      </c>
      <c r="W216" s="66">
        <v>0</v>
      </c>
      <c r="Y216" s="41" t="s">
        <v>165</v>
      </c>
      <c r="Z216" s="68">
        <v>0</v>
      </c>
      <c r="AA216" s="68">
        <v>0</v>
      </c>
      <c r="AB216" s="68">
        <v>0</v>
      </c>
      <c r="AC216" s="68">
        <v>0</v>
      </c>
      <c r="AD216" s="68">
        <v>0</v>
      </c>
      <c r="AE216" s="68">
        <v>0</v>
      </c>
      <c r="AF216" s="68">
        <v>0</v>
      </c>
      <c r="AG216" s="68">
        <v>0</v>
      </c>
      <c r="AH216" s="68">
        <v>0</v>
      </c>
      <c r="AI216" s="68">
        <v>0</v>
      </c>
      <c r="AJ216" s="68">
        <v>0</v>
      </c>
      <c r="AK216" s="68">
        <v>0</v>
      </c>
      <c r="AL216" s="68">
        <v>0</v>
      </c>
      <c r="AM216" s="68">
        <v>0</v>
      </c>
      <c r="AN216" s="68">
        <v>0</v>
      </c>
      <c r="AO216" s="68">
        <v>0</v>
      </c>
      <c r="AP216" s="68">
        <v>0</v>
      </c>
      <c r="AQ216" s="68">
        <v>0</v>
      </c>
      <c r="AR216" s="68">
        <v>0</v>
      </c>
      <c r="AS216" s="68">
        <v>0</v>
      </c>
      <c r="AT216" s="68"/>
      <c r="AV216" s="18" t="s">
        <v>165</v>
      </c>
      <c r="AW216" s="71">
        <v>0</v>
      </c>
      <c r="AX216" s="71">
        <v>0</v>
      </c>
      <c r="AY216" s="71">
        <v>0</v>
      </c>
      <c r="AZ216" s="71">
        <v>0</v>
      </c>
      <c r="BA216" s="71">
        <v>0</v>
      </c>
      <c r="BB216" s="71">
        <v>0</v>
      </c>
      <c r="BC216" s="71">
        <v>0</v>
      </c>
      <c r="BD216" s="71">
        <v>0</v>
      </c>
      <c r="BE216" s="71">
        <v>0</v>
      </c>
      <c r="BF216" s="71">
        <v>0</v>
      </c>
      <c r="BG216" s="71">
        <v>0</v>
      </c>
      <c r="BH216" s="71">
        <v>0</v>
      </c>
      <c r="BI216" s="71">
        <v>0</v>
      </c>
      <c r="BJ216" s="71">
        <v>0</v>
      </c>
      <c r="BK216" s="71">
        <v>0</v>
      </c>
      <c r="BL216" s="71">
        <v>0</v>
      </c>
      <c r="BM216" s="71">
        <v>0</v>
      </c>
      <c r="BN216" s="71">
        <v>0</v>
      </c>
      <c r="BO216" s="71">
        <v>0</v>
      </c>
      <c r="BP216" s="71">
        <v>0</v>
      </c>
      <c r="BQ216" s="71">
        <v>0</v>
      </c>
    </row>
    <row r="217" spans="1:69" x14ac:dyDescent="0.2">
      <c r="A217" s="13"/>
      <c r="B217" s="63" t="s">
        <v>429</v>
      </c>
      <c r="C217" s="66">
        <v>0</v>
      </c>
      <c r="D217" s="66">
        <v>0</v>
      </c>
      <c r="E217" s="66">
        <v>0</v>
      </c>
      <c r="F217" s="66">
        <v>0</v>
      </c>
      <c r="G217" s="66">
        <v>0</v>
      </c>
      <c r="H217" s="66">
        <v>0</v>
      </c>
      <c r="I217" s="66">
        <v>0</v>
      </c>
      <c r="J217" s="66">
        <v>0</v>
      </c>
      <c r="K217" s="66">
        <v>0</v>
      </c>
      <c r="L217" s="66">
        <v>0</v>
      </c>
      <c r="M217" s="66">
        <v>0</v>
      </c>
      <c r="N217" s="66">
        <v>0</v>
      </c>
      <c r="O217" s="66">
        <v>0</v>
      </c>
      <c r="P217" s="66">
        <v>0</v>
      </c>
      <c r="Q217" s="66">
        <v>0</v>
      </c>
      <c r="R217" s="66">
        <v>0</v>
      </c>
      <c r="S217" s="66">
        <v>0</v>
      </c>
      <c r="T217" s="66">
        <v>0</v>
      </c>
      <c r="U217" s="66">
        <v>0</v>
      </c>
      <c r="V217" s="66">
        <v>0</v>
      </c>
      <c r="W217" s="66">
        <v>0</v>
      </c>
      <c r="Y217" s="41" t="s">
        <v>429</v>
      </c>
      <c r="Z217" s="68">
        <v>0</v>
      </c>
      <c r="AA217" s="68">
        <v>0</v>
      </c>
      <c r="AB217" s="68">
        <v>0</v>
      </c>
      <c r="AC217" s="68">
        <v>0</v>
      </c>
      <c r="AD217" s="68">
        <v>0</v>
      </c>
      <c r="AE217" s="68">
        <v>0</v>
      </c>
      <c r="AF217" s="68">
        <v>0</v>
      </c>
      <c r="AG217" s="68">
        <v>0</v>
      </c>
      <c r="AH217" s="68">
        <v>0</v>
      </c>
      <c r="AI217" s="68">
        <v>0</v>
      </c>
      <c r="AJ217" s="68">
        <v>0</v>
      </c>
      <c r="AK217" s="68">
        <v>0</v>
      </c>
      <c r="AL217" s="68">
        <v>0</v>
      </c>
      <c r="AM217" s="68">
        <v>0</v>
      </c>
      <c r="AN217" s="68">
        <v>0</v>
      </c>
      <c r="AO217" s="68">
        <v>0</v>
      </c>
      <c r="AP217" s="68">
        <v>0</v>
      </c>
      <c r="AQ217" s="68">
        <v>0</v>
      </c>
      <c r="AR217" s="68">
        <v>0</v>
      </c>
      <c r="AS217" s="68">
        <v>0</v>
      </c>
      <c r="AT217" s="68"/>
      <c r="AV217" s="18" t="s">
        <v>429</v>
      </c>
      <c r="AW217" s="71">
        <v>0</v>
      </c>
      <c r="AX217" s="71">
        <v>0</v>
      </c>
      <c r="AY217" s="71">
        <v>0</v>
      </c>
      <c r="AZ217" s="71">
        <v>0</v>
      </c>
      <c r="BA217" s="71">
        <v>0</v>
      </c>
      <c r="BB217" s="71">
        <v>0</v>
      </c>
      <c r="BC217" s="71">
        <v>0</v>
      </c>
      <c r="BD217" s="71">
        <v>0</v>
      </c>
      <c r="BE217" s="71">
        <v>0</v>
      </c>
      <c r="BF217" s="71">
        <v>0</v>
      </c>
      <c r="BG217" s="71">
        <v>0</v>
      </c>
      <c r="BH217" s="71">
        <v>0</v>
      </c>
      <c r="BI217" s="71">
        <v>0</v>
      </c>
      <c r="BJ217" s="71">
        <v>0</v>
      </c>
      <c r="BK217" s="71">
        <v>0</v>
      </c>
      <c r="BL217" s="71">
        <v>0</v>
      </c>
      <c r="BM217" s="71">
        <v>0</v>
      </c>
      <c r="BN217" s="71">
        <v>0</v>
      </c>
      <c r="BO217" s="71">
        <v>0</v>
      </c>
      <c r="BP217" s="71">
        <v>0</v>
      </c>
      <c r="BQ217" s="71">
        <v>0</v>
      </c>
    </row>
    <row r="218" spans="1:69" x14ac:dyDescent="0.2">
      <c r="A218" s="13"/>
      <c r="B218" s="63" t="s">
        <v>428</v>
      </c>
      <c r="C218" s="66">
        <v>0</v>
      </c>
      <c r="D218" s="66">
        <v>0</v>
      </c>
      <c r="E218" s="66">
        <v>0</v>
      </c>
      <c r="F218" s="66">
        <v>0</v>
      </c>
      <c r="G218" s="66">
        <v>0</v>
      </c>
      <c r="H218" s="66">
        <v>0</v>
      </c>
      <c r="I218" s="66">
        <v>0</v>
      </c>
      <c r="J218" s="66">
        <v>0</v>
      </c>
      <c r="K218" s="66">
        <v>0</v>
      </c>
      <c r="L218" s="66">
        <v>0</v>
      </c>
      <c r="M218" s="66">
        <v>0</v>
      </c>
      <c r="N218" s="66">
        <v>0</v>
      </c>
      <c r="O218" s="66">
        <v>0</v>
      </c>
      <c r="P218" s="66">
        <v>0</v>
      </c>
      <c r="Q218" s="66">
        <v>0</v>
      </c>
      <c r="R218" s="66">
        <v>0</v>
      </c>
      <c r="S218" s="66">
        <v>0</v>
      </c>
      <c r="T218" s="66">
        <v>0</v>
      </c>
      <c r="U218" s="66">
        <v>0</v>
      </c>
      <c r="V218" s="66">
        <v>0</v>
      </c>
      <c r="W218" s="66">
        <v>0</v>
      </c>
      <c r="Y218" s="41" t="s">
        <v>428</v>
      </c>
      <c r="Z218" s="68">
        <v>0</v>
      </c>
      <c r="AA218" s="68">
        <v>0</v>
      </c>
      <c r="AB218" s="68">
        <v>0</v>
      </c>
      <c r="AC218" s="68">
        <v>0</v>
      </c>
      <c r="AD218" s="68">
        <v>0</v>
      </c>
      <c r="AE218" s="68">
        <v>0</v>
      </c>
      <c r="AF218" s="68">
        <v>0</v>
      </c>
      <c r="AG218" s="68">
        <v>0</v>
      </c>
      <c r="AH218" s="68">
        <v>0</v>
      </c>
      <c r="AI218" s="68">
        <v>0</v>
      </c>
      <c r="AJ218" s="68">
        <v>0</v>
      </c>
      <c r="AK218" s="68">
        <v>0</v>
      </c>
      <c r="AL218" s="68">
        <v>0</v>
      </c>
      <c r="AM218" s="68">
        <v>0</v>
      </c>
      <c r="AN218" s="68">
        <v>0</v>
      </c>
      <c r="AO218" s="68">
        <v>0</v>
      </c>
      <c r="AP218" s="68">
        <v>0</v>
      </c>
      <c r="AQ218" s="68">
        <v>0</v>
      </c>
      <c r="AR218" s="68">
        <v>0</v>
      </c>
      <c r="AS218" s="68">
        <v>0</v>
      </c>
      <c r="AT218" s="68"/>
      <c r="AV218" s="18" t="s">
        <v>428</v>
      </c>
      <c r="AW218" s="71">
        <v>0</v>
      </c>
      <c r="AX218" s="71">
        <v>0</v>
      </c>
      <c r="AY218" s="71">
        <v>0</v>
      </c>
      <c r="AZ218" s="71">
        <v>0</v>
      </c>
      <c r="BA218" s="71">
        <v>0</v>
      </c>
      <c r="BB218" s="71">
        <v>0</v>
      </c>
      <c r="BC218" s="71">
        <v>0</v>
      </c>
      <c r="BD218" s="71">
        <v>0</v>
      </c>
      <c r="BE218" s="71">
        <v>0</v>
      </c>
      <c r="BF218" s="71">
        <v>0</v>
      </c>
      <c r="BG218" s="71">
        <v>0</v>
      </c>
      <c r="BH218" s="71">
        <v>0</v>
      </c>
      <c r="BI218" s="71">
        <v>0</v>
      </c>
      <c r="BJ218" s="71">
        <v>0</v>
      </c>
      <c r="BK218" s="71">
        <v>0</v>
      </c>
      <c r="BL218" s="71">
        <v>0</v>
      </c>
      <c r="BM218" s="71">
        <v>0</v>
      </c>
      <c r="BN218" s="71">
        <v>0</v>
      </c>
      <c r="BO218" s="71">
        <v>0</v>
      </c>
      <c r="BP218" s="71">
        <v>0</v>
      </c>
      <c r="BQ218" s="71">
        <v>0</v>
      </c>
    </row>
    <row r="219" spans="1:69" x14ac:dyDescent="0.2">
      <c r="A219" s="13"/>
      <c r="B219" s="63" t="s">
        <v>173</v>
      </c>
      <c r="C219" s="66">
        <v>907.88564868859999</v>
      </c>
      <c r="D219" s="66">
        <v>232.85876641999999</v>
      </c>
      <c r="E219" s="66">
        <v>139.11163478</v>
      </c>
      <c r="F219" s="66">
        <v>12.859352382999999</v>
      </c>
      <c r="G219" s="66">
        <v>232.85754983000001</v>
      </c>
      <c r="H219" s="66">
        <v>0</v>
      </c>
      <c r="I219" s="66">
        <v>0</v>
      </c>
      <c r="J219" s="66">
        <v>0</v>
      </c>
      <c r="K219" s="66">
        <v>0</v>
      </c>
      <c r="L219" s="66">
        <v>0</v>
      </c>
      <c r="M219" s="66">
        <v>232.85625268000001</v>
      </c>
      <c r="N219" s="66">
        <v>0</v>
      </c>
      <c r="O219" s="66">
        <v>0</v>
      </c>
      <c r="P219" s="66">
        <v>0</v>
      </c>
      <c r="Q219" s="66">
        <v>0</v>
      </c>
      <c r="R219" s="66">
        <v>0</v>
      </c>
      <c r="S219" s="66">
        <v>0</v>
      </c>
      <c r="T219" s="66">
        <v>0</v>
      </c>
      <c r="U219" s="66">
        <v>0</v>
      </c>
      <c r="V219" s="66">
        <v>0</v>
      </c>
      <c r="W219" s="66">
        <v>1758.4292047815998</v>
      </c>
      <c r="Y219" s="41" t="s">
        <v>173</v>
      </c>
      <c r="Z219" s="68">
        <v>0.51630491931084654</v>
      </c>
      <c r="AA219" s="68">
        <v>0.13242430561708141</v>
      </c>
      <c r="AB219" s="68">
        <v>7.911130820718934E-2</v>
      </c>
      <c r="AC219" s="68">
        <v>7.3129770297446547E-3</v>
      </c>
      <c r="AD219" s="68">
        <v>0.13242361375527845</v>
      </c>
      <c r="AE219" s="68">
        <v>0</v>
      </c>
      <c r="AF219" s="68">
        <v>0</v>
      </c>
      <c r="AG219" s="68">
        <v>0</v>
      </c>
      <c r="AH219" s="68">
        <v>0</v>
      </c>
      <c r="AI219" s="68">
        <v>0</v>
      </c>
      <c r="AJ219" s="68">
        <v>0.1324228760798597</v>
      </c>
      <c r="AK219" s="68">
        <v>0</v>
      </c>
      <c r="AL219" s="68">
        <v>0</v>
      </c>
      <c r="AM219" s="68">
        <v>0</v>
      </c>
      <c r="AN219" s="68">
        <v>0</v>
      </c>
      <c r="AO219" s="68">
        <v>0</v>
      </c>
      <c r="AP219" s="68">
        <v>0</v>
      </c>
      <c r="AQ219" s="68">
        <v>0</v>
      </c>
      <c r="AR219" s="68">
        <v>0</v>
      </c>
      <c r="AS219" s="68">
        <v>0</v>
      </c>
      <c r="AT219" s="68"/>
      <c r="AV219" s="18" t="s">
        <v>173</v>
      </c>
      <c r="AW219" s="71">
        <v>41.366256556148585</v>
      </c>
      <c r="AX219" s="71">
        <v>96.275892084644667</v>
      </c>
      <c r="AY219" s="71">
        <v>96.275892345492679</v>
      </c>
      <c r="AZ219" s="71">
        <v>96.275892596363036</v>
      </c>
      <c r="BA219" s="71">
        <v>96.275892595220981</v>
      </c>
      <c r="BB219" s="71">
        <v>0</v>
      </c>
      <c r="BC219" s="71">
        <v>0</v>
      </c>
      <c r="BD219" s="71">
        <v>0</v>
      </c>
      <c r="BE219" s="71">
        <v>0</v>
      </c>
      <c r="BF219" s="71">
        <v>0</v>
      </c>
      <c r="BG219" s="71">
        <v>96.275893139991098</v>
      </c>
      <c r="BH219" s="71">
        <v>0</v>
      </c>
      <c r="BI219" s="71">
        <v>0</v>
      </c>
      <c r="BJ219" s="71">
        <v>0</v>
      </c>
      <c r="BK219" s="71">
        <v>0</v>
      </c>
      <c r="BL219" s="71">
        <v>0</v>
      </c>
      <c r="BM219" s="71">
        <v>0</v>
      </c>
      <c r="BN219" s="71">
        <v>0</v>
      </c>
      <c r="BO219" s="71">
        <v>0</v>
      </c>
      <c r="BP219" s="71">
        <v>0</v>
      </c>
      <c r="BQ219" s="71">
        <v>31.658812721160395</v>
      </c>
    </row>
    <row r="220" spans="1:69" x14ac:dyDescent="0.2">
      <c r="A220" s="13"/>
      <c r="B220" s="63" t="s">
        <v>181</v>
      </c>
      <c r="C220" s="66">
        <v>322.98006842940003</v>
      </c>
      <c r="D220" s="66">
        <v>0</v>
      </c>
      <c r="E220" s="66">
        <v>0</v>
      </c>
      <c r="F220" s="66">
        <v>0</v>
      </c>
      <c r="G220" s="66">
        <v>0</v>
      </c>
      <c r="H220" s="66">
        <v>0</v>
      </c>
      <c r="I220" s="66">
        <v>0</v>
      </c>
      <c r="J220" s="66">
        <v>0</v>
      </c>
      <c r="K220" s="66">
        <v>0</v>
      </c>
      <c r="L220" s="66">
        <v>0</v>
      </c>
      <c r="M220" s="66">
        <v>0</v>
      </c>
      <c r="N220" s="66">
        <v>0</v>
      </c>
      <c r="O220" s="66">
        <v>0</v>
      </c>
      <c r="P220" s="66">
        <v>0</v>
      </c>
      <c r="Q220" s="66">
        <v>0</v>
      </c>
      <c r="R220" s="66">
        <v>0</v>
      </c>
      <c r="S220" s="66">
        <v>0</v>
      </c>
      <c r="T220" s="66">
        <v>0</v>
      </c>
      <c r="U220" s="66">
        <v>0</v>
      </c>
      <c r="V220" s="66">
        <v>0</v>
      </c>
      <c r="W220" s="66">
        <v>322.98006842940003</v>
      </c>
      <c r="Y220" s="41" t="s">
        <v>181</v>
      </c>
      <c r="Z220" s="68">
        <v>1</v>
      </c>
      <c r="AA220" s="68">
        <v>0</v>
      </c>
      <c r="AB220" s="68">
        <v>0</v>
      </c>
      <c r="AC220" s="68">
        <v>0</v>
      </c>
      <c r="AD220" s="68">
        <v>0</v>
      </c>
      <c r="AE220" s="68">
        <v>0</v>
      </c>
      <c r="AF220" s="68">
        <v>0</v>
      </c>
      <c r="AG220" s="68">
        <v>0</v>
      </c>
      <c r="AH220" s="68">
        <v>0</v>
      </c>
      <c r="AI220" s="68">
        <v>0</v>
      </c>
      <c r="AJ220" s="68">
        <v>0</v>
      </c>
      <c r="AK220" s="68">
        <v>0</v>
      </c>
      <c r="AL220" s="68">
        <v>0</v>
      </c>
      <c r="AM220" s="68">
        <v>0</v>
      </c>
      <c r="AN220" s="68">
        <v>0</v>
      </c>
      <c r="AO220" s="68">
        <v>0</v>
      </c>
      <c r="AP220" s="68">
        <v>0</v>
      </c>
      <c r="AQ220" s="68">
        <v>0</v>
      </c>
      <c r="AR220" s="68">
        <v>0</v>
      </c>
      <c r="AS220" s="68">
        <v>0</v>
      </c>
      <c r="AT220" s="68"/>
      <c r="AV220" s="18" t="s">
        <v>181</v>
      </c>
      <c r="AW220" s="71">
        <v>72.411577596292148</v>
      </c>
      <c r="AX220" s="71">
        <v>0</v>
      </c>
      <c r="AY220" s="71">
        <v>0</v>
      </c>
      <c r="AZ220" s="71">
        <v>0</v>
      </c>
      <c r="BA220" s="71">
        <v>0</v>
      </c>
      <c r="BB220" s="71">
        <v>0</v>
      </c>
      <c r="BC220" s="71">
        <v>0</v>
      </c>
      <c r="BD220" s="71">
        <v>0</v>
      </c>
      <c r="BE220" s="71">
        <v>0</v>
      </c>
      <c r="BF220" s="71">
        <v>0</v>
      </c>
      <c r="BG220" s="71">
        <v>0</v>
      </c>
      <c r="BH220" s="71">
        <v>0</v>
      </c>
      <c r="BI220" s="71">
        <v>0</v>
      </c>
      <c r="BJ220" s="71">
        <v>0</v>
      </c>
      <c r="BK220" s="71">
        <v>0</v>
      </c>
      <c r="BL220" s="71">
        <v>0</v>
      </c>
      <c r="BM220" s="71">
        <v>0</v>
      </c>
      <c r="BN220" s="71">
        <v>0</v>
      </c>
      <c r="BO220" s="71">
        <v>0</v>
      </c>
      <c r="BP220" s="71">
        <v>0</v>
      </c>
      <c r="BQ220" s="71">
        <v>72.411577596292148</v>
      </c>
    </row>
    <row r="221" spans="1:69" x14ac:dyDescent="0.2">
      <c r="A221" s="13"/>
      <c r="B221" s="63" t="s">
        <v>169</v>
      </c>
      <c r="C221" s="66">
        <v>8692.2008640720978</v>
      </c>
      <c r="D221" s="66">
        <v>389.77560641640002</v>
      </c>
      <c r="E221" s="66">
        <v>152.77556194320002</v>
      </c>
      <c r="F221" s="66">
        <v>227.9074784734</v>
      </c>
      <c r="G221" s="66">
        <v>88.757274026000005</v>
      </c>
      <c r="H221" s="66">
        <v>0</v>
      </c>
      <c r="I221" s="66">
        <v>0</v>
      </c>
      <c r="J221" s="66">
        <v>0</v>
      </c>
      <c r="K221" s="66">
        <v>0</v>
      </c>
      <c r="L221" s="66">
        <v>0</v>
      </c>
      <c r="M221" s="66">
        <v>0</v>
      </c>
      <c r="N221" s="66">
        <v>0</v>
      </c>
      <c r="O221" s="66">
        <v>209.66312574989999</v>
      </c>
      <c r="P221" s="66">
        <v>0</v>
      </c>
      <c r="Q221" s="66">
        <v>0</v>
      </c>
      <c r="R221" s="66">
        <v>0</v>
      </c>
      <c r="S221" s="66">
        <v>0</v>
      </c>
      <c r="T221" s="66">
        <v>0</v>
      </c>
      <c r="U221" s="66">
        <v>0</v>
      </c>
      <c r="V221" s="66">
        <v>0</v>
      </c>
      <c r="W221" s="66">
        <v>9761.0799106809973</v>
      </c>
      <c r="Y221" s="41" t="s">
        <v>169</v>
      </c>
      <c r="Z221" s="68">
        <v>0.89049582050452369</v>
      </c>
      <c r="AA221" s="68">
        <v>3.9931606951592584E-2</v>
      </c>
      <c r="AB221" s="68">
        <v>1.5651502020388786E-2</v>
      </c>
      <c r="AC221" s="68">
        <v>2.3348592631027818E-2</v>
      </c>
      <c r="AD221" s="68">
        <v>9.0929768876164968E-3</v>
      </c>
      <c r="AE221" s="68">
        <v>0</v>
      </c>
      <c r="AF221" s="68">
        <v>0</v>
      </c>
      <c r="AG221" s="68">
        <v>0</v>
      </c>
      <c r="AH221" s="68">
        <v>0</v>
      </c>
      <c r="AI221" s="68">
        <v>0</v>
      </c>
      <c r="AJ221" s="68">
        <v>0</v>
      </c>
      <c r="AK221" s="68">
        <v>0</v>
      </c>
      <c r="AL221" s="68">
        <v>2.1479501004850653E-2</v>
      </c>
      <c r="AM221" s="68">
        <v>0</v>
      </c>
      <c r="AN221" s="68">
        <v>0</v>
      </c>
      <c r="AO221" s="68">
        <v>0</v>
      </c>
      <c r="AP221" s="68">
        <v>0</v>
      </c>
      <c r="AQ221" s="68">
        <v>0</v>
      </c>
      <c r="AR221" s="68">
        <v>0</v>
      </c>
      <c r="AS221" s="68">
        <v>0</v>
      </c>
      <c r="AT221" s="68"/>
      <c r="AV221" s="18" t="s">
        <v>169</v>
      </c>
      <c r="AW221" s="71">
        <v>12.526450098180655</v>
      </c>
      <c r="AX221" s="71">
        <v>62.508820421908553</v>
      </c>
      <c r="AY221" s="71">
        <v>76.710655087361033</v>
      </c>
      <c r="AZ221" s="71">
        <v>95.527347124962191</v>
      </c>
      <c r="BA221" s="71">
        <v>96.275892596051477</v>
      </c>
      <c r="BB221" s="71">
        <v>0</v>
      </c>
      <c r="BC221" s="71">
        <v>0</v>
      </c>
      <c r="BD221" s="71">
        <v>0</v>
      </c>
      <c r="BE221" s="71">
        <v>0</v>
      </c>
      <c r="BF221" s="71">
        <v>0</v>
      </c>
      <c r="BG221" s="71">
        <v>0</v>
      </c>
      <c r="BH221" s="71">
        <v>0</v>
      </c>
      <c r="BI221" s="71">
        <v>74.269452307586931</v>
      </c>
      <c r="BJ221" s="71">
        <v>0</v>
      </c>
      <c r="BK221" s="71">
        <v>0</v>
      </c>
      <c r="BL221" s="71">
        <v>0</v>
      </c>
      <c r="BM221" s="71">
        <v>0</v>
      </c>
      <c r="BN221" s="71">
        <v>0</v>
      </c>
      <c r="BO221" s="71">
        <v>0</v>
      </c>
      <c r="BP221" s="71">
        <v>0</v>
      </c>
      <c r="BQ221" s="71">
        <v>11.848480967654604</v>
      </c>
    </row>
    <row r="222" spans="1:69" x14ac:dyDescent="0.2">
      <c r="A222" s="13"/>
      <c r="B222" s="63" t="s">
        <v>372</v>
      </c>
      <c r="C222" s="66">
        <v>2471.8468394850001</v>
      </c>
      <c r="D222" s="66">
        <v>60.584447650000001</v>
      </c>
      <c r="E222" s="66">
        <v>54.391725192999999</v>
      </c>
      <c r="F222" s="66">
        <v>1187.7080506879001</v>
      </c>
      <c r="G222" s="66">
        <v>0</v>
      </c>
      <c r="H222" s="66">
        <v>1171.3445172199999</v>
      </c>
      <c r="I222" s="66">
        <v>0</v>
      </c>
      <c r="J222" s="66">
        <v>0</v>
      </c>
      <c r="K222" s="66">
        <v>0</v>
      </c>
      <c r="L222" s="66">
        <v>0</v>
      </c>
      <c r="M222" s="66">
        <v>0</v>
      </c>
      <c r="N222" s="66">
        <v>0</v>
      </c>
      <c r="O222" s="66">
        <v>0</v>
      </c>
      <c r="P222" s="66">
        <v>0</v>
      </c>
      <c r="Q222" s="66">
        <v>0</v>
      </c>
      <c r="R222" s="66">
        <v>0</v>
      </c>
      <c r="S222" s="66">
        <v>0</v>
      </c>
      <c r="T222" s="66">
        <v>0</v>
      </c>
      <c r="U222" s="66">
        <v>0</v>
      </c>
      <c r="V222" s="66">
        <v>0</v>
      </c>
      <c r="W222" s="66">
        <v>4945.8755802359001</v>
      </c>
      <c r="Y222" s="41" t="s">
        <v>372</v>
      </c>
      <c r="Z222" s="68">
        <v>0.49977942214371318</v>
      </c>
      <c r="AA222" s="68">
        <v>1.2249488825012122E-2</v>
      </c>
      <c r="AB222" s="68">
        <v>1.0997390514705531E-2</v>
      </c>
      <c r="AC222" s="68">
        <v>0.24014110978328548</v>
      </c>
      <c r="AD222" s="68">
        <v>0</v>
      </c>
      <c r="AE222" s="68">
        <v>0.23683258873328372</v>
      </c>
      <c r="AF222" s="68">
        <v>0</v>
      </c>
      <c r="AG222" s="68">
        <v>0</v>
      </c>
      <c r="AH222" s="68">
        <v>0</v>
      </c>
      <c r="AI222" s="68">
        <v>0</v>
      </c>
      <c r="AJ222" s="68">
        <v>0</v>
      </c>
      <c r="AK222" s="68">
        <v>0</v>
      </c>
      <c r="AL222" s="68">
        <v>0</v>
      </c>
      <c r="AM222" s="68">
        <v>0</v>
      </c>
      <c r="AN222" s="68">
        <v>0</v>
      </c>
      <c r="AO222" s="68">
        <v>0</v>
      </c>
      <c r="AP222" s="68">
        <v>0</v>
      </c>
      <c r="AQ222" s="68">
        <v>0</v>
      </c>
      <c r="AR222" s="68">
        <v>0</v>
      </c>
      <c r="AS222" s="68">
        <v>0</v>
      </c>
      <c r="AT222" s="68"/>
      <c r="AV222" s="18" t="s">
        <v>372</v>
      </c>
      <c r="AW222" s="71">
        <v>21.881238803564244</v>
      </c>
      <c r="AX222" s="71">
        <v>76.546193601267419</v>
      </c>
      <c r="AY222" s="71">
        <v>93.431819184360407</v>
      </c>
      <c r="AZ222" s="71">
        <v>35.154023818255446</v>
      </c>
      <c r="BA222" s="71">
        <v>0</v>
      </c>
      <c r="BB222" s="71">
        <v>50.575383183813344</v>
      </c>
      <c r="BC222" s="71">
        <v>0</v>
      </c>
      <c r="BD222" s="71">
        <v>0</v>
      </c>
      <c r="BE222" s="71">
        <v>0</v>
      </c>
      <c r="BF222" s="71">
        <v>0</v>
      </c>
      <c r="BG222" s="71">
        <v>0</v>
      </c>
      <c r="BH222" s="71">
        <v>0</v>
      </c>
      <c r="BI222" s="71">
        <v>0</v>
      </c>
      <c r="BJ222" s="71">
        <v>0</v>
      </c>
      <c r="BK222" s="71">
        <v>0</v>
      </c>
      <c r="BL222" s="71">
        <v>0</v>
      </c>
      <c r="BM222" s="71">
        <v>0</v>
      </c>
      <c r="BN222" s="71">
        <v>0</v>
      </c>
      <c r="BO222" s="71">
        <v>0</v>
      </c>
      <c r="BP222" s="71">
        <v>0</v>
      </c>
      <c r="BQ222" s="71">
        <v>18.337467328408238</v>
      </c>
    </row>
    <row r="223" spans="1:69" x14ac:dyDescent="0.2">
      <c r="A223" s="13"/>
      <c r="B223" s="63" t="s">
        <v>398</v>
      </c>
      <c r="C223" s="66">
        <v>2714.543527887</v>
      </c>
      <c r="D223" s="66">
        <v>25.370521967999998</v>
      </c>
      <c r="E223" s="66">
        <v>0</v>
      </c>
      <c r="F223" s="66">
        <v>0</v>
      </c>
      <c r="G223" s="66">
        <v>0</v>
      </c>
      <c r="H223" s="66">
        <v>0</v>
      </c>
      <c r="I223" s="66">
        <v>0</v>
      </c>
      <c r="J223" s="66">
        <v>0</v>
      </c>
      <c r="K223" s="66">
        <v>0</v>
      </c>
      <c r="L223" s="66">
        <v>0</v>
      </c>
      <c r="M223" s="66">
        <v>0</v>
      </c>
      <c r="N223" s="66">
        <v>0</v>
      </c>
      <c r="O223" s="66">
        <v>0</v>
      </c>
      <c r="P223" s="66">
        <v>0</v>
      </c>
      <c r="Q223" s="66">
        <v>0</v>
      </c>
      <c r="R223" s="66">
        <v>0</v>
      </c>
      <c r="S223" s="66">
        <v>0</v>
      </c>
      <c r="T223" s="66">
        <v>0</v>
      </c>
      <c r="U223" s="66">
        <v>0</v>
      </c>
      <c r="V223" s="66">
        <v>0</v>
      </c>
      <c r="W223" s="66">
        <v>2739.914049855</v>
      </c>
      <c r="Y223" s="41" t="s">
        <v>398</v>
      </c>
      <c r="Z223" s="68">
        <v>0.99074039495168009</v>
      </c>
      <c r="AA223" s="68">
        <v>9.259605048319906E-3</v>
      </c>
      <c r="AB223" s="68">
        <v>0</v>
      </c>
      <c r="AC223" s="68">
        <v>0</v>
      </c>
      <c r="AD223" s="68">
        <v>0</v>
      </c>
      <c r="AE223" s="68">
        <v>0</v>
      </c>
      <c r="AF223" s="68">
        <v>0</v>
      </c>
      <c r="AG223" s="68">
        <v>0</v>
      </c>
      <c r="AH223" s="68">
        <v>0</v>
      </c>
      <c r="AI223" s="68">
        <v>0</v>
      </c>
      <c r="AJ223" s="68">
        <v>0</v>
      </c>
      <c r="AK223" s="68">
        <v>0</v>
      </c>
      <c r="AL223" s="68">
        <v>0</v>
      </c>
      <c r="AM223" s="68">
        <v>0</v>
      </c>
      <c r="AN223" s="68">
        <v>0</v>
      </c>
      <c r="AO223" s="68">
        <v>0</v>
      </c>
      <c r="AP223" s="68">
        <v>0</v>
      </c>
      <c r="AQ223" s="68">
        <v>0</v>
      </c>
      <c r="AR223" s="68">
        <v>0</v>
      </c>
      <c r="AS223" s="68">
        <v>0</v>
      </c>
      <c r="AT223" s="68"/>
      <c r="AV223" s="18" t="s">
        <v>398</v>
      </c>
      <c r="AW223" s="71">
        <v>21.409305004056876</v>
      </c>
      <c r="AX223" s="71">
        <v>60.292691827891538</v>
      </c>
      <c r="AY223" s="71">
        <v>0</v>
      </c>
      <c r="AZ223" s="71">
        <v>0</v>
      </c>
      <c r="BA223" s="71">
        <v>0</v>
      </c>
      <c r="BB223" s="71">
        <v>0</v>
      </c>
      <c r="BC223" s="71">
        <v>0</v>
      </c>
      <c r="BD223" s="71">
        <v>0</v>
      </c>
      <c r="BE223" s="71">
        <v>0</v>
      </c>
      <c r="BF223" s="71">
        <v>0</v>
      </c>
      <c r="BG223" s="71">
        <v>0</v>
      </c>
      <c r="BH223" s="71">
        <v>0</v>
      </c>
      <c r="BI223" s="71">
        <v>0</v>
      </c>
      <c r="BJ223" s="71">
        <v>0</v>
      </c>
      <c r="BK223" s="71">
        <v>0</v>
      </c>
      <c r="BL223" s="71">
        <v>0</v>
      </c>
      <c r="BM223" s="71">
        <v>0</v>
      </c>
      <c r="BN223" s="71">
        <v>0</v>
      </c>
      <c r="BO223" s="71">
        <v>0</v>
      </c>
      <c r="BP223" s="71">
        <v>0</v>
      </c>
      <c r="BQ223" s="71">
        <v>21.21840922291484</v>
      </c>
    </row>
    <row r="224" spans="1:69" x14ac:dyDescent="0.2">
      <c r="A224" s="13"/>
      <c r="B224" s="63" t="s">
        <v>399</v>
      </c>
      <c r="C224" s="66">
        <v>46771.763006303998</v>
      </c>
      <c r="D224" s="66">
        <v>495.28103693039998</v>
      </c>
      <c r="E224" s="66">
        <v>137.59602922990001</v>
      </c>
      <c r="F224" s="66">
        <v>1056.8890682243002</v>
      </c>
      <c r="G224" s="66">
        <v>473.28743802700001</v>
      </c>
      <c r="H224" s="66">
        <v>49.488266436299995</v>
      </c>
      <c r="I224" s="66">
        <v>579.38004403510001</v>
      </c>
      <c r="J224" s="66">
        <v>0</v>
      </c>
      <c r="K224" s="66">
        <v>0</v>
      </c>
      <c r="L224" s="66">
        <v>0</v>
      </c>
      <c r="M224" s="66">
        <v>0</v>
      </c>
      <c r="N224" s="66">
        <v>0</v>
      </c>
      <c r="O224" s="66">
        <v>105.90340928500001</v>
      </c>
      <c r="P224" s="66">
        <v>0</v>
      </c>
      <c r="Q224" s="66">
        <v>0</v>
      </c>
      <c r="R224" s="66">
        <v>0</v>
      </c>
      <c r="S224" s="66">
        <v>0</v>
      </c>
      <c r="T224" s="66">
        <v>0</v>
      </c>
      <c r="U224" s="66">
        <v>0</v>
      </c>
      <c r="V224" s="66">
        <v>0</v>
      </c>
      <c r="W224" s="66">
        <v>49669.588298472008</v>
      </c>
      <c r="Y224" s="41" t="s">
        <v>399</v>
      </c>
      <c r="Z224" s="68">
        <v>0.94165795627790305</v>
      </c>
      <c r="AA224" s="68">
        <v>9.9715148423252867E-3</v>
      </c>
      <c r="AB224" s="68">
        <v>2.7702268922195376E-3</v>
      </c>
      <c r="AC224" s="68">
        <v>2.1278393971645087E-2</v>
      </c>
      <c r="AD224" s="68">
        <v>9.5287167508404692E-3</v>
      </c>
      <c r="AE224" s="68">
        <v>9.9634943899509646E-4</v>
      </c>
      <c r="AF224" s="68">
        <v>1.1664683841418584E-2</v>
      </c>
      <c r="AG224" s="68">
        <v>0</v>
      </c>
      <c r="AH224" s="68">
        <v>0</v>
      </c>
      <c r="AI224" s="68">
        <v>0</v>
      </c>
      <c r="AJ224" s="68">
        <v>0</v>
      </c>
      <c r="AK224" s="68">
        <v>0</v>
      </c>
      <c r="AL224" s="68">
        <v>2.1321579846527122E-3</v>
      </c>
      <c r="AM224" s="68">
        <v>0</v>
      </c>
      <c r="AN224" s="68">
        <v>0</v>
      </c>
      <c r="AO224" s="68">
        <v>0</v>
      </c>
      <c r="AP224" s="68">
        <v>0</v>
      </c>
      <c r="AQ224" s="68">
        <v>0</v>
      </c>
      <c r="AR224" s="68">
        <v>0</v>
      </c>
      <c r="AS224" s="68">
        <v>0</v>
      </c>
      <c r="AT224" s="68"/>
      <c r="AV224" s="18" t="s">
        <v>399</v>
      </c>
      <c r="AW224" s="71">
        <v>3.1713972426792556</v>
      </c>
      <c r="AX224" s="71">
        <v>42.835838324074167</v>
      </c>
      <c r="AY224" s="71">
        <v>54.989016090390649</v>
      </c>
      <c r="AZ224" s="71">
        <v>29.800592112291067</v>
      </c>
      <c r="BA224" s="71">
        <v>50.438034824976825</v>
      </c>
      <c r="BB224" s="71">
        <v>74.987380482339674</v>
      </c>
      <c r="BC224" s="71">
        <v>39.876146278415909</v>
      </c>
      <c r="BD224" s="71">
        <v>0</v>
      </c>
      <c r="BE224" s="71">
        <v>0</v>
      </c>
      <c r="BF224" s="71">
        <v>0</v>
      </c>
      <c r="BG224" s="71">
        <v>0</v>
      </c>
      <c r="BH224" s="71">
        <v>0</v>
      </c>
      <c r="BI224" s="71">
        <v>51.442333179862644</v>
      </c>
      <c r="BJ224" s="71">
        <v>0</v>
      </c>
      <c r="BK224" s="71">
        <v>0</v>
      </c>
      <c r="BL224" s="71">
        <v>0</v>
      </c>
      <c r="BM224" s="71">
        <v>0</v>
      </c>
      <c r="BN224" s="71">
        <v>0</v>
      </c>
      <c r="BO224" s="71">
        <v>0</v>
      </c>
      <c r="BP224" s="71">
        <v>0</v>
      </c>
      <c r="BQ224" s="71">
        <v>3.1608727169413022</v>
      </c>
    </row>
    <row r="225" spans="1:69" x14ac:dyDescent="0.2">
      <c r="A225" s="13"/>
      <c r="B225" s="63" t="s">
        <v>151</v>
      </c>
      <c r="C225" s="66">
        <v>5336.2820763279997</v>
      </c>
      <c r="D225" s="66">
        <v>122.28496163610001</v>
      </c>
      <c r="E225" s="66">
        <v>123.62762885070001</v>
      </c>
      <c r="F225" s="66">
        <v>0</v>
      </c>
      <c r="G225" s="66">
        <v>0</v>
      </c>
      <c r="H225" s="66">
        <v>0</v>
      </c>
      <c r="I225" s="66">
        <v>0</v>
      </c>
      <c r="J225" s="66">
        <v>0</v>
      </c>
      <c r="K225" s="66">
        <v>0</v>
      </c>
      <c r="L225" s="66">
        <v>0</v>
      </c>
      <c r="M225" s="66">
        <v>0</v>
      </c>
      <c r="N225" s="66">
        <v>0</v>
      </c>
      <c r="O225" s="66">
        <v>0</v>
      </c>
      <c r="P225" s="66">
        <v>0</v>
      </c>
      <c r="Q225" s="66">
        <v>0</v>
      </c>
      <c r="R225" s="66">
        <v>0</v>
      </c>
      <c r="S225" s="66">
        <v>0</v>
      </c>
      <c r="T225" s="66">
        <v>0</v>
      </c>
      <c r="U225" s="66">
        <v>0</v>
      </c>
      <c r="V225" s="66">
        <v>0</v>
      </c>
      <c r="W225" s="66">
        <v>5582.1946668147993</v>
      </c>
      <c r="Y225" s="41" t="s">
        <v>151</v>
      </c>
      <c r="Z225" s="68">
        <v>0.95594696975569338</v>
      </c>
      <c r="AA225" s="68">
        <v>2.1906251740567803E-2</v>
      </c>
      <c r="AB225" s="68">
        <v>2.2146778503738914E-2</v>
      </c>
      <c r="AC225" s="68">
        <v>0</v>
      </c>
      <c r="AD225" s="68">
        <v>0</v>
      </c>
      <c r="AE225" s="68">
        <v>0</v>
      </c>
      <c r="AF225" s="68">
        <v>0</v>
      </c>
      <c r="AG225" s="68">
        <v>0</v>
      </c>
      <c r="AH225" s="68">
        <v>0</v>
      </c>
      <c r="AI225" s="68">
        <v>0</v>
      </c>
      <c r="AJ225" s="68">
        <v>0</v>
      </c>
      <c r="AK225" s="68">
        <v>0</v>
      </c>
      <c r="AL225" s="68">
        <v>0</v>
      </c>
      <c r="AM225" s="68">
        <v>0</v>
      </c>
      <c r="AN225" s="68">
        <v>0</v>
      </c>
      <c r="AO225" s="68">
        <v>0</v>
      </c>
      <c r="AP225" s="68">
        <v>0</v>
      </c>
      <c r="AQ225" s="68">
        <v>0</v>
      </c>
      <c r="AR225" s="68">
        <v>0</v>
      </c>
      <c r="AS225" s="68">
        <v>0</v>
      </c>
      <c r="AT225" s="68"/>
      <c r="AV225" s="18" t="s">
        <v>151</v>
      </c>
      <c r="AW225" s="71">
        <v>13.873356530444825</v>
      </c>
      <c r="AX225" s="71">
        <v>51.555276620235894</v>
      </c>
      <c r="AY225" s="71">
        <v>36.318767237197406</v>
      </c>
      <c r="AZ225" s="71">
        <v>0</v>
      </c>
      <c r="BA225" s="71">
        <v>0</v>
      </c>
      <c r="BB225" s="71">
        <v>0</v>
      </c>
      <c r="BC225" s="71">
        <v>0</v>
      </c>
      <c r="BD225" s="71">
        <v>0</v>
      </c>
      <c r="BE225" s="71">
        <v>0</v>
      </c>
      <c r="BF225" s="71">
        <v>0</v>
      </c>
      <c r="BG225" s="71">
        <v>0</v>
      </c>
      <c r="BH225" s="71">
        <v>0</v>
      </c>
      <c r="BI225" s="71">
        <v>0</v>
      </c>
      <c r="BJ225" s="71">
        <v>0</v>
      </c>
      <c r="BK225" s="71">
        <v>0</v>
      </c>
      <c r="BL225" s="71">
        <v>0</v>
      </c>
      <c r="BM225" s="71">
        <v>0</v>
      </c>
      <c r="BN225" s="71">
        <v>0</v>
      </c>
      <c r="BO225" s="71">
        <v>0</v>
      </c>
      <c r="BP225" s="71">
        <v>0</v>
      </c>
      <c r="BQ225" s="71">
        <v>13.3344756629859</v>
      </c>
    </row>
    <row r="226" spans="1:69" x14ac:dyDescent="0.2">
      <c r="A226" s="13"/>
      <c r="B226" s="63" t="s">
        <v>373</v>
      </c>
      <c r="C226" s="66">
        <v>0</v>
      </c>
      <c r="D226" s="66">
        <v>0</v>
      </c>
      <c r="E226" s="66">
        <v>0</v>
      </c>
      <c r="F226" s="66">
        <v>0</v>
      </c>
      <c r="G226" s="66">
        <v>0</v>
      </c>
      <c r="H226" s="66">
        <v>0</v>
      </c>
      <c r="I226" s="66">
        <v>0</v>
      </c>
      <c r="J226" s="66">
        <v>0</v>
      </c>
      <c r="K226" s="66">
        <v>0</v>
      </c>
      <c r="L226" s="66">
        <v>0</v>
      </c>
      <c r="M226" s="66">
        <v>0</v>
      </c>
      <c r="N226" s="66">
        <v>0</v>
      </c>
      <c r="O226" s="66">
        <v>0</v>
      </c>
      <c r="P226" s="66">
        <v>0</v>
      </c>
      <c r="Q226" s="66">
        <v>0</v>
      </c>
      <c r="R226" s="66">
        <v>0</v>
      </c>
      <c r="S226" s="66">
        <v>0</v>
      </c>
      <c r="T226" s="66">
        <v>0</v>
      </c>
      <c r="U226" s="66">
        <v>0</v>
      </c>
      <c r="V226" s="66">
        <v>0</v>
      </c>
      <c r="W226" s="66">
        <v>909.55119556440002</v>
      </c>
      <c r="Y226" s="41" t="s">
        <v>373</v>
      </c>
      <c r="Z226" s="68">
        <v>0</v>
      </c>
      <c r="AA226" s="68">
        <v>0</v>
      </c>
      <c r="AB226" s="68">
        <v>0</v>
      </c>
      <c r="AC226" s="68">
        <v>0</v>
      </c>
      <c r="AD226" s="68">
        <v>0</v>
      </c>
      <c r="AE226" s="68">
        <v>0</v>
      </c>
      <c r="AF226" s="68">
        <v>0</v>
      </c>
      <c r="AG226" s="68">
        <v>0</v>
      </c>
      <c r="AH226" s="68">
        <v>0</v>
      </c>
      <c r="AI226" s="68">
        <v>0</v>
      </c>
      <c r="AJ226" s="68">
        <v>0</v>
      </c>
      <c r="AK226" s="68">
        <v>0</v>
      </c>
      <c r="AL226" s="68">
        <v>0</v>
      </c>
      <c r="AM226" s="68">
        <v>0</v>
      </c>
      <c r="AN226" s="68">
        <v>0</v>
      </c>
      <c r="AO226" s="68">
        <v>0</v>
      </c>
      <c r="AP226" s="68">
        <v>0</v>
      </c>
      <c r="AQ226" s="68">
        <v>0</v>
      </c>
      <c r="AR226" s="68">
        <v>0</v>
      </c>
      <c r="AS226" s="68">
        <v>0</v>
      </c>
      <c r="AT226" s="68"/>
      <c r="AV226" s="18" t="s">
        <v>373</v>
      </c>
      <c r="AW226" s="71">
        <v>0</v>
      </c>
      <c r="AX226" s="71">
        <v>0</v>
      </c>
      <c r="AY226" s="71">
        <v>0</v>
      </c>
      <c r="AZ226" s="71">
        <v>0</v>
      </c>
      <c r="BA226" s="71">
        <v>0</v>
      </c>
      <c r="BB226" s="71">
        <v>0</v>
      </c>
      <c r="BC226" s="71">
        <v>0</v>
      </c>
      <c r="BD226" s="71">
        <v>0</v>
      </c>
      <c r="BE226" s="71">
        <v>0</v>
      </c>
      <c r="BF226" s="71">
        <v>0</v>
      </c>
      <c r="BG226" s="71">
        <v>0</v>
      </c>
      <c r="BH226" s="71">
        <v>0</v>
      </c>
      <c r="BI226" s="71">
        <v>0</v>
      </c>
      <c r="BJ226" s="71">
        <v>0</v>
      </c>
      <c r="BK226" s="71">
        <v>0</v>
      </c>
      <c r="BL226" s="71">
        <v>0</v>
      </c>
      <c r="BM226" s="71">
        <v>0</v>
      </c>
      <c r="BN226" s="71">
        <v>0</v>
      </c>
      <c r="BO226" s="71">
        <v>0</v>
      </c>
      <c r="BP226" s="71">
        <v>0</v>
      </c>
      <c r="BQ226" s="71">
        <v>31.191971252428804</v>
      </c>
    </row>
    <row r="227" spans="1:69" x14ac:dyDescent="0.2">
      <c r="A227" s="13"/>
      <c r="B227" s="63" t="s">
        <v>374</v>
      </c>
      <c r="C227" s="66">
        <v>0</v>
      </c>
      <c r="D227" s="66">
        <v>0</v>
      </c>
      <c r="E227" s="66">
        <v>0</v>
      </c>
      <c r="F227" s="66">
        <v>0</v>
      </c>
      <c r="G227" s="66">
        <v>0</v>
      </c>
      <c r="H227" s="66">
        <v>0</v>
      </c>
      <c r="I227" s="66">
        <v>0</v>
      </c>
      <c r="J227" s="66">
        <v>0</v>
      </c>
      <c r="K227" s="66">
        <v>0</v>
      </c>
      <c r="L227" s="66">
        <v>0</v>
      </c>
      <c r="M227" s="66">
        <v>0</v>
      </c>
      <c r="N227" s="66">
        <v>0</v>
      </c>
      <c r="O227" s="66">
        <v>0</v>
      </c>
      <c r="P227" s="66">
        <v>0</v>
      </c>
      <c r="Q227" s="66">
        <v>0</v>
      </c>
      <c r="R227" s="66">
        <v>0</v>
      </c>
      <c r="S227" s="66">
        <v>0</v>
      </c>
      <c r="T227" s="66">
        <v>0</v>
      </c>
      <c r="U227" s="66">
        <v>0</v>
      </c>
      <c r="V227" s="66">
        <v>0</v>
      </c>
      <c r="W227" s="66">
        <v>0</v>
      </c>
      <c r="Y227" s="41" t="s">
        <v>374</v>
      </c>
      <c r="Z227" s="68">
        <v>0</v>
      </c>
      <c r="AA227" s="68">
        <v>0</v>
      </c>
      <c r="AB227" s="68">
        <v>0</v>
      </c>
      <c r="AC227" s="68">
        <v>0</v>
      </c>
      <c r="AD227" s="68">
        <v>0</v>
      </c>
      <c r="AE227" s="68">
        <v>0</v>
      </c>
      <c r="AF227" s="68">
        <v>0</v>
      </c>
      <c r="AG227" s="68">
        <v>0</v>
      </c>
      <c r="AH227" s="68">
        <v>0</v>
      </c>
      <c r="AI227" s="68">
        <v>0</v>
      </c>
      <c r="AJ227" s="68">
        <v>0</v>
      </c>
      <c r="AK227" s="68">
        <v>0</v>
      </c>
      <c r="AL227" s="68">
        <v>0</v>
      </c>
      <c r="AM227" s="68">
        <v>0</v>
      </c>
      <c r="AN227" s="68">
        <v>0</v>
      </c>
      <c r="AO227" s="68">
        <v>0</v>
      </c>
      <c r="AP227" s="68">
        <v>0</v>
      </c>
      <c r="AQ227" s="68">
        <v>0</v>
      </c>
      <c r="AR227" s="68">
        <v>0</v>
      </c>
      <c r="AS227" s="68">
        <v>0</v>
      </c>
      <c r="AT227" s="68"/>
      <c r="AV227" s="18" t="s">
        <v>374</v>
      </c>
      <c r="AW227" s="71">
        <v>0</v>
      </c>
      <c r="AX227" s="71">
        <v>0</v>
      </c>
      <c r="AY227" s="71">
        <v>0</v>
      </c>
      <c r="AZ227" s="71">
        <v>0</v>
      </c>
      <c r="BA227" s="71">
        <v>0</v>
      </c>
      <c r="BB227" s="71">
        <v>0</v>
      </c>
      <c r="BC227" s="71">
        <v>0</v>
      </c>
      <c r="BD227" s="71">
        <v>0</v>
      </c>
      <c r="BE227" s="71">
        <v>0</v>
      </c>
      <c r="BF227" s="71">
        <v>0</v>
      </c>
      <c r="BG227" s="71">
        <v>0</v>
      </c>
      <c r="BH227" s="71">
        <v>0</v>
      </c>
      <c r="BI227" s="71">
        <v>0</v>
      </c>
      <c r="BJ227" s="71">
        <v>0</v>
      </c>
      <c r="BK227" s="71">
        <v>0</v>
      </c>
      <c r="BL227" s="71">
        <v>0</v>
      </c>
      <c r="BM227" s="71">
        <v>0</v>
      </c>
      <c r="BN227" s="71">
        <v>0</v>
      </c>
      <c r="BO227" s="71">
        <v>0</v>
      </c>
      <c r="BP227" s="71">
        <v>0</v>
      </c>
      <c r="BQ227" s="71">
        <v>0</v>
      </c>
    </row>
    <row r="228" spans="1:69" x14ac:dyDescent="0.2">
      <c r="A228" s="13"/>
      <c r="B228" s="63" t="s">
        <v>374</v>
      </c>
      <c r="C228" s="66">
        <v>0</v>
      </c>
      <c r="D228" s="66">
        <v>0</v>
      </c>
      <c r="E228" s="66">
        <v>0</v>
      </c>
      <c r="F228" s="66">
        <v>0</v>
      </c>
      <c r="G228" s="66">
        <v>0</v>
      </c>
      <c r="H228" s="66">
        <v>0</v>
      </c>
      <c r="I228" s="66">
        <v>0</v>
      </c>
      <c r="J228" s="66">
        <v>0</v>
      </c>
      <c r="K228" s="66">
        <v>0</v>
      </c>
      <c r="L228" s="66">
        <v>0</v>
      </c>
      <c r="M228" s="66">
        <v>0</v>
      </c>
      <c r="N228" s="66">
        <v>0</v>
      </c>
      <c r="O228" s="66">
        <v>0</v>
      </c>
      <c r="P228" s="66">
        <v>0</v>
      </c>
      <c r="Q228" s="66">
        <v>0</v>
      </c>
      <c r="R228" s="66">
        <v>0</v>
      </c>
      <c r="S228" s="66">
        <v>0</v>
      </c>
      <c r="T228" s="66">
        <v>0</v>
      </c>
      <c r="U228" s="66">
        <v>0</v>
      </c>
      <c r="V228" s="66">
        <v>0</v>
      </c>
      <c r="W228" s="66">
        <v>0</v>
      </c>
      <c r="Y228" s="41" t="s">
        <v>374</v>
      </c>
      <c r="Z228" s="68">
        <v>0</v>
      </c>
      <c r="AA228" s="68">
        <v>0</v>
      </c>
      <c r="AB228" s="68">
        <v>0</v>
      </c>
      <c r="AC228" s="68">
        <v>0</v>
      </c>
      <c r="AD228" s="68">
        <v>0</v>
      </c>
      <c r="AE228" s="68">
        <v>0</v>
      </c>
      <c r="AF228" s="68">
        <v>0</v>
      </c>
      <c r="AG228" s="68">
        <v>0</v>
      </c>
      <c r="AH228" s="68">
        <v>0</v>
      </c>
      <c r="AI228" s="68">
        <v>0</v>
      </c>
      <c r="AJ228" s="68">
        <v>0</v>
      </c>
      <c r="AK228" s="68">
        <v>0</v>
      </c>
      <c r="AL228" s="68">
        <v>0</v>
      </c>
      <c r="AM228" s="68">
        <v>0</v>
      </c>
      <c r="AN228" s="68">
        <v>0</v>
      </c>
      <c r="AO228" s="68">
        <v>0</v>
      </c>
      <c r="AP228" s="68">
        <v>0</v>
      </c>
      <c r="AQ228" s="68">
        <v>0</v>
      </c>
      <c r="AR228" s="68">
        <v>0</v>
      </c>
      <c r="AS228" s="68">
        <v>0</v>
      </c>
      <c r="AT228" s="68"/>
      <c r="AV228" s="18" t="s">
        <v>374</v>
      </c>
      <c r="AW228" s="71">
        <v>0</v>
      </c>
      <c r="AX228" s="71">
        <v>0</v>
      </c>
      <c r="AY228" s="71">
        <v>0</v>
      </c>
      <c r="AZ228" s="71">
        <v>0</v>
      </c>
      <c r="BA228" s="71">
        <v>0</v>
      </c>
      <c r="BB228" s="71">
        <v>0</v>
      </c>
      <c r="BC228" s="71">
        <v>0</v>
      </c>
      <c r="BD228" s="71">
        <v>0</v>
      </c>
      <c r="BE228" s="71">
        <v>0</v>
      </c>
      <c r="BF228" s="71">
        <v>0</v>
      </c>
      <c r="BG228" s="71">
        <v>0</v>
      </c>
      <c r="BH228" s="71">
        <v>0</v>
      </c>
      <c r="BI228" s="71">
        <v>0</v>
      </c>
      <c r="BJ228" s="71">
        <v>0</v>
      </c>
      <c r="BK228" s="71">
        <v>0</v>
      </c>
      <c r="BL228" s="71">
        <v>0</v>
      </c>
      <c r="BM228" s="71">
        <v>0</v>
      </c>
      <c r="BN228" s="71">
        <v>0</v>
      </c>
      <c r="BO228" s="71">
        <v>0</v>
      </c>
      <c r="BP228" s="71">
        <v>0</v>
      </c>
      <c r="BQ228" s="71">
        <v>0</v>
      </c>
    </row>
    <row r="229" spans="1:69" x14ac:dyDescent="0.2">
      <c r="A229" s="13"/>
      <c r="B229" s="63" t="s">
        <v>374</v>
      </c>
      <c r="C229" s="66">
        <v>0</v>
      </c>
      <c r="D229" s="66">
        <v>0</v>
      </c>
      <c r="E229" s="66">
        <v>0</v>
      </c>
      <c r="F229" s="66">
        <v>0</v>
      </c>
      <c r="G229" s="66">
        <v>0</v>
      </c>
      <c r="H229" s="66">
        <v>0</v>
      </c>
      <c r="I229" s="66">
        <v>0</v>
      </c>
      <c r="J229" s="66">
        <v>0</v>
      </c>
      <c r="K229" s="66">
        <v>0</v>
      </c>
      <c r="L229" s="66">
        <v>0</v>
      </c>
      <c r="M229" s="66">
        <v>0</v>
      </c>
      <c r="N229" s="66">
        <v>0</v>
      </c>
      <c r="O229" s="66">
        <v>0</v>
      </c>
      <c r="P229" s="66">
        <v>0</v>
      </c>
      <c r="Q229" s="66">
        <v>0</v>
      </c>
      <c r="R229" s="66">
        <v>0</v>
      </c>
      <c r="S229" s="66">
        <v>0</v>
      </c>
      <c r="T229" s="66">
        <v>0</v>
      </c>
      <c r="U229" s="66">
        <v>0</v>
      </c>
      <c r="V229" s="66">
        <v>0</v>
      </c>
      <c r="W229" s="66">
        <v>0</v>
      </c>
      <c r="Y229" s="41" t="s">
        <v>374</v>
      </c>
      <c r="Z229" s="68">
        <v>0</v>
      </c>
      <c r="AA229" s="68">
        <v>0</v>
      </c>
      <c r="AB229" s="68">
        <v>0</v>
      </c>
      <c r="AC229" s="68">
        <v>0</v>
      </c>
      <c r="AD229" s="68">
        <v>0</v>
      </c>
      <c r="AE229" s="68">
        <v>0</v>
      </c>
      <c r="AF229" s="68">
        <v>0</v>
      </c>
      <c r="AG229" s="68">
        <v>0</v>
      </c>
      <c r="AH229" s="68">
        <v>0</v>
      </c>
      <c r="AI229" s="68">
        <v>0</v>
      </c>
      <c r="AJ229" s="68">
        <v>0</v>
      </c>
      <c r="AK229" s="68">
        <v>0</v>
      </c>
      <c r="AL229" s="68">
        <v>0</v>
      </c>
      <c r="AM229" s="68">
        <v>0</v>
      </c>
      <c r="AN229" s="68">
        <v>0</v>
      </c>
      <c r="AO229" s="68">
        <v>0</v>
      </c>
      <c r="AP229" s="68">
        <v>0</v>
      </c>
      <c r="AQ229" s="68">
        <v>0</v>
      </c>
      <c r="AR229" s="68">
        <v>0</v>
      </c>
      <c r="AS229" s="68">
        <v>0</v>
      </c>
      <c r="AT229" s="68"/>
      <c r="AV229" s="18" t="s">
        <v>374</v>
      </c>
      <c r="AW229" s="71">
        <v>0</v>
      </c>
      <c r="AX229" s="71">
        <v>0</v>
      </c>
      <c r="AY229" s="71">
        <v>0</v>
      </c>
      <c r="AZ229" s="71">
        <v>0</v>
      </c>
      <c r="BA229" s="71">
        <v>0</v>
      </c>
      <c r="BB229" s="71">
        <v>0</v>
      </c>
      <c r="BC229" s="71">
        <v>0</v>
      </c>
      <c r="BD229" s="71">
        <v>0</v>
      </c>
      <c r="BE229" s="71">
        <v>0</v>
      </c>
      <c r="BF229" s="71">
        <v>0</v>
      </c>
      <c r="BG229" s="71">
        <v>0</v>
      </c>
      <c r="BH229" s="71">
        <v>0</v>
      </c>
      <c r="BI229" s="71">
        <v>0</v>
      </c>
      <c r="BJ229" s="71">
        <v>0</v>
      </c>
      <c r="BK229" s="71">
        <v>0</v>
      </c>
      <c r="BL229" s="71">
        <v>0</v>
      </c>
      <c r="BM229" s="71">
        <v>0</v>
      </c>
      <c r="BN229" s="71">
        <v>0</v>
      </c>
      <c r="BO229" s="71">
        <v>0</v>
      </c>
      <c r="BP229" s="71">
        <v>0</v>
      </c>
      <c r="BQ229" s="71">
        <v>0</v>
      </c>
    </row>
    <row r="230" spans="1:69" x14ac:dyDescent="0.2">
      <c r="A230" s="13"/>
      <c r="B230" s="63" t="s">
        <v>374</v>
      </c>
      <c r="C230" s="66">
        <v>0</v>
      </c>
      <c r="D230" s="66">
        <v>0</v>
      </c>
      <c r="E230" s="66">
        <v>0</v>
      </c>
      <c r="F230" s="66">
        <v>0</v>
      </c>
      <c r="G230" s="66">
        <v>0</v>
      </c>
      <c r="H230" s="66">
        <v>0</v>
      </c>
      <c r="I230" s="66">
        <v>0</v>
      </c>
      <c r="J230" s="66">
        <v>0</v>
      </c>
      <c r="K230" s="66">
        <v>0</v>
      </c>
      <c r="L230" s="66">
        <v>0</v>
      </c>
      <c r="M230" s="66">
        <v>0</v>
      </c>
      <c r="N230" s="66">
        <v>0</v>
      </c>
      <c r="O230" s="66">
        <v>0</v>
      </c>
      <c r="P230" s="66">
        <v>0</v>
      </c>
      <c r="Q230" s="66">
        <v>0</v>
      </c>
      <c r="R230" s="66">
        <v>0</v>
      </c>
      <c r="S230" s="66">
        <v>0</v>
      </c>
      <c r="T230" s="66">
        <v>0</v>
      </c>
      <c r="U230" s="66">
        <v>0</v>
      </c>
      <c r="V230" s="66">
        <v>0</v>
      </c>
      <c r="W230" s="66">
        <v>0</v>
      </c>
      <c r="Y230" s="41" t="s">
        <v>374</v>
      </c>
      <c r="Z230" s="68">
        <v>0</v>
      </c>
      <c r="AA230" s="68">
        <v>0</v>
      </c>
      <c r="AB230" s="68">
        <v>0</v>
      </c>
      <c r="AC230" s="68">
        <v>0</v>
      </c>
      <c r="AD230" s="68">
        <v>0</v>
      </c>
      <c r="AE230" s="68">
        <v>0</v>
      </c>
      <c r="AF230" s="68">
        <v>0</v>
      </c>
      <c r="AG230" s="68">
        <v>0</v>
      </c>
      <c r="AH230" s="68">
        <v>0</v>
      </c>
      <c r="AI230" s="68">
        <v>0</v>
      </c>
      <c r="AJ230" s="68">
        <v>0</v>
      </c>
      <c r="AK230" s="68">
        <v>0</v>
      </c>
      <c r="AL230" s="68">
        <v>0</v>
      </c>
      <c r="AM230" s="68">
        <v>0</v>
      </c>
      <c r="AN230" s="68">
        <v>0</v>
      </c>
      <c r="AO230" s="68">
        <v>0</v>
      </c>
      <c r="AP230" s="68">
        <v>0</v>
      </c>
      <c r="AQ230" s="68">
        <v>0</v>
      </c>
      <c r="AR230" s="68">
        <v>0</v>
      </c>
      <c r="AS230" s="68">
        <v>0</v>
      </c>
      <c r="AT230" s="68"/>
      <c r="AV230" s="18" t="s">
        <v>374</v>
      </c>
      <c r="AW230" s="71">
        <v>0</v>
      </c>
      <c r="AX230" s="71">
        <v>0</v>
      </c>
      <c r="AY230" s="71">
        <v>0</v>
      </c>
      <c r="AZ230" s="71">
        <v>0</v>
      </c>
      <c r="BA230" s="71">
        <v>0</v>
      </c>
      <c r="BB230" s="71">
        <v>0</v>
      </c>
      <c r="BC230" s="71">
        <v>0</v>
      </c>
      <c r="BD230" s="71">
        <v>0</v>
      </c>
      <c r="BE230" s="71">
        <v>0</v>
      </c>
      <c r="BF230" s="71">
        <v>0</v>
      </c>
      <c r="BG230" s="71">
        <v>0</v>
      </c>
      <c r="BH230" s="71">
        <v>0</v>
      </c>
      <c r="BI230" s="71">
        <v>0</v>
      </c>
      <c r="BJ230" s="71">
        <v>0</v>
      </c>
      <c r="BK230" s="71">
        <v>0</v>
      </c>
      <c r="BL230" s="71">
        <v>0</v>
      </c>
      <c r="BM230" s="71">
        <v>0</v>
      </c>
      <c r="BN230" s="71">
        <v>0</v>
      </c>
      <c r="BO230" s="71">
        <v>0</v>
      </c>
      <c r="BP230" s="71">
        <v>0</v>
      </c>
      <c r="BQ230" s="71">
        <v>0</v>
      </c>
    </row>
    <row r="231" spans="1:69" s="20" customFormat="1" x14ac:dyDescent="0.2">
      <c r="A231" s="19"/>
      <c r="B231" s="63" t="s">
        <v>374</v>
      </c>
      <c r="C231" s="66">
        <v>0</v>
      </c>
      <c r="D231" s="66">
        <v>0</v>
      </c>
      <c r="E231" s="66">
        <v>0</v>
      </c>
      <c r="F231" s="66">
        <v>0</v>
      </c>
      <c r="G231" s="66">
        <v>0</v>
      </c>
      <c r="H231" s="66">
        <v>0</v>
      </c>
      <c r="I231" s="66">
        <v>0</v>
      </c>
      <c r="J231" s="66">
        <v>0</v>
      </c>
      <c r="K231" s="66">
        <v>0</v>
      </c>
      <c r="L231" s="66">
        <v>0</v>
      </c>
      <c r="M231" s="66">
        <v>0</v>
      </c>
      <c r="N231" s="66">
        <v>0</v>
      </c>
      <c r="O231" s="66">
        <v>0</v>
      </c>
      <c r="P231" s="66">
        <v>0</v>
      </c>
      <c r="Q231" s="66">
        <v>0</v>
      </c>
      <c r="R231" s="66">
        <v>0</v>
      </c>
      <c r="S231" s="66">
        <v>0</v>
      </c>
      <c r="T231" s="66">
        <v>0</v>
      </c>
      <c r="U231" s="66">
        <v>0</v>
      </c>
      <c r="V231" s="66">
        <v>0</v>
      </c>
      <c r="W231" s="66">
        <v>0</v>
      </c>
      <c r="Y231" s="41" t="s">
        <v>374</v>
      </c>
      <c r="Z231" s="68">
        <v>0</v>
      </c>
      <c r="AA231" s="68">
        <v>0</v>
      </c>
      <c r="AB231" s="68">
        <v>0</v>
      </c>
      <c r="AC231" s="68">
        <v>0</v>
      </c>
      <c r="AD231" s="68">
        <v>0</v>
      </c>
      <c r="AE231" s="68">
        <v>0</v>
      </c>
      <c r="AF231" s="68">
        <v>0</v>
      </c>
      <c r="AG231" s="68">
        <v>0</v>
      </c>
      <c r="AH231" s="68">
        <v>0</v>
      </c>
      <c r="AI231" s="68">
        <v>0</v>
      </c>
      <c r="AJ231" s="68">
        <v>0</v>
      </c>
      <c r="AK231" s="68">
        <v>0</v>
      </c>
      <c r="AL231" s="68">
        <v>0</v>
      </c>
      <c r="AM231" s="68">
        <v>0</v>
      </c>
      <c r="AN231" s="68">
        <v>0</v>
      </c>
      <c r="AO231" s="68">
        <v>0</v>
      </c>
      <c r="AP231" s="68">
        <v>0</v>
      </c>
      <c r="AQ231" s="68">
        <v>0</v>
      </c>
      <c r="AR231" s="68">
        <v>0</v>
      </c>
      <c r="AS231" s="68">
        <v>0</v>
      </c>
      <c r="AT231" s="68"/>
      <c r="AV231" s="18" t="s">
        <v>374</v>
      </c>
      <c r="AW231" s="71">
        <v>0</v>
      </c>
      <c r="AX231" s="71">
        <v>0</v>
      </c>
      <c r="AY231" s="71">
        <v>0</v>
      </c>
      <c r="AZ231" s="71">
        <v>0</v>
      </c>
      <c r="BA231" s="71">
        <v>0</v>
      </c>
      <c r="BB231" s="71">
        <v>0</v>
      </c>
      <c r="BC231" s="71">
        <v>0</v>
      </c>
      <c r="BD231" s="71">
        <v>0</v>
      </c>
      <c r="BE231" s="71">
        <v>0</v>
      </c>
      <c r="BF231" s="71">
        <v>0</v>
      </c>
      <c r="BG231" s="71">
        <v>0</v>
      </c>
      <c r="BH231" s="71">
        <v>0</v>
      </c>
      <c r="BI231" s="71">
        <v>0</v>
      </c>
      <c r="BJ231" s="71">
        <v>0</v>
      </c>
      <c r="BK231" s="71">
        <v>0</v>
      </c>
      <c r="BL231" s="71">
        <v>0</v>
      </c>
      <c r="BM231" s="71">
        <v>0</v>
      </c>
      <c r="BN231" s="71">
        <v>0</v>
      </c>
      <c r="BO231" s="71">
        <v>0</v>
      </c>
      <c r="BP231" s="71">
        <v>0</v>
      </c>
      <c r="BQ231" s="71">
        <v>0</v>
      </c>
    </row>
    <row r="232" spans="1:69" x14ac:dyDescent="0.2">
      <c r="A232" s="13"/>
      <c r="B232" s="64" t="s">
        <v>374</v>
      </c>
      <c r="C232" s="66">
        <v>0</v>
      </c>
      <c r="D232" s="66">
        <v>0</v>
      </c>
      <c r="E232" s="66">
        <v>0</v>
      </c>
      <c r="F232" s="66">
        <v>0</v>
      </c>
      <c r="G232" s="66">
        <v>0</v>
      </c>
      <c r="H232" s="66">
        <v>0</v>
      </c>
      <c r="I232" s="66">
        <v>0</v>
      </c>
      <c r="J232" s="66">
        <v>0</v>
      </c>
      <c r="K232" s="66">
        <v>0</v>
      </c>
      <c r="L232" s="66">
        <v>0</v>
      </c>
      <c r="M232" s="66">
        <v>0</v>
      </c>
      <c r="N232" s="66">
        <v>0</v>
      </c>
      <c r="O232" s="66">
        <v>0</v>
      </c>
      <c r="P232" s="66">
        <v>0</v>
      </c>
      <c r="Q232" s="66">
        <v>0</v>
      </c>
      <c r="R232" s="66">
        <v>0</v>
      </c>
      <c r="S232" s="66">
        <v>0</v>
      </c>
      <c r="T232" s="66">
        <v>0</v>
      </c>
      <c r="U232" s="66">
        <v>0</v>
      </c>
      <c r="V232" s="66">
        <v>0</v>
      </c>
      <c r="W232" s="66">
        <v>0</v>
      </c>
      <c r="Y232" s="42" t="s">
        <v>374</v>
      </c>
      <c r="Z232" s="68">
        <v>0</v>
      </c>
      <c r="AA232" s="68">
        <v>0</v>
      </c>
      <c r="AB232" s="68">
        <v>0</v>
      </c>
      <c r="AC232" s="68">
        <v>0</v>
      </c>
      <c r="AD232" s="68">
        <v>0</v>
      </c>
      <c r="AE232" s="68">
        <v>0</v>
      </c>
      <c r="AF232" s="68">
        <v>0</v>
      </c>
      <c r="AG232" s="68">
        <v>0</v>
      </c>
      <c r="AH232" s="68">
        <v>0</v>
      </c>
      <c r="AI232" s="68">
        <v>0</v>
      </c>
      <c r="AJ232" s="68">
        <v>0</v>
      </c>
      <c r="AK232" s="68">
        <v>0</v>
      </c>
      <c r="AL232" s="68">
        <v>0</v>
      </c>
      <c r="AM232" s="68">
        <v>0</v>
      </c>
      <c r="AN232" s="68">
        <v>0</v>
      </c>
      <c r="AO232" s="68">
        <v>0</v>
      </c>
      <c r="AP232" s="68">
        <v>0</v>
      </c>
      <c r="AQ232" s="68">
        <v>0</v>
      </c>
      <c r="AR232" s="68">
        <v>0</v>
      </c>
      <c r="AS232" s="68">
        <v>0</v>
      </c>
      <c r="AT232" s="68"/>
      <c r="AV232" s="22" t="s">
        <v>374</v>
      </c>
      <c r="AW232" s="71">
        <v>0</v>
      </c>
      <c r="AX232" s="71">
        <v>0</v>
      </c>
      <c r="AY232" s="71">
        <v>0</v>
      </c>
      <c r="AZ232" s="71">
        <v>0</v>
      </c>
      <c r="BA232" s="71">
        <v>0</v>
      </c>
      <c r="BB232" s="71">
        <v>0</v>
      </c>
      <c r="BC232" s="71">
        <v>0</v>
      </c>
      <c r="BD232" s="71">
        <v>0</v>
      </c>
      <c r="BE232" s="71">
        <v>0</v>
      </c>
      <c r="BF232" s="71">
        <v>0</v>
      </c>
      <c r="BG232" s="71">
        <v>0</v>
      </c>
      <c r="BH232" s="71">
        <v>0</v>
      </c>
      <c r="BI232" s="71">
        <v>0</v>
      </c>
      <c r="BJ232" s="71">
        <v>0</v>
      </c>
      <c r="BK232" s="71">
        <v>0</v>
      </c>
      <c r="BL232" s="71">
        <v>0</v>
      </c>
      <c r="BM232" s="71">
        <v>0</v>
      </c>
      <c r="BN232" s="71">
        <v>0</v>
      </c>
      <c r="BO232" s="71">
        <v>0</v>
      </c>
      <c r="BP232" s="71">
        <v>0</v>
      </c>
      <c r="BQ232" s="71">
        <v>0</v>
      </c>
    </row>
    <row r="233" spans="1:69" x14ac:dyDescent="0.2">
      <c r="A233" s="13"/>
      <c r="B233" s="65" t="s">
        <v>194</v>
      </c>
      <c r="C233" s="66">
        <v>291655.66787175549</v>
      </c>
      <c r="D233" s="66">
        <v>14608.995008317301</v>
      </c>
      <c r="E233" s="66">
        <v>5343.2703238293998</v>
      </c>
      <c r="F233" s="66">
        <v>16674.2410600886</v>
      </c>
      <c r="G233" s="66">
        <v>2981.719079</v>
      </c>
      <c r="H233" s="66">
        <v>3278.0655657462999</v>
      </c>
      <c r="I233" s="66">
        <v>1176.5113768731001</v>
      </c>
      <c r="J233" s="66">
        <v>0</v>
      </c>
      <c r="K233" s="66">
        <v>0</v>
      </c>
      <c r="L233" s="66">
        <v>255.00852979300001</v>
      </c>
      <c r="M233" s="66">
        <v>357.00220298629995</v>
      </c>
      <c r="N233" s="66">
        <v>0</v>
      </c>
      <c r="O233" s="66">
        <v>6653.682337349901</v>
      </c>
      <c r="P233" s="66">
        <v>785.2560201041</v>
      </c>
      <c r="Q233" s="66">
        <v>205.16240579210003</v>
      </c>
      <c r="R233" s="66">
        <v>844.86872895319993</v>
      </c>
      <c r="S233" s="66">
        <v>70.809596087299994</v>
      </c>
      <c r="T233" s="66">
        <v>0</v>
      </c>
      <c r="U233" s="66">
        <v>0</v>
      </c>
      <c r="V233" s="66">
        <v>0</v>
      </c>
      <c r="W233" s="66"/>
      <c r="Y233" s="43" t="s">
        <v>194</v>
      </c>
      <c r="Z233" s="69"/>
      <c r="AA233" s="69"/>
      <c r="AB233" s="69"/>
      <c r="AC233" s="69"/>
      <c r="AD233" s="69"/>
      <c r="AE233" s="69"/>
      <c r="AF233" s="69"/>
      <c r="AG233" s="69"/>
      <c r="AH233" s="69"/>
      <c r="AI233" s="69"/>
      <c r="AJ233" s="69"/>
      <c r="AK233" s="69"/>
      <c r="AL233" s="69"/>
      <c r="AM233" s="69"/>
      <c r="AN233" s="68"/>
      <c r="AO233" s="68"/>
      <c r="AP233" s="68"/>
      <c r="AQ233" s="68"/>
      <c r="AR233" s="68"/>
      <c r="AS233" s="68"/>
      <c r="AT233" s="69"/>
      <c r="AV233" s="24" t="s">
        <v>194</v>
      </c>
      <c r="AW233" s="71"/>
      <c r="AX233" s="71"/>
      <c r="AY233" s="71"/>
      <c r="AZ233" s="71"/>
      <c r="BA233" s="71"/>
      <c r="BB233" s="71"/>
      <c r="BC233" s="71"/>
      <c r="BD233" s="71"/>
      <c r="BE233" s="71"/>
      <c r="BF233" s="71"/>
      <c r="BG233" s="71"/>
      <c r="BH233" s="71"/>
      <c r="BI233" s="71"/>
      <c r="BJ233" s="71"/>
      <c r="BK233" s="71"/>
      <c r="BL233" s="71"/>
      <c r="BM233" s="71"/>
      <c r="BN233" s="71"/>
      <c r="BO233" s="71"/>
      <c r="BP233" s="71"/>
      <c r="BQ233" s="71"/>
    </row>
    <row r="236" spans="1:69" x14ac:dyDescent="0.2">
      <c r="A236" s="8" t="s">
        <v>130</v>
      </c>
      <c r="B236" s="14" t="s">
        <v>187</v>
      </c>
      <c r="C236" s="28" t="s">
        <v>8</v>
      </c>
      <c r="D236" s="28" t="s">
        <v>7</v>
      </c>
      <c r="E236" s="28" t="s">
        <v>6</v>
      </c>
      <c r="F236" s="28" t="s">
        <v>5</v>
      </c>
      <c r="G236" s="28" t="s">
        <v>4</v>
      </c>
      <c r="H236" s="28" t="s">
        <v>3</v>
      </c>
      <c r="I236" s="28" t="s">
        <v>2</v>
      </c>
      <c r="J236" s="28" t="s">
        <v>1</v>
      </c>
      <c r="K236" s="28" t="s">
        <v>0</v>
      </c>
      <c r="L236" s="28" t="s">
        <v>10</v>
      </c>
      <c r="M236" s="28" t="s">
        <v>38</v>
      </c>
      <c r="N236" s="28" t="s">
        <v>37</v>
      </c>
      <c r="O236" s="28" t="s">
        <v>36</v>
      </c>
      <c r="P236" s="28" t="s">
        <v>35</v>
      </c>
      <c r="Q236" s="28" t="s">
        <v>34</v>
      </c>
      <c r="R236" s="28" t="s">
        <v>33</v>
      </c>
      <c r="S236" s="28" t="s">
        <v>32</v>
      </c>
      <c r="T236" s="28" t="s">
        <v>31</v>
      </c>
      <c r="U236" s="28" t="s">
        <v>30</v>
      </c>
      <c r="V236" s="28" t="s">
        <v>29</v>
      </c>
      <c r="W236" s="28" t="s">
        <v>194</v>
      </c>
      <c r="Y236" s="40" t="s">
        <v>187</v>
      </c>
      <c r="Z236" s="67" t="s">
        <v>8</v>
      </c>
      <c r="AA236" s="67" t="s">
        <v>7</v>
      </c>
      <c r="AB236" s="67" t="s">
        <v>6</v>
      </c>
      <c r="AC236" s="67" t="s">
        <v>5</v>
      </c>
      <c r="AD236" s="67" t="s">
        <v>4</v>
      </c>
      <c r="AE236" s="67" t="s">
        <v>3</v>
      </c>
      <c r="AF236" s="67" t="s">
        <v>2</v>
      </c>
      <c r="AG236" s="67" t="s">
        <v>1</v>
      </c>
      <c r="AH236" s="67" t="s">
        <v>0</v>
      </c>
      <c r="AI236" s="67" t="s">
        <v>10</v>
      </c>
      <c r="AJ236" s="67" t="s">
        <v>38</v>
      </c>
      <c r="AK236" s="67" t="s">
        <v>37</v>
      </c>
      <c r="AL236" s="67" t="s">
        <v>36</v>
      </c>
      <c r="AM236" s="67" t="s">
        <v>35</v>
      </c>
      <c r="AN236" s="67" t="s">
        <v>34</v>
      </c>
      <c r="AO236" s="67" t="s">
        <v>33</v>
      </c>
      <c r="AP236" s="67" t="s">
        <v>32</v>
      </c>
      <c r="AQ236" s="67" t="s">
        <v>31</v>
      </c>
      <c r="AR236" s="67" t="s">
        <v>30</v>
      </c>
      <c r="AS236" s="67" t="s">
        <v>29</v>
      </c>
      <c r="AT236" s="67" t="s">
        <v>194</v>
      </c>
      <c r="AV236" s="16" t="s">
        <v>187</v>
      </c>
      <c r="AW236" s="70" t="s">
        <v>8</v>
      </c>
      <c r="AX236" s="70" t="s">
        <v>7</v>
      </c>
      <c r="AY236" s="70" t="s">
        <v>6</v>
      </c>
      <c r="AZ236" s="70" t="s">
        <v>5</v>
      </c>
      <c r="BA236" s="70" t="s">
        <v>4</v>
      </c>
      <c r="BB236" s="70" t="s">
        <v>3</v>
      </c>
      <c r="BC236" s="70" t="s">
        <v>2</v>
      </c>
      <c r="BD236" s="70" t="s">
        <v>1</v>
      </c>
      <c r="BE236" s="70" t="s">
        <v>0</v>
      </c>
      <c r="BF236" s="70" t="s">
        <v>10</v>
      </c>
      <c r="BG236" s="70" t="s">
        <v>38</v>
      </c>
      <c r="BH236" s="70" t="s">
        <v>37</v>
      </c>
      <c r="BI236" s="70" t="s">
        <v>36</v>
      </c>
      <c r="BJ236" s="70" t="s">
        <v>35</v>
      </c>
      <c r="BK236" s="70" t="s">
        <v>34</v>
      </c>
      <c r="BL236" s="70" t="s">
        <v>33</v>
      </c>
      <c r="BM236" s="70" t="s">
        <v>32</v>
      </c>
      <c r="BN236" s="70" t="s">
        <v>31</v>
      </c>
      <c r="BO236" s="70" t="s">
        <v>30</v>
      </c>
      <c r="BP236" s="70" t="s">
        <v>29</v>
      </c>
      <c r="BQ236" s="70" t="s">
        <v>194</v>
      </c>
    </row>
    <row r="237" spans="1:69" x14ac:dyDescent="0.2">
      <c r="A237" s="13"/>
      <c r="B237" s="63" t="s">
        <v>177</v>
      </c>
      <c r="C237" s="66">
        <v>14082.273609586902</v>
      </c>
      <c r="D237" s="66">
        <v>142.34237596200001</v>
      </c>
      <c r="E237" s="66">
        <v>395.75603457739999</v>
      </c>
      <c r="F237" s="66">
        <v>184.6079460489</v>
      </c>
      <c r="G237" s="66">
        <v>0</v>
      </c>
      <c r="H237" s="66">
        <v>0</v>
      </c>
      <c r="I237" s="66">
        <v>231.79487702</v>
      </c>
      <c r="J237" s="66">
        <v>0</v>
      </c>
      <c r="K237" s="66">
        <v>0</v>
      </c>
      <c r="L237" s="66">
        <v>0</v>
      </c>
      <c r="M237" s="66">
        <v>0</v>
      </c>
      <c r="N237" s="66">
        <v>0</v>
      </c>
      <c r="O237" s="66">
        <v>96.501623907999999</v>
      </c>
      <c r="P237" s="66">
        <v>0</v>
      </c>
      <c r="Q237" s="66">
        <v>0</v>
      </c>
      <c r="R237" s="66">
        <v>0</v>
      </c>
      <c r="S237" s="66">
        <v>0</v>
      </c>
      <c r="T237" s="66">
        <v>0</v>
      </c>
      <c r="U237" s="66">
        <v>0</v>
      </c>
      <c r="V237" s="66">
        <v>0</v>
      </c>
      <c r="W237" s="66">
        <v>15133.276467103204</v>
      </c>
      <c r="Y237" s="41" t="s">
        <v>177</v>
      </c>
      <c r="Z237" s="68">
        <v>0.93055021100017721</v>
      </c>
      <c r="AA237" s="68">
        <v>9.4059192185793079E-3</v>
      </c>
      <c r="AB237" s="68">
        <v>2.6151378086410867E-2</v>
      </c>
      <c r="AC237" s="68">
        <v>1.2198808793997899E-2</v>
      </c>
      <c r="AD237" s="68">
        <v>0</v>
      </c>
      <c r="AE237" s="68">
        <v>0</v>
      </c>
      <c r="AF237" s="68">
        <v>1.5316899649846279E-2</v>
      </c>
      <c r="AG237" s="68">
        <v>0</v>
      </c>
      <c r="AH237" s="68">
        <v>0</v>
      </c>
      <c r="AI237" s="68">
        <v>0</v>
      </c>
      <c r="AJ237" s="68">
        <v>0</v>
      </c>
      <c r="AK237" s="68">
        <v>0</v>
      </c>
      <c r="AL237" s="68">
        <v>6.376783250988359E-3</v>
      </c>
      <c r="AM237" s="68">
        <v>0</v>
      </c>
      <c r="AN237" s="68">
        <v>0</v>
      </c>
      <c r="AO237" s="68">
        <v>0</v>
      </c>
      <c r="AP237" s="68">
        <v>0</v>
      </c>
      <c r="AQ237" s="68">
        <v>0</v>
      </c>
      <c r="AR237" s="68">
        <v>0</v>
      </c>
      <c r="AS237" s="68">
        <v>0</v>
      </c>
      <c r="AT237" s="68"/>
      <c r="AV237" s="18" t="s">
        <v>177</v>
      </c>
      <c r="AW237" s="71">
        <v>9.1101087629747699</v>
      </c>
      <c r="AX237" s="71">
        <v>56.479474568635155</v>
      </c>
      <c r="AY237" s="71">
        <v>58.905300952849146</v>
      </c>
      <c r="AZ237" s="71">
        <v>58.702409023541549</v>
      </c>
      <c r="BA237" s="71">
        <v>0</v>
      </c>
      <c r="BB237" s="71">
        <v>0</v>
      </c>
      <c r="BC237" s="71">
        <v>78.872328952157019</v>
      </c>
      <c r="BD237" s="71">
        <v>0</v>
      </c>
      <c r="BE237" s="71">
        <v>0</v>
      </c>
      <c r="BF237" s="71">
        <v>0</v>
      </c>
      <c r="BG237" s="71">
        <v>0</v>
      </c>
      <c r="BH237" s="71">
        <v>0</v>
      </c>
      <c r="BI237" s="71">
        <v>100.21089267028736</v>
      </c>
      <c r="BJ237" s="71">
        <v>0</v>
      </c>
      <c r="BK237" s="71">
        <v>0</v>
      </c>
      <c r="BL237" s="71">
        <v>0</v>
      </c>
      <c r="BM237" s="71">
        <v>0</v>
      </c>
      <c r="BN237" s="71">
        <v>0</v>
      </c>
      <c r="BO237" s="71">
        <v>0</v>
      </c>
      <c r="BP237" s="71">
        <v>0</v>
      </c>
      <c r="BQ237" s="71">
        <v>8.7693993791805465</v>
      </c>
    </row>
    <row r="238" spans="1:69" x14ac:dyDescent="0.2">
      <c r="A238" s="13"/>
      <c r="B238" s="63" t="s">
        <v>371</v>
      </c>
      <c r="C238" s="66">
        <v>119816.95860711999</v>
      </c>
      <c r="D238" s="66">
        <v>4611.2372146550015</v>
      </c>
      <c r="E238" s="66">
        <v>2547.6264148634004</v>
      </c>
      <c r="F238" s="66">
        <v>3946.2282251971997</v>
      </c>
      <c r="G238" s="66">
        <v>974.89309503999993</v>
      </c>
      <c r="H238" s="66">
        <v>0</v>
      </c>
      <c r="I238" s="66">
        <v>183.1742085875</v>
      </c>
      <c r="J238" s="66">
        <v>0</v>
      </c>
      <c r="K238" s="66">
        <v>0</v>
      </c>
      <c r="L238" s="66">
        <v>0</v>
      </c>
      <c r="M238" s="66">
        <v>0</v>
      </c>
      <c r="N238" s="66">
        <v>0</v>
      </c>
      <c r="O238" s="66">
        <v>5401.4883593779996</v>
      </c>
      <c r="P238" s="66">
        <v>63.757981973</v>
      </c>
      <c r="Q238" s="66">
        <v>45.886994749999999</v>
      </c>
      <c r="R238" s="66">
        <v>628.09073587499995</v>
      </c>
      <c r="S238" s="66">
        <v>0</v>
      </c>
      <c r="T238" s="66">
        <v>0</v>
      </c>
      <c r="U238" s="66">
        <v>0</v>
      </c>
      <c r="V238" s="66">
        <v>0</v>
      </c>
      <c r="W238" s="66">
        <v>138219.34183743907</v>
      </c>
      <c r="Y238" s="41" t="s">
        <v>371</v>
      </c>
      <c r="Z238" s="68">
        <v>0.86686101246262415</v>
      </c>
      <c r="AA238" s="68">
        <v>3.336173616047395E-2</v>
      </c>
      <c r="AB238" s="68">
        <v>1.8431764910729245E-2</v>
      </c>
      <c r="AC238" s="68">
        <v>2.8550477615776754E-2</v>
      </c>
      <c r="AD238" s="68">
        <v>7.0532320736021144E-3</v>
      </c>
      <c r="AE238" s="68">
        <v>0</v>
      </c>
      <c r="AF238" s="68">
        <v>1.3252429519085159E-3</v>
      </c>
      <c r="AG238" s="68">
        <v>0</v>
      </c>
      <c r="AH238" s="68">
        <v>0</v>
      </c>
      <c r="AI238" s="68">
        <v>0</v>
      </c>
      <c r="AJ238" s="68">
        <v>0</v>
      </c>
      <c r="AK238" s="68">
        <v>0</v>
      </c>
      <c r="AL238" s="68">
        <v>3.9079106350620126E-2</v>
      </c>
      <c r="AM238" s="68">
        <v>4.6128118630449198E-4</v>
      </c>
      <c r="AN238" s="68">
        <v>3.3198678375974383E-4</v>
      </c>
      <c r="AO238" s="68">
        <v>4.5441595042009586E-3</v>
      </c>
      <c r="AP238" s="68">
        <v>0</v>
      </c>
      <c r="AQ238" s="68">
        <v>0</v>
      </c>
      <c r="AR238" s="68">
        <v>0</v>
      </c>
      <c r="AS238" s="68">
        <v>0</v>
      </c>
      <c r="AT238" s="68"/>
      <c r="AV238" s="18" t="s">
        <v>371</v>
      </c>
      <c r="AW238" s="71">
        <v>2.8258266503562735</v>
      </c>
      <c r="AX238" s="71">
        <v>14.869022427948348</v>
      </c>
      <c r="AY238" s="71">
        <v>22.712689056236229</v>
      </c>
      <c r="AZ238" s="71">
        <v>17.064086992208214</v>
      </c>
      <c r="BA238" s="71">
        <v>40.826183780730076</v>
      </c>
      <c r="BB238" s="71">
        <v>0</v>
      </c>
      <c r="BC238" s="71">
        <v>65.037387572614691</v>
      </c>
      <c r="BD238" s="71">
        <v>0</v>
      </c>
      <c r="BE238" s="71">
        <v>0</v>
      </c>
      <c r="BF238" s="71">
        <v>0</v>
      </c>
      <c r="BG238" s="71">
        <v>0</v>
      </c>
      <c r="BH238" s="71">
        <v>0</v>
      </c>
      <c r="BI238" s="71">
        <v>15.329722116480346</v>
      </c>
      <c r="BJ238" s="71">
        <v>96.195764106599981</v>
      </c>
      <c r="BK238" s="71">
        <v>96.195763916507545</v>
      </c>
      <c r="BL238" s="71">
        <v>51.292672683582019</v>
      </c>
      <c r="BM238" s="71">
        <v>0</v>
      </c>
      <c r="BN238" s="71">
        <v>0</v>
      </c>
      <c r="BO238" s="71">
        <v>0</v>
      </c>
      <c r="BP238" s="71">
        <v>0</v>
      </c>
      <c r="BQ238" s="71">
        <v>2.6768946817605532</v>
      </c>
    </row>
    <row r="239" spans="1:69" x14ac:dyDescent="0.2">
      <c r="A239" s="13"/>
      <c r="B239" s="63" t="s">
        <v>165</v>
      </c>
      <c r="C239" s="66">
        <v>0</v>
      </c>
      <c r="D239" s="66">
        <v>0</v>
      </c>
      <c r="E239" s="66">
        <v>0</v>
      </c>
      <c r="F239" s="66">
        <v>0</v>
      </c>
      <c r="G239" s="66">
        <v>0</v>
      </c>
      <c r="H239" s="66">
        <v>0</v>
      </c>
      <c r="I239" s="66">
        <v>0</v>
      </c>
      <c r="J239" s="66">
        <v>0</v>
      </c>
      <c r="K239" s="66">
        <v>0</v>
      </c>
      <c r="L239" s="66">
        <v>0</v>
      </c>
      <c r="M239" s="66">
        <v>0</v>
      </c>
      <c r="N239" s="66">
        <v>0</v>
      </c>
      <c r="O239" s="66">
        <v>0</v>
      </c>
      <c r="P239" s="66">
        <v>0</v>
      </c>
      <c r="Q239" s="66">
        <v>0</v>
      </c>
      <c r="R239" s="66">
        <v>0</v>
      </c>
      <c r="S239" s="66">
        <v>0</v>
      </c>
      <c r="T239" s="66">
        <v>0</v>
      </c>
      <c r="U239" s="66">
        <v>0</v>
      </c>
      <c r="V239" s="66">
        <v>0</v>
      </c>
      <c r="W239" s="66">
        <v>0</v>
      </c>
      <c r="Y239" s="41" t="s">
        <v>165</v>
      </c>
      <c r="Z239" s="68">
        <v>0</v>
      </c>
      <c r="AA239" s="68">
        <v>0</v>
      </c>
      <c r="AB239" s="68">
        <v>0</v>
      </c>
      <c r="AC239" s="68">
        <v>0</v>
      </c>
      <c r="AD239" s="68">
        <v>0</v>
      </c>
      <c r="AE239" s="68">
        <v>0</v>
      </c>
      <c r="AF239" s="68">
        <v>0</v>
      </c>
      <c r="AG239" s="68">
        <v>0</v>
      </c>
      <c r="AH239" s="68">
        <v>0</v>
      </c>
      <c r="AI239" s="68">
        <v>0</v>
      </c>
      <c r="AJ239" s="68">
        <v>0</v>
      </c>
      <c r="AK239" s="68">
        <v>0</v>
      </c>
      <c r="AL239" s="68">
        <v>0</v>
      </c>
      <c r="AM239" s="68">
        <v>0</v>
      </c>
      <c r="AN239" s="68">
        <v>0</v>
      </c>
      <c r="AO239" s="68">
        <v>0</v>
      </c>
      <c r="AP239" s="68">
        <v>0</v>
      </c>
      <c r="AQ239" s="68">
        <v>0</v>
      </c>
      <c r="AR239" s="68">
        <v>0</v>
      </c>
      <c r="AS239" s="68">
        <v>0</v>
      </c>
      <c r="AT239" s="68"/>
      <c r="AV239" s="18" t="s">
        <v>165</v>
      </c>
      <c r="AW239" s="71">
        <v>0</v>
      </c>
      <c r="AX239" s="71">
        <v>0</v>
      </c>
      <c r="AY239" s="71">
        <v>0</v>
      </c>
      <c r="AZ239" s="71">
        <v>0</v>
      </c>
      <c r="BA239" s="71">
        <v>0</v>
      </c>
      <c r="BB239" s="71">
        <v>0</v>
      </c>
      <c r="BC239" s="71">
        <v>0</v>
      </c>
      <c r="BD239" s="71">
        <v>0</v>
      </c>
      <c r="BE239" s="71">
        <v>0</v>
      </c>
      <c r="BF239" s="71">
        <v>0</v>
      </c>
      <c r="BG239" s="71">
        <v>0</v>
      </c>
      <c r="BH239" s="71">
        <v>0</v>
      </c>
      <c r="BI239" s="71">
        <v>0</v>
      </c>
      <c r="BJ239" s="71">
        <v>0</v>
      </c>
      <c r="BK239" s="71">
        <v>0</v>
      </c>
      <c r="BL239" s="71">
        <v>0</v>
      </c>
      <c r="BM239" s="71">
        <v>0</v>
      </c>
      <c r="BN239" s="71">
        <v>0</v>
      </c>
      <c r="BO239" s="71">
        <v>0</v>
      </c>
      <c r="BP239" s="71">
        <v>0</v>
      </c>
      <c r="BQ239" s="71">
        <v>0</v>
      </c>
    </row>
    <row r="240" spans="1:69" x14ac:dyDescent="0.2">
      <c r="A240" s="13"/>
      <c r="B240" s="63" t="s">
        <v>429</v>
      </c>
      <c r="C240" s="66">
        <v>0</v>
      </c>
      <c r="D240" s="66">
        <v>0</v>
      </c>
      <c r="E240" s="66">
        <v>0</v>
      </c>
      <c r="F240" s="66">
        <v>0</v>
      </c>
      <c r="G240" s="66">
        <v>0</v>
      </c>
      <c r="H240" s="66">
        <v>0</v>
      </c>
      <c r="I240" s="66">
        <v>0</v>
      </c>
      <c r="J240" s="66">
        <v>0</v>
      </c>
      <c r="K240" s="66">
        <v>0</v>
      </c>
      <c r="L240" s="66">
        <v>0</v>
      </c>
      <c r="M240" s="66">
        <v>0</v>
      </c>
      <c r="N240" s="66">
        <v>0</v>
      </c>
      <c r="O240" s="66">
        <v>0</v>
      </c>
      <c r="P240" s="66">
        <v>0</v>
      </c>
      <c r="Q240" s="66">
        <v>0</v>
      </c>
      <c r="R240" s="66">
        <v>0</v>
      </c>
      <c r="S240" s="66">
        <v>0</v>
      </c>
      <c r="T240" s="66">
        <v>0</v>
      </c>
      <c r="U240" s="66">
        <v>0</v>
      </c>
      <c r="V240" s="66">
        <v>0</v>
      </c>
      <c r="W240" s="66">
        <v>0</v>
      </c>
      <c r="Y240" s="41" t="s">
        <v>429</v>
      </c>
      <c r="Z240" s="68">
        <v>0</v>
      </c>
      <c r="AA240" s="68">
        <v>0</v>
      </c>
      <c r="AB240" s="68">
        <v>0</v>
      </c>
      <c r="AC240" s="68">
        <v>0</v>
      </c>
      <c r="AD240" s="68">
        <v>0</v>
      </c>
      <c r="AE240" s="68">
        <v>0</v>
      </c>
      <c r="AF240" s="68">
        <v>0</v>
      </c>
      <c r="AG240" s="68">
        <v>0</v>
      </c>
      <c r="AH240" s="68">
        <v>0</v>
      </c>
      <c r="AI240" s="68">
        <v>0</v>
      </c>
      <c r="AJ240" s="68">
        <v>0</v>
      </c>
      <c r="AK240" s="68">
        <v>0</v>
      </c>
      <c r="AL240" s="68">
        <v>0</v>
      </c>
      <c r="AM240" s="68">
        <v>0</v>
      </c>
      <c r="AN240" s="68">
        <v>0</v>
      </c>
      <c r="AO240" s="68">
        <v>0</v>
      </c>
      <c r="AP240" s="68">
        <v>0</v>
      </c>
      <c r="AQ240" s="68">
        <v>0</v>
      </c>
      <c r="AR240" s="68">
        <v>0</v>
      </c>
      <c r="AS240" s="68">
        <v>0</v>
      </c>
      <c r="AT240" s="68"/>
      <c r="AV240" s="18" t="s">
        <v>429</v>
      </c>
      <c r="AW240" s="71">
        <v>0</v>
      </c>
      <c r="AX240" s="71">
        <v>0</v>
      </c>
      <c r="AY240" s="71">
        <v>0</v>
      </c>
      <c r="AZ240" s="71">
        <v>0</v>
      </c>
      <c r="BA240" s="71">
        <v>0</v>
      </c>
      <c r="BB240" s="71">
        <v>0</v>
      </c>
      <c r="BC240" s="71">
        <v>0</v>
      </c>
      <c r="BD240" s="71">
        <v>0</v>
      </c>
      <c r="BE240" s="71">
        <v>0</v>
      </c>
      <c r="BF240" s="71">
        <v>0</v>
      </c>
      <c r="BG240" s="71">
        <v>0</v>
      </c>
      <c r="BH240" s="71">
        <v>0</v>
      </c>
      <c r="BI240" s="71">
        <v>0</v>
      </c>
      <c r="BJ240" s="71">
        <v>0</v>
      </c>
      <c r="BK240" s="71">
        <v>0</v>
      </c>
      <c r="BL240" s="71">
        <v>0</v>
      </c>
      <c r="BM240" s="71">
        <v>0</v>
      </c>
      <c r="BN240" s="71">
        <v>0</v>
      </c>
      <c r="BO240" s="71">
        <v>0</v>
      </c>
      <c r="BP240" s="71">
        <v>0</v>
      </c>
      <c r="BQ240" s="71">
        <v>0</v>
      </c>
    </row>
    <row r="241" spans="1:69" x14ac:dyDescent="0.2">
      <c r="A241" s="13"/>
      <c r="B241" s="63" t="s">
        <v>428</v>
      </c>
      <c r="C241" s="66">
        <v>1055.1763448568001</v>
      </c>
      <c r="D241" s="66">
        <v>117.42033956</v>
      </c>
      <c r="E241" s="66">
        <v>136.08062399100001</v>
      </c>
      <c r="F241" s="66">
        <v>0</v>
      </c>
      <c r="G241" s="66">
        <v>0</v>
      </c>
      <c r="H241" s="66">
        <v>0</v>
      </c>
      <c r="I241" s="66">
        <v>0</v>
      </c>
      <c r="J241" s="66">
        <v>0</v>
      </c>
      <c r="K241" s="66">
        <v>0</v>
      </c>
      <c r="L241" s="66">
        <v>0</v>
      </c>
      <c r="M241" s="66">
        <v>0</v>
      </c>
      <c r="N241" s="66">
        <v>0</v>
      </c>
      <c r="O241" s="66">
        <v>27.271821873</v>
      </c>
      <c r="P241" s="66">
        <v>0</v>
      </c>
      <c r="Q241" s="66">
        <v>0</v>
      </c>
      <c r="R241" s="66">
        <v>0</v>
      </c>
      <c r="S241" s="66">
        <v>0</v>
      </c>
      <c r="T241" s="66">
        <v>0</v>
      </c>
      <c r="U241" s="66">
        <v>0</v>
      </c>
      <c r="V241" s="66">
        <v>0</v>
      </c>
      <c r="W241" s="66">
        <v>1335.9491302808001</v>
      </c>
      <c r="Y241" s="41" t="s">
        <v>428</v>
      </c>
      <c r="Z241" s="68">
        <v>0.78983272711515229</v>
      </c>
      <c r="AA241" s="68">
        <v>8.7892822337718571E-2</v>
      </c>
      <c r="AB241" s="68">
        <v>0.10186063294370912</v>
      </c>
      <c r="AC241" s="68">
        <v>0</v>
      </c>
      <c r="AD241" s="68">
        <v>0</v>
      </c>
      <c r="AE241" s="68">
        <v>0</v>
      </c>
      <c r="AF241" s="68">
        <v>0</v>
      </c>
      <c r="AG241" s="68">
        <v>0</v>
      </c>
      <c r="AH241" s="68">
        <v>0</v>
      </c>
      <c r="AI241" s="68">
        <v>0</v>
      </c>
      <c r="AJ241" s="68">
        <v>0</v>
      </c>
      <c r="AK241" s="68">
        <v>0</v>
      </c>
      <c r="AL241" s="68">
        <v>2.0413817603420124E-2</v>
      </c>
      <c r="AM241" s="68">
        <v>0</v>
      </c>
      <c r="AN241" s="68">
        <v>0</v>
      </c>
      <c r="AO241" s="68">
        <v>0</v>
      </c>
      <c r="AP241" s="68">
        <v>0</v>
      </c>
      <c r="AQ241" s="68">
        <v>0</v>
      </c>
      <c r="AR241" s="68">
        <v>0</v>
      </c>
      <c r="AS241" s="68">
        <v>0</v>
      </c>
      <c r="AT241" s="68"/>
      <c r="AV241" s="18" t="s">
        <v>428</v>
      </c>
      <c r="AW241" s="71">
        <v>29.712258755622798</v>
      </c>
      <c r="AX241" s="71">
        <v>96.195764107538423</v>
      </c>
      <c r="AY241" s="71">
        <v>84.994015531584495</v>
      </c>
      <c r="AZ241" s="71">
        <v>0</v>
      </c>
      <c r="BA241" s="71">
        <v>0</v>
      </c>
      <c r="BB241" s="71">
        <v>0</v>
      </c>
      <c r="BC241" s="71">
        <v>0</v>
      </c>
      <c r="BD241" s="71">
        <v>0</v>
      </c>
      <c r="BE241" s="71">
        <v>0</v>
      </c>
      <c r="BF241" s="71">
        <v>0</v>
      </c>
      <c r="BG241" s="71">
        <v>0</v>
      </c>
      <c r="BH241" s="71">
        <v>0</v>
      </c>
      <c r="BI241" s="71">
        <v>96.195764106364905</v>
      </c>
      <c r="BJ241" s="71">
        <v>0</v>
      </c>
      <c r="BK241" s="71">
        <v>0</v>
      </c>
      <c r="BL241" s="71">
        <v>0</v>
      </c>
      <c r="BM241" s="71">
        <v>0</v>
      </c>
      <c r="BN241" s="71">
        <v>0</v>
      </c>
      <c r="BO241" s="71">
        <v>0</v>
      </c>
      <c r="BP241" s="71">
        <v>0</v>
      </c>
      <c r="BQ241" s="71">
        <v>26.476943202661833</v>
      </c>
    </row>
    <row r="242" spans="1:69" x14ac:dyDescent="0.2">
      <c r="A242" s="13"/>
      <c r="B242" s="63" t="s">
        <v>173</v>
      </c>
      <c r="C242" s="66">
        <v>6630.2262730320008</v>
      </c>
      <c r="D242" s="66">
        <v>515.65834847500003</v>
      </c>
      <c r="E242" s="66">
        <v>142.7756497604</v>
      </c>
      <c r="F242" s="66">
        <v>521.16098347009995</v>
      </c>
      <c r="G242" s="66">
        <v>137.17774548</v>
      </c>
      <c r="H242" s="66">
        <v>0</v>
      </c>
      <c r="I242" s="66">
        <v>0</v>
      </c>
      <c r="J242" s="66">
        <v>0</v>
      </c>
      <c r="K242" s="66">
        <v>0</v>
      </c>
      <c r="L242" s="66">
        <v>0</v>
      </c>
      <c r="M242" s="66">
        <v>0</v>
      </c>
      <c r="N242" s="66">
        <v>0</v>
      </c>
      <c r="O242" s="66">
        <v>390.19247575899999</v>
      </c>
      <c r="P242" s="66">
        <v>0</v>
      </c>
      <c r="Q242" s="66">
        <v>0</v>
      </c>
      <c r="R242" s="66">
        <v>0</v>
      </c>
      <c r="S242" s="66">
        <v>0</v>
      </c>
      <c r="T242" s="66">
        <v>0</v>
      </c>
      <c r="U242" s="66">
        <v>0</v>
      </c>
      <c r="V242" s="66">
        <v>0</v>
      </c>
      <c r="W242" s="66">
        <v>8337.1914759765004</v>
      </c>
      <c r="Y242" s="41" t="s">
        <v>173</v>
      </c>
      <c r="Z242" s="68">
        <v>0.79525896606032187</v>
      </c>
      <c r="AA242" s="68">
        <v>6.1850366512615461E-2</v>
      </c>
      <c r="AB242" s="68">
        <v>1.7125149418938741E-2</v>
      </c>
      <c r="AC242" s="68">
        <v>6.2510377142208862E-2</v>
      </c>
      <c r="AD242" s="68">
        <v>1.6453711765559868E-2</v>
      </c>
      <c r="AE242" s="68">
        <v>0</v>
      </c>
      <c r="AF242" s="68">
        <v>0</v>
      </c>
      <c r="AG242" s="68">
        <v>0</v>
      </c>
      <c r="AH242" s="68">
        <v>0</v>
      </c>
      <c r="AI242" s="68">
        <v>0</v>
      </c>
      <c r="AJ242" s="68">
        <v>0</v>
      </c>
      <c r="AK242" s="68">
        <v>0</v>
      </c>
      <c r="AL242" s="68">
        <v>4.6801429100355209E-2</v>
      </c>
      <c r="AM242" s="68">
        <v>0</v>
      </c>
      <c r="AN242" s="68">
        <v>0</v>
      </c>
      <c r="AO242" s="68">
        <v>0</v>
      </c>
      <c r="AP242" s="68">
        <v>0</v>
      </c>
      <c r="AQ242" s="68">
        <v>0</v>
      </c>
      <c r="AR242" s="68">
        <v>0</v>
      </c>
      <c r="AS242" s="68">
        <v>0</v>
      </c>
      <c r="AT242" s="68"/>
      <c r="AV242" s="18" t="s">
        <v>173</v>
      </c>
      <c r="AW242" s="71">
        <v>13.747604730336802</v>
      </c>
      <c r="AX242" s="71">
        <v>42.120771917608231</v>
      </c>
      <c r="AY242" s="71">
        <v>61.028795889615218</v>
      </c>
      <c r="AZ242" s="71">
        <v>55.377114011987693</v>
      </c>
      <c r="BA242" s="71">
        <v>96.195763905817614</v>
      </c>
      <c r="BB242" s="71">
        <v>0</v>
      </c>
      <c r="BC242" s="71">
        <v>0</v>
      </c>
      <c r="BD242" s="71">
        <v>0</v>
      </c>
      <c r="BE242" s="71">
        <v>0</v>
      </c>
      <c r="BF242" s="71">
        <v>0</v>
      </c>
      <c r="BG242" s="71">
        <v>0</v>
      </c>
      <c r="BH242" s="71">
        <v>0</v>
      </c>
      <c r="BI242" s="71">
        <v>54.147774291199177</v>
      </c>
      <c r="BJ242" s="71">
        <v>0</v>
      </c>
      <c r="BK242" s="71">
        <v>0</v>
      </c>
      <c r="BL242" s="71">
        <v>0</v>
      </c>
      <c r="BM242" s="71">
        <v>0</v>
      </c>
      <c r="BN242" s="71">
        <v>0</v>
      </c>
      <c r="BO242" s="71">
        <v>0</v>
      </c>
      <c r="BP242" s="71">
        <v>0</v>
      </c>
      <c r="BQ242" s="71">
        <v>12.178588315001809</v>
      </c>
    </row>
    <row r="243" spans="1:69" x14ac:dyDescent="0.2">
      <c r="A243" s="13"/>
      <c r="B243" s="63" t="s">
        <v>181</v>
      </c>
      <c r="C243" s="66">
        <v>14085.217580050999</v>
      </c>
      <c r="D243" s="66">
        <v>795.71381642300003</v>
      </c>
      <c r="E243" s="66">
        <v>139.2091476825</v>
      </c>
      <c r="F243" s="66">
        <v>459.12173032099997</v>
      </c>
      <c r="G243" s="66">
        <v>0</v>
      </c>
      <c r="H243" s="66">
        <v>0</v>
      </c>
      <c r="I243" s="66">
        <v>106.37714633500001</v>
      </c>
      <c r="J243" s="66">
        <v>0</v>
      </c>
      <c r="K243" s="66">
        <v>0</v>
      </c>
      <c r="L243" s="66">
        <v>0</v>
      </c>
      <c r="M243" s="66">
        <v>0</v>
      </c>
      <c r="N243" s="66">
        <v>0</v>
      </c>
      <c r="O243" s="66">
        <v>0</v>
      </c>
      <c r="P243" s="66">
        <v>0</v>
      </c>
      <c r="Q243" s="66">
        <v>0</v>
      </c>
      <c r="R243" s="66">
        <v>0</v>
      </c>
      <c r="S243" s="66">
        <v>0</v>
      </c>
      <c r="T243" s="66">
        <v>0</v>
      </c>
      <c r="U243" s="66">
        <v>0</v>
      </c>
      <c r="V243" s="66">
        <v>0</v>
      </c>
      <c r="W243" s="66">
        <v>15585.6394208125</v>
      </c>
      <c r="Y243" s="41" t="s">
        <v>181</v>
      </c>
      <c r="Z243" s="68">
        <v>0.90373049188101373</v>
      </c>
      <c r="AA243" s="68">
        <v>5.105429395218989E-2</v>
      </c>
      <c r="AB243" s="68">
        <v>8.9318855597676113E-3</v>
      </c>
      <c r="AC243" s="68">
        <v>2.9457997707036991E-2</v>
      </c>
      <c r="AD243" s="68">
        <v>0</v>
      </c>
      <c r="AE243" s="68">
        <v>0</v>
      </c>
      <c r="AF243" s="68">
        <v>6.8253308999916811E-3</v>
      </c>
      <c r="AG243" s="68">
        <v>0</v>
      </c>
      <c r="AH243" s="68">
        <v>0</v>
      </c>
      <c r="AI243" s="68">
        <v>0</v>
      </c>
      <c r="AJ243" s="68">
        <v>0</v>
      </c>
      <c r="AK243" s="68">
        <v>0</v>
      </c>
      <c r="AL243" s="68">
        <v>0</v>
      </c>
      <c r="AM243" s="68">
        <v>0</v>
      </c>
      <c r="AN243" s="68">
        <v>0</v>
      </c>
      <c r="AO243" s="68">
        <v>0</v>
      </c>
      <c r="AP243" s="68">
        <v>0</v>
      </c>
      <c r="AQ243" s="68">
        <v>0</v>
      </c>
      <c r="AR243" s="68">
        <v>0</v>
      </c>
      <c r="AS243" s="68">
        <v>0</v>
      </c>
      <c r="AT243" s="68"/>
      <c r="AV243" s="18" t="s">
        <v>181</v>
      </c>
      <c r="AW243" s="71">
        <v>9.9359720342122486</v>
      </c>
      <c r="AX243" s="71">
        <v>42.220696249280493</v>
      </c>
      <c r="AY243" s="71">
        <v>51.281567342652394</v>
      </c>
      <c r="AZ243" s="71">
        <v>53.404075211046397</v>
      </c>
      <c r="BA243" s="71">
        <v>0</v>
      </c>
      <c r="BB243" s="71">
        <v>0</v>
      </c>
      <c r="BC243" s="71">
        <v>86.21178228619678</v>
      </c>
      <c r="BD243" s="71">
        <v>0</v>
      </c>
      <c r="BE243" s="71">
        <v>0</v>
      </c>
      <c r="BF243" s="71">
        <v>0</v>
      </c>
      <c r="BG243" s="71">
        <v>0</v>
      </c>
      <c r="BH243" s="71">
        <v>0</v>
      </c>
      <c r="BI243" s="71">
        <v>0</v>
      </c>
      <c r="BJ243" s="71">
        <v>0</v>
      </c>
      <c r="BK243" s="71">
        <v>0</v>
      </c>
      <c r="BL243" s="71">
        <v>0</v>
      </c>
      <c r="BM243" s="71">
        <v>0</v>
      </c>
      <c r="BN243" s="71">
        <v>0</v>
      </c>
      <c r="BO243" s="71">
        <v>0</v>
      </c>
      <c r="BP243" s="71">
        <v>0</v>
      </c>
      <c r="BQ243" s="71">
        <v>9.3972163903149752</v>
      </c>
    </row>
    <row r="244" spans="1:69" x14ac:dyDescent="0.2">
      <c r="A244" s="13"/>
      <c r="B244" s="63" t="s">
        <v>169</v>
      </c>
      <c r="C244" s="66">
        <v>19937.73871492</v>
      </c>
      <c r="D244" s="66">
        <v>1236.8394156789002</v>
      </c>
      <c r="E244" s="66">
        <v>365.52938010230002</v>
      </c>
      <c r="F244" s="66">
        <v>795.35505425100007</v>
      </c>
      <c r="G244" s="66">
        <v>70.878690659</v>
      </c>
      <c r="H244" s="66">
        <v>59.404493883999997</v>
      </c>
      <c r="I244" s="66">
        <v>0</v>
      </c>
      <c r="J244" s="66">
        <v>0</v>
      </c>
      <c r="K244" s="66">
        <v>0</v>
      </c>
      <c r="L244" s="66">
        <v>0</v>
      </c>
      <c r="M244" s="66">
        <v>0</v>
      </c>
      <c r="N244" s="66">
        <v>0</v>
      </c>
      <c r="O244" s="66">
        <v>746.53481021619996</v>
      </c>
      <c r="P244" s="66">
        <v>0</v>
      </c>
      <c r="Q244" s="66">
        <v>0</v>
      </c>
      <c r="R244" s="66">
        <v>0</v>
      </c>
      <c r="S244" s="66">
        <v>0</v>
      </c>
      <c r="T244" s="66">
        <v>0</v>
      </c>
      <c r="U244" s="66">
        <v>0</v>
      </c>
      <c r="V244" s="66">
        <v>0</v>
      </c>
      <c r="W244" s="66">
        <v>23212.280559711402</v>
      </c>
      <c r="Y244" s="41" t="s">
        <v>169</v>
      </c>
      <c r="Z244" s="68">
        <v>0.85893062784727459</v>
      </c>
      <c r="AA244" s="68">
        <v>5.3283838806671646E-2</v>
      </c>
      <c r="AB244" s="68">
        <v>1.5747241170983185E-2</v>
      </c>
      <c r="AC244" s="68">
        <v>3.4264408109535995E-2</v>
      </c>
      <c r="AD244" s="68">
        <v>3.0534996540590338E-3</v>
      </c>
      <c r="AE244" s="68">
        <v>2.5591838652469991E-3</v>
      </c>
      <c r="AF244" s="68">
        <v>0</v>
      </c>
      <c r="AG244" s="68">
        <v>0</v>
      </c>
      <c r="AH244" s="68">
        <v>0</v>
      </c>
      <c r="AI244" s="68">
        <v>0</v>
      </c>
      <c r="AJ244" s="68">
        <v>0</v>
      </c>
      <c r="AK244" s="68">
        <v>0</v>
      </c>
      <c r="AL244" s="68">
        <v>3.2161200546228522E-2</v>
      </c>
      <c r="AM244" s="68">
        <v>0</v>
      </c>
      <c r="AN244" s="68">
        <v>0</v>
      </c>
      <c r="AO244" s="68">
        <v>0</v>
      </c>
      <c r="AP244" s="68">
        <v>0</v>
      </c>
      <c r="AQ244" s="68">
        <v>0</v>
      </c>
      <c r="AR244" s="68">
        <v>0</v>
      </c>
      <c r="AS244" s="68">
        <v>0</v>
      </c>
      <c r="AT244" s="68"/>
      <c r="AV244" s="18" t="s">
        <v>169</v>
      </c>
      <c r="AW244" s="71">
        <v>9.0600796657904041</v>
      </c>
      <c r="AX244" s="71">
        <v>30.524362907777899</v>
      </c>
      <c r="AY244" s="71">
        <v>56.716804163897244</v>
      </c>
      <c r="AZ244" s="71">
        <v>39.018785474860131</v>
      </c>
      <c r="BA244" s="71">
        <v>96.19576395908409</v>
      </c>
      <c r="BB244" s="71">
        <v>96.258210651627266</v>
      </c>
      <c r="BC244" s="71">
        <v>0</v>
      </c>
      <c r="BD244" s="71">
        <v>0</v>
      </c>
      <c r="BE244" s="71">
        <v>0</v>
      </c>
      <c r="BF244" s="71">
        <v>0</v>
      </c>
      <c r="BG244" s="71">
        <v>0</v>
      </c>
      <c r="BH244" s="71">
        <v>0</v>
      </c>
      <c r="BI244" s="71">
        <v>44.201776250677781</v>
      </c>
      <c r="BJ244" s="71">
        <v>0</v>
      </c>
      <c r="BK244" s="71">
        <v>0</v>
      </c>
      <c r="BL244" s="71">
        <v>0</v>
      </c>
      <c r="BM244" s="71">
        <v>0</v>
      </c>
      <c r="BN244" s="71">
        <v>0</v>
      </c>
      <c r="BO244" s="71">
        <v>0</v>
      </c>
      <c r="BP244" s="71">
        <v>0</v>
      </c>
      <c r="BQ244" s="71">
        <v>8.2436378631839329</v>
      </c>
    </row>
    <row r="245" spans="1:69" x14ac:dyDescent="0.2">
      <c r="A245" s="13"/>
      <c r="B245" s="63" t="s">
        <v>372</v>
      </c>
      <c r="C245" s="66">
        <v>153.79496544</v>
      </c>
      <c r="D245" s="66">
        <v>0</v>
      </c>
      <c r="E245" s="66">
        <v>0</v>
      </c>
      <c r="F245" s="66">
        <v>0</v>
      </c>
      <c r="G245" s="66">
        <v>0</v>
      </c>
      <c r="H245" s="66">
        <v>0</v>
      </c>
      <c r="I245" s="66">
        <v>0</v>
      </c>
      <c r="J245" s="66">
        <v>0</v>
      </c>
      <c r="K245" s="66">
        <v>0</v>
      </c>
      <c r="L245" s="66">
        <v>0</v>
      </c>
      <c r="M245" s="66">
        <v>0</v>
      </c>
      <c r="N245" s="66">
        <v>0</v>
      </c>
      <c r="O245" s="66">
        <v>0</v>
      </c>
      <c r="P245" s="66">
        <v>0</v>
      </c>
      <c r="Q245" s="66">
        <v>0</v>
      </c>
      <c r="R245" s="66">
        <v>0</v>
      </c>
      <c r="S245" s="66">
        <v>0</v>
      </c>
      <c r="T245" s="66">
        <v>0</v>
      </c>
      <c r="U245" s="66">
        <v>0</v>
      </c>
      <c r="V245" s="66">
        <v>0</v>
      </c>
      <c r="W245" s="66">
        <v>153.79496544</v>
      </c>
      <c r="Y245" s="41" t="s">
        <v>372</v>
      </c>
      <c r="Z245" s="68">
        <v>1</v>
      </c>
      <c r="AA245" s="68">
        <v>0</v>
      </c>
      <c r="AB245" s="68">
        <v>0</v>
      </c>
      <c r="AC245" s="68">
        <v>0</v>
      </c>
      <c r="AD245" s="68">
        <v>0</v>
      </c>
      <c r="AE245" s="68">
        <v>0</v>
      </c>
      <c r="AF245" s="68">
        <v>0</v>
      </c>
      <c r="AG245" s="68">
        <v>0</v>
      </c>
      <c r="AH245" s="68">
        <v>0</v>
      </c>
      <c r="AI245" s="68">
        <v>0</v>
      </c>
      <c r="AJ245" s="68">
        <v>0</v>
      </c>
      <c r="AK245" s="68">
        <v>0</v>
      </c>
      <c r="AL245" s="68">
        <v>0</v>
      </c>
      <c r="AM245" s="68">
        <v>0</v>
      </c>
      <c r="AN245" s="68">
        <v>0</v>
      </c>
      <c r="AO245" s="68">
        <v>0</v>
      </c>
      <c r="AP245" s="68">
        <v>0</v>
      </c>
      <c r="AQ245" s="68">
        <v>0</v>
      </c>
      <c r="AR245" s="68">
        <v>0</v>
      </c>
      <c r="AS245" s="68">
        <v>0</v>
      </c>
      <c r="AT245" s="68"/>
      <c r="AV245" s="18" t="s">
        <v>372</v>
      </c>
      <c r="AW245" s="71">
        <v>96.195765055848852</v>
      </c>
      <c r="AX245" s="71">
        <v>0</v>
      </c>
      <c r="AY245" s="71">
        <v>0</v>
      </c>
      <c r="AZ245" s="71">
        <v>0</v>
      </c>
      <c r="BA245" s="71">
        <v>0</v>
      </c>
      <c r="BB245" s="71">
        <v>0</v>
      </c>
      <c r="BC245" s="71">
        <v>0</v>
      </c>
      <c r="BD245" s="71">
        <v>0</v>
      </c>
      <c r="BE245" s="71">
        <v>0</v>
      </c>
      <c r="BF245" s="71">
        <v>0</v>
      </c>
      <c r="BG245" s="71">
        <v>0</v>
      </c>
      <c r="BH245" s="71">
        <v>0</v>
      </c>
      <c r="BI245" s="71">
        <v>0</v>
      </c>
      <c r="BJ245" s="71">
        <v>0</v>
      </c>
      <c r="BK245" s="71">
        <v>0</v>
      </c>
      <c r="BL245" s="71">
        <v>0</v>
      </c>
      <c r="BM245" s="71">
        <v>0</v>
      </c>
      <c r="BN245" s="71">
        <v>0</v>
      </c>
      <c r="BO245" s="71">
        <v>0</v>
      </c>
      <c r="BP245" s="71">
        <v>0</v>
      </c>
      <c r="BQ245" s="71">
        <v>96.195765055848852</v>
      </c>
    </row>
    <row r="246" spans="1:69" x14ac:dyDescent="0.2">
      <c r="A246" s="13"/>
      <c r="B246" s="63" t="s">
        <v>398</v>
      </c>
      <c r="C246" s="66">
        <v>2349.3373900157999</v>
      </c>
      <c r="D246" s="66">
        <v>8.0508464429999993</v>
      </c>
      <c r="E246" s="66">
        <v>0</v>
      </c>
      <c r="F246" s="66">
        <v>65.729364328800003</v>
      </c>
      <c r="G246" s="66">
        <v>0</v>
      </c>
      <c r="H246" s="66">
        <v>35.975079727000001</v>
      </c>
      <c r="I246" s="66">
        <v>0</v>
      </c>
      <c r="J246" s="66">
        <v>0</v>
      </c>
      <c r="K246" s="66">
        <v>0</v>
      </c>
      <c r="L246" s="66">
        <v>0</v>
      </c>
      <c r="M246" s="66">
        <v>0</v>
      </c>
      <c r="N246" s="66">
        <v>0</v>
      </c>
      <c r="O246" s="66">
        <v>0</v>
      </c>
      <c r="P246" s="66">
        <v>0</v>
      </c>
      <c r="Q246" s="66">
        <v>0</v>
      </c>
      <c r="R246" s="66">
        <v>0</v>
      </c>
      <c r="S246" s="66">
        <v>0</v>
      </c>
      <c r="T246" s="66">
        <v>0</v>
      </c>
      <c r="U246" s="66">
        <v>0</v>
      </c>
      <c r="V246" s="66">
        <v>0</v>
      </c>
      <c r="W246" s="66">
        <v>2459.0926805145996</v>
      </c>
      <c r="Y246" s="41" t="s">
        <v>398</v>
      </c>
      <c r="Z246" s="68">
        <v>0.95536756651407218</v>
      </c>
      <c r="AA246" s="68">
        <v>3.2739093189912824E-3</v>
      </c>
      <c r="AB246" s="68">
        <v>0</v>
      </c>
      <c r="AC246" s="68">
        <v>2.6729112265522752E-2</v>
      </c>
      <c r="AD246" s="68">
        <v>0</v>
      </c>
      <c r="AE246" s="68">
        <v>1.4629411901413862E-2</v>
      </c>
      <c r="AF246" s="68">
        <v>0</v>
      </c>
      <c r="AG246" s="68">
        <v>0</v>
      </c>
      <c r="AH246" s="68">
        <v>0</v>
      </c>
      <c r="AI246" s="68">
        <v>0</v>
      </c>
      <c r="AJ246" s="68">
        <v>0</v>
      </c>
      <c r="AK246" s="68">
        <v>0</v>
      </c>
      <c r="AL246" s="68">
        <v>0</v>
      </c>
      <c r="AM246" s="68">
        <v>0</v>
      </c>
      <c r="AN246" s="68">
        <v>0</v>
      </c>
      <c r="AO246" s="68">
        <v>0</v>
      </c>
      <c r="AP246" s="68">
        <v>0</v>
      </c>
      <c r="AQ246" s="68">
        <v>0</v>
      </c>
      <c r="AR246" s="68">
        <v>0</v>
      </c>
      <c r="AS246" s="68">
        <v>0</v>
      </c>
      <c r="AT246" s="68"/>
      <c r="AV246" s="18" t="s">
        <v>398</v>
      </c>
      <c r="AW246" s="71">
        <v>19.83496770996004</v>
      </c>
      <c r="AX246" s="71">
        <v>74.087456215350315</v>
      </c>
      <c r="AY246" s="71">
        <v>0</v>
      </c>
      <c r="AZ246" s="71">
        <v>90.5735323709103</v>
      </c>
      <c r="BA246" s="71">
        <v>0</v>
      </c>
      <c r="BB246" s="71">
        <v>96.195764105958517</v>
      </c>
      <c r="BC246" s="71">
        <v>0</v>
      </c>
      <c r="BD246" s="71">
        <v>0</v>
      </c>
      <c r="BE246" s="71">
        <v>0</v>
      </c>
      <c r="BF246" s="71">
        <v>0</v>
      </c>
      <c r="BG246" s="71">
        <v>0</v>
      </c>
      <c r="BH246" s="71">
        <v>0</v>
      </c>
      <c r="BI246" s="71">
        <v>0</v>
      </c>
      <c r="BJ246" s="71">
        <v>0</v>
      </c>
      <c r="BK246" s="71">
        <v>0</v>
      </c>
      <c r="BL246" s="71">
        <v>0</v>
      </c>
      <c r="BM246" s="71">
        <v>0</v>
      </c>
      <c r="BN246" s="71">
        <v>0</v>
      </c>
      <c r="BO246" s="71">
        <v>0</v>
      </c>
      <c r="BP246" s="71">
        <v>0</v>
      </c>
      <c r="BQ246" s="71">
        <v>19.15700514009756</v>
      </c>
    </row>
    <row r="247" spans="1:69" x14ac:dyDescent="0.2">
      <c r="A247" s="13"/>
      <c r="B247" s="63" t="s">
        <v>399</v>
      </c>
      <c r="C247" s="66">
        <v>49633.971203496003</v>
      </c>
      <c r="D247" s="66">
        <v>1685.2289575266002</v>
      </c>
      <c r="E247" s="66">
        <v>301.76460909499997</v>
      </c>
      <c r="F247" s="66">
        <v>1437.0298768667999</v>
      </c>
      <c r="G247" s="66">
        <v>184.6220686298</v>
      </c>
      <c r="H247" s="66">
        <v>342.99734932800004</v>
      </c>
      <c r="I247" s="66">
        <v>496.37473747159999</v>
      </c>
      <c r="J247" s="66">
        <v>27.674838107999999</v>
      </c>
      <c r="K247" s="66">
        <v>0</v>
      </c>
      <c r="L247" s="66">
        <v>0</v>
      </c>
      <c r="M247" s="66">
        <v>0</v>
      </c>
      <c r="N247" s="66">
        <v>139.37139564</v>
      </c>
      <c r="O247" s="66">
        <v>254.91716804340001</v>
      </c>
      <c r="P247" s="66">
        <v>74.815718063000006</v>
      </c>
      <c r="Q247" s="66">
        <v>0</v>
      </c>
      <c r="R247" s="66">
        <v>0</v>
      </c>
      <c r="S247" s="66">
        <v>0</v>
      </c>
      <c r="T247" s="66">
        <v>0</v>
      </c>
      <c r="U247" s="66">
        <v>0</v>
      </c>
      <c r="V247" s="66">
        <v>0</v>
      </c>
      <c r="W247" s="66">
        <v>54578.767922268235</v>
      </c>
      <c r="Y247" s="41" t="s">
        <v>399</v>
      </c>
      <c r="Z247" s="68">
        <v>0.90940072656431759</v>
      </c>
      <c r="AA247" s="68">
        <v>3.0877006236687578E-2</v>
      </c>
      <c r="AB247" s="68">
        <v>5.5289743719531539E-3</v>
      </c>
      <c r="AC247" s="68">
        <v>2.6329467145785261E-2</v>
      </c>
      <c r="AD247" s="68">
        <v>3.3826719740676641E-3</v>
      </c>
      <c r="AE247" s="68">
        <v>6.2844465418585701E-3</v>
      </c>
      <c r="AF247" s="68">
        <v>9.0946490067079395E-3</v>
      </c>
      <c r="AG247" s="68">
        <v>5.0706234606495422E-4</v>
      </c>
      <c r="AH247" s="68">
        <v>0</v>
      </c>
      <c r="AI247" s="68">
        <v>0</v>
      </c>
      <c r="AJ247" s="68">
        <v>0</v>
      </c>
      <c r="AK247" s="68">
        <v>2.5535826649383969E-3</v>
      </c>
      <c r="AL247" s="68">
        <v>4.6706288497837881E-3</v>
      </c>
      <c r="AM247" s="68">
        <v>1.3707842978345258E-3</v>
      </c>
      <c r="AN247" s="68">
        <v>0</v>
      </c>
      <c r="AO247" s="68">
        <v>0</v>
      </c>
      <c r="AP247" s="68">
        <v>0</v>
      </c>
      <c r="AQ247" s="68">
        <v>0</v>
      </c>
      <c r="AR247" s="68">
        <v>0</v>
      </c>
      <c r="AS247" s="68">
        <v>0</v>
      </c>
      <c r="AT247" s="68"/>
      <c r="AV247" s="18" t="s">
        <v>399</v>
      </c>
      <c r="AW247" s="71">
        <v>2.8114836591317438</v>
      </c>
      <c r="AX247" s="71">
        <v>23.195416677532844</v>
      </c>
      <c r="AY247" s="71">
        <v>60.814051680772792</v>
      </c>
      <c r="AZ247" s="71">
        <v>24.936647682141</v>
      </c>
      <c r="BA247" s="71">
        <v>69.803648865584719</v>
      </c>
      <c r="BB247" s="71">
        <v>49.023266831502497</v>
      </c>
      <c r="BC247" s="71">
        <v>55.812290291861515</v>
      </c>
      <c r="BD247" s="71">
        <v>95.552730719424218</v>
      </c>
      <c r="BE247" s="71">
        <v>0</v>
      </c>
      <c r="BF247" s="71">
        <v>0</v>
      </c>
      <c r="BG247" s="71">
        <v>0</v>
      </c>
      <c r="BH247" s="71">
        <v>95.548392974833064</v>
      </c>
      <c r="BI247" s="71">
        <v>52.179021108910291</v>
      </c>
      <c r="BJ247" s="71">
        <v>95.548394219995089</v>
      </c>
      <c r="BK247" s="71">
        <v>0</v>
      </c>
      <c r="BL247" s="71">
        <v>0</v>
      </c>
      <c r="BM247" s="71">
        <v>0</v>
      </c>
      <c r="BN247" s="71">
        <v>0</v>
      </c>
      <c r="BO247" s="71">
        <v>0</v>
      </c>
      <c r="BP247" s="71">
        <v>0</v>
      </c>
      <c r="BQ247" s="71">
        <v>2.8532237986846107</v>
      </c>
    </row>
    <row r="248" spans="1:69" x14ac:dyDescent="0.2">
      <c r="A248" s="13"/>
      <c r="B248" s="63" t="s">
        <v>151</v>
      </c>
      <c r="C248" s="66">
        <v>3020.7357095750003</v>
      </c>
      <c r="D248" s="66">
        <v>0</v>
      </c>
      <c r="E248" s="66">
        <v>0</v>
      </c>
      <c r="F248" s="66">
        <v>0</v>
      </c>
      <c r="G248" s="66">
        <v>0</v>
      </c>
      <c r="H248" s="66">
        <v>0</v>
      </c>
      <c r="I248" s="66">
        <v>0</v>
      </c>
      <c r="J248" s="66">
        <v>0</v>
      </c>
      <c r="K248" s="66">
        <v>0</v>
      </c>
      <c r="L248" s="66">
        <v>0</v>
      </c>
      <c r="M248" s="66">
        <v>0</v>
      </c>
      <c r="N248" s="66">
        <v>0</v>
      </c>
      <c r="O248" s="66">
        <v>0</v>
      </c>
      <c r="P248" s="66">
        <v>0</v>
      </c>
      <c r="Q248" s="66">
        <v>0</v>
      </c>
      <c r="R248" s="66">
        <v>0</v>
      </c>
      <c r="S248" s="66">
        <v>0</v>
      </c>
      <c r="T248" s="66">
        <v>0</v>
      </c>
      <c r="U248" s="66">
        <v>0</v>
      </c>
      <c r="V248" s="66">
        <v>0</v>
      </c>
      <c r="W248" s="66">
        <v>3020.7357095750003</v>
      </c>
      <c r="Y248" s="41" t="s">
        <v>151</v>
      </c>
      <c r="Z248" s="68">
        <v>1</v>
      </c>
      <c r="AA248" s="68">
        <v>0</v>
      </c>
      <c r="AB248" s="68">
        <v>0</v>
      </c>
      <c r="AC248" s="68">
        <v>0</v>
      </c>
      <c r="AD248" s="68">
        <v>0</v>
      </c>
      <c r="AE248" s="68">
        <v>0</v>
      </c>
      <c r="AF248" s="68">
        <v>0</v>
      </c>
      <c r="AG248" s="68">
        <v>0</v>
      </c>
      <c r="AH248" s="68">
        <v>0</v>
      </c>
      <c r="AI248" s="68">
        <v>0</v>
      </c>
      <c r="AJ248" s="68">
        <v>0</v>
      </c>
      <c r="AK248" s="68">
        <v>0</v>
      </c>
      <c r="AL248" s="68">
        <v>0</v>
      </c>
      <c r="AM248" s="68">
        <v>0</v>
      </c>
      <c r="AN248" s="68">
        <v>0</v>
      </c>
      <c r="AO248" s="68">
        <v>0</v>
      </c>
      <c r="AP248" s="68">
        <v>0</v>
      </c>
      <c r="AQ248" s="68">
        <v>0</v>
      </c>
      <c r="AR248" s="68">
        <v>0</v>
      </c>
      <c r="AS248" s="68">
        <v>0</v>
      </c>
      <c r="AT248" s="68"/>
      <c r="AV248" s="18" t="s">
        <v>151</v>
      </c>
      <c r="AW248" s="71">
        <v>16.55718966694258</v>
      </c>
      <c r="AX248" s="71">
        <v>0</v>
      </c>
      <c r="AY248" s="71">
        <v>0</v>
      </c>
      <c r="AZ248" s="71">
        <v>0</v>
      </c>
      <c r="BA248" s="71">
        <v>0</v>
      </c>
      <c r="BB248" s="71">
        <v>0</v>
      </c>
      <c r="BC248" s="71">
        <v>0</v>
      </c>
      <c r="BD248" s="71">
        <v>0</v>
      </c>
      <c r="BE248" s="71">
        <v>0</v>
      </c>
      <c r="BF248" s="71">
        <v>0</v>
      </c>
      <c r="BG248" s="71">
        <v>0</v>
      </c>
      <c r="BH248" s="71">
        <v>0</v>
      </c>
      <c r="BI248" s="71">
        <v>0</v>
      </c>
      <c r="BJ248" s="71">
        <v>0</v>
      </c>
      <c r="BK248" s="71">
        <v>0</v>
      </c>
      <c r="BL248" s="71">
        <v>0</v>
      </c>
      <c r="BM248" s="71">
        <v>0</v>
      </c>
      <c r="BN248" s="71">
        <v>0</v>
      </c>
      <c r="BO248" s="71">
        <v>0</v>
      </c>
      <c r="BP248" s="71">
        <v>0</v>
      </c>
      <c r="BQ248" s="71">
        <v>16.55718966694258</v>
      </c>
    </row>
    <row r="249" spans="1:69" x14ac:dyDescent="0.2">
      <c r="A249" s="13"/>
      <c r="B249" s="63" t="s">
        <v>373</v>
      </c>
      <c r="C249" s="66">
        <v>0</v>
      </c>
      <c r="D249" s="66">
        <v>0</v>
      </c>
      <c r="E249" s="66">
        <v>0</v>
      </c>
      <c r="F249" s="66">
        <v>0</v>
      </c>
      <c r="G249" s="66">
        <v>0</v>
      </c>
      <c r="H249" s="66">
        <v>0</v>
      </c>
      <c r="I249" s="66">
        <v>0</v>
      </c>
      <c r="J249" s="66">
        <v>0</v>
      </c>
      <c r="K249" s="66">
        <v>0</v>
      </c>
      <c r="L249" s="66">
        <v>0</v>
      </c>
      <c r="M249" s="66">
        <v>0</v>
      </c>
      <c r="N249" s="66">
        <v>0</v>
      </c>
      <c r="O249" s="66">
        <v>0</v>
      </c>
      <c r="P249" s="66">
        <v>0</v>
      </c>
      <c r="Q249" s="66">
        <v>0</v>
      </c>
      <c r="R249" s="66">
        <v>0</v>
      </c>
      <c r="S249" s="66">
        <v>0</v>
      </c>
      <c r="T249" s="66">
        <v>0</v>
      </c>
      <c r="U249" s="66">
        <v>0</v>
      </c>
      <c r="V249" s="66">
        <v>0</v>
      </c>
      <c r="W249" s="66">
        <v>520.3113881301</v>
      </c>
      <c r="Y249" s="41" t="s">
        <v>373</v>
      </c>
      <c r="Z249" s="68">
        <v>0</v>
      </c>
      <c r="AA249" s="68">
        <v>0</v>
      </c>
      <c r="AB249" s="68">
        <v>0</v>
      </c>
      <c r="AC249" s="68">
        <v>0</v>
      </c>
      <c r="AD249" s="68">
        <v>0</v>
      </c>
      <c r="AE249" s="68">
        <v>0</v>
      </c>
      <c r="AF249" s="68">
        <v>0</v>
      </c>
      <c r="AG249" s="68">
        <v>0</v>
      </c>
      <c r="AH249" s="68">
        <v>0</v>
      </c>
      <c r="AI249" s="68">
        <v>0</v>
      </c>
      <c r="AJ249" s="68">
        <v>0</v>
      </c>
      <c r="AK249" s="68">
        <v>0</v>
      </c>
      <c r="AL249" s="68">
        <v>0</v>
      </c>
      <c r="AM249" s="68">
        <v>0</v>
      </c>
      <c r="AN249" s="68">
        <v>0</v>
      </c>
      <c r="AO249" s="68">
        <v>0</v>
      </c>
      <c r="AP249" s="68">
        <v>0</v>
      </c>
      <c r="AQ249" s="68">
        <v>0</v>
      </c>
      <c r="AR249" s="68">
        <v>0</v>
      </c>
      <c r="AS249" s="68">
        <v>0</v>
      </c>
      <c r="AT249" s="68"/>
      <c r="AV249" s="18" t="s">
        <v>373</v>
      </c>
      <c r="AW249" s="71">
        <v>0</v>
      </c>
      <c r="AX249" s="71">
        <v>0</v>
      </c>
      <c r="AY249" s="71">
        <v>0</v>
      </c>
      <c r="AZ249" s="71">
        <v>0</v>
      </c>
      <c r="BA249" s="71">
        <v>0</v>
      </c>
      <c r="BB249" s="71">
        <v>0</v>
      </c>
      <c r="BC249" s="71">
        <v>0</v>
      </c>
      <c r="BD249" s="71">
        <v>0</v>
      </c>
      <c r="BE249" s="71">
        <v>0</v>
      </c>
      <c r="BF249" s="71">
        <v>0</v>
      </c>
      <c r="BG249" s="71">
        <v>0</v>
      </c>
      <c r="BH249" s="71">
        <v>0</v>
      </c>
      <c r="BI249" s="71">
        <v>0</v>
      </c>
      <c r="BJ249" s="71">
        <v>0</v>
      </c>
      <c r="BK249" s="71">
        <v>0</v>
      </c>
      <c r="BL249" s="71">
        <v>0</v>
      </c>
      <c r="BM249" s="71">
        <v>0</v>
      </c>
      <c r="BN249" s="71">
        <v>0</v>
      </c>
      <c r="BO249" s="71">
        <v>0</v>
      </c>
      <c r="BP249" s="71">
        <v>0</v>
      </c>
      <c r="BQ249" s="71">
        <v>35.98889677381559</v>
      </c>
    </row>
    <row r="250" spans="1:69" x14ac:dyDescent="0.2">
      <c r="A250" s="13"/>
      <c r="B250" s="63" t="s">
        <v>374</v>
      </c>
      <c r="C250" s="66">
        <v>0</v>
      </c>
      <c r="D250" s="66">
        <v>0</v>
      </c>
      <c r="E250" s="66">
        <v>0</v>
      </c>
      <c r="F250" s="66">
        <v>0</v>
      </c>
      <c r="G250" s="66">
        <v>0</v>
      </c>
      <c r="H250" s="66">
        <v>0</v>
      </c>
      <c r="I250" s="66">
        <v>0</v>
      </c>
      <c r="J250" s="66">
        <v>0</v>
      </c>
      <c r="K250" s="66">
        <v>0</v>
      </c>
      <c r="L250" s="66">
        <v>0</v>
      </c>
      <c r="M250" s="66">
        <v>0</v>
      </c>
      <c r="N250" s="66">
        <v>0</v>
      </c>
      <c r="O250" s="66">
        <v>0</v>
      </c>
      <c r="P250" s="66">
        <v>0</v>
      </c>
      <c r="Q250" s="66">
        <v>0</v>
      </c>
      <c r="R250" s="66">
        <v>0</v>
      </c>
      <c r="S250" s="66">
        <v>0</v>
      </c>
      <c r="T250" s="66">
        <v>0</v>
      </c>
      <c r="U250" s="66">
        <v>0</v>
      </c>
      <c r="V250" s="66">
        <v>0</v>
      </c>
      <c r="W250" s="66">
        <v>0</v>
      </c>
      <c r="Y250" s="41" t="s">
        <v>374</v>
      </c>
      <c r="Z250" s="68">
        <v>0</v>
      </c>
      <c r="AA250" s="68">
        <v>0</v>
      </c>
      <c r="AB250" s="68">
        <v>0</v>
      </c>
      <c r="AC250" s="68">
        <v>0</v>
      </c>
      <c r="AD250" s="68">
        <v>0</v>
      </c>
      <c r="AE250" s="68">
        <v>0</v>
      </c>
      <c r="AF250" s="68">
        <v>0</v>
      </c>
      <c r="AG250" s="68">
        <v>0</v>
      </c>
      <c r="AH250" s="68">
        <v>0</v>
      </c>
      <c r="AI250" s="68">
        <v>0</v>
      </c>
      <c r="AJ250" s="68">
        <v>0</v>
      </c>
      <c r="AK250" s="68">
        <v>0</v>
      </c>
      <c r="AL250" s="68">
        <v>0</v>
      </c>
      <c r="AM250" s="68">
        <v>0</v>
      </c>
      <c r="AN250" s="68">
        <v>0</v>
      </c>
      <c r="AO250" s="68">
        <v>0</v>
      </c>
      <c r="AP250" s="68">
        <v>0</v>
      </c>
      <c r="AQ250" s="68">
        <v>0</v>
      </c>
      <c r="AR250" s="68">
        <v>0</v>
      </c>
      <c r="AS250" s="68">
        <v>0</v>
      </c>
      <c r="AT250" s="68"/>
      <c r="AV250" s="18" t="s">
        <v>374</v>
      </c>
      <c r="AW250" s="71">
        <v>0</v>
      </c>
      <c r="AX250" s="71">
        <v>0</v>
      </c>
      <c r="AY250" s="71">
        <v>0</v>
      </c>
      <c r="AZ250" s="71">
        <v>0</v>
      </c>
      <c r="BA250" s="71">
        <v>0</v>
      </c>
      <c r="BB250" s="71">
        <v>0</v>
      </c>
      <c r="BC250" s="71">
        <v>0</v>
      </c>
      <c r="BD250" s="71">
        <v>0</v>
      </c>
      <c r="BE250" s="71">
        <v>0</v>
      </c>
      <c r="BF250" s="71">
        <v>0</v>
      </c>
      <c r="BG250" s="71">
        <v>0</v>
      </c>
      <c r="BH250" s="71">
        <v>0</v>
      </c>
      <c r="BI250" s="71">
        <v>0</v>
      </c>
      <c r="BJ250" s="71">
        <v>0</v>
      </c>
      <c r="BK250" s="71">
        <v>0</v>
      </c>
      <c r="BL250" s="71">
        <v>0</v>
      </c>
      <c r="BM250" s="71">
        <v>0</v>
      </c>
      <c r="BN250" s="71">
        <v>0</v>
      </c>
      <c r="BO250" s="71">
        <v>0</v>
      </c>
      <c r="BP250" s="71">
        <v>0</v>
      </c>
      <c r="BQ250" s="71">
        <v>0</v>
      </c>
    </row>
    <row r="251" spans="1:69" x14ac:dyDescent="0.2">
      <c r="A251" s="13"/>
      <c r="B251" s="63" t="s">
        <v>374</v>
      </c>
      <c r="C251" s="66">
        <v>0</v>
      </c>
      <c r="D251" s="66">
        <v>0</v>
      </c>
      <c r="E251" s="66">
        <v>0</v>
      </c>
      <c r="F251" s="66">
        <v>0</v>
      </c>
      <c r="G251" s="66">
        <v>0</v>
      </c>
      <c r="H251" s="66">
        <v>0</v>
      </c>
      <c r="I251" s="66">
        <v>0</v>
      </c>
      <c r="J251" s="66">
        <v>0</v>
      </c>
      <c r="K251" s="66">
        <v>0</v>
      </c>
      <c r="L251" s="66">
        <v>0</v>
      </c>
      <c r="M251" s="66">
        <v>0</v>
      </c>
      <c r="N251" s="66">
        <v>0</v>
      </c>
      <c r="O251" s="66">
        <v>0</v>
      </c>
      <c r="P251" s="66">
        <v>0</v>
      </c>
      <c r="Q251" s="66">
        <v>0</v>
      </c>
      <c r="R251" s="66">
        <v>0</v>
      </c>
      <c r="S251" s="66">
        <v>0</v>
      </c>
      <c r="T251" s="66">
        <v>0</v>
      </c>
      <c r="U251" s="66">
        <v>0</v>
      </c>
      <c r="V251" s="66">
        <v>0</v>
      </c>
      <c r="W251" s="66">
        <v>0</v>
      </c>
      <c r="Y251" s="41" t="s">
        <v>374</v>
      </c>
      <c r="Z251" s="68">
        <v>0</v>
      </c>
      <c r="AA251" s="68">
        <v>0</v>
      </c>
      <c r="AB251" s="68">
        <v>0</v>
      </c>
      <c r="AC251" s="68">
        <v>0</v>
      </c>
      <c r="AD251" s="68">
        <v>0</v>
      </c>
      <c r="AE251" s="68">
        <v>0</v>
      </c>
      <c r="AF251" s="68">
        <v>0</v>
      </c>
      <c r="AG251" s="68">
        <v>0</v>
      </c>
      <c r="AH251" s="68">
        <v>0</v>
      </c>
      <c r="AI251" s="68">
        <v>0</v>
      </c>
      <c r="AJ251" s="68">
        <v>0</v>
      </c>
      <c r="AK251" s="68">
        <v>0</v>
      </c>
      <c r="AL251" s="68">
        <v>0</v>
      </c>
      <c r="AM251" s="68">
        <v>0</v>
      </c>
      <c r="AN251" s="68">
        <v>0</v>
      </c>
      <c r="AO251" s="68">
        <v>0</v>
      </c>
      <c r="AP251" s="68">
        <v>0</v>
      </c>
      <c r="AQ251" s="68">
        <v>0</v>
      </c>
      <c r="AR251" s="68">
        <v>0</v>
      </c>
      <c r="AS251" s="68">
        <v>0</v>
      </c>
      <c r="AT251" s="68"/>
      <c r="AV251" s="18" t="s">
        <v>374</v>
      </c>
      <c r="AW251" s="71">
        <v>0</v>
      </c>
      <c r="AX251" s="71">
        <v>0</v>
      </c>
      <c r="AY251" s="71">
        <v>0</v>
      </c>
      <c r="AZ251" s="71">
        <v>0</v>
      </c>
      <c r="BA251" s="71">
        <v>0</v>
      </c>
      <c r="BB251" s="71">
        <v>0</v>
      </c>
      <c r="BC251" s="71">
        <v>0</v>
      </c>
      <c r="BD251" s="71">
        <v>0</v>
      </c>
      <c r="BE251" s="71">
        <v>0</v>
      </c>
      <c r="BF251" s="71">
        <v>0</v>
      </c>
      <c r="BG251" s="71">
        <v>0</v>
      </c>
      <c r="BH251" s="71">
        <v>0</v>
      </c>
      <c r="BI251" s="71">
        <v>0</v>
      </c>
      <c r="BJ251" s="71">
        <v>0</v>
      </c>
      <c r="BK251" s="71">
        <v>0</v>
      </c>
      <c r="BL251" s="71">
        <v>0</v>
      </c>
      <c r="BM251" s="71">
        <v>0</v>
      </c>
      <c r="BN251" s="71">
        <v>0</v>
      </c>
      <c r="BO251" s="71">
        <v>0</v>
      </c>
      <c r="BP251" s="71">
        <v>0</v>
      </c>
      <c r="BQ251" s="71">
        <v>0</v>
      </c>
    </row>
    <row r="252" spans="1:69" x14ac:dyDescent="0.2">
      <c r="A252" s="13"/>
      <c r="B252" s="63" t="s">
        <v>374</v>
      </c>
      <c r="C252" s="66">
        <v>0</v>
      </c>
      <c r="D252" s="66">
        <v>0</v>
      </c>
      <c r="E252" s="66">
        <v>0</v>
      </c>
      <c r="F252" s="66">
        <v>0</v>
      </c>
      <c r="G252" s="66">
        <v>0</v>
      </c>
      <c r="H252" s="66">
        <v>0</v>
      </c>
      <c r="I252" s="66">
        <v>0</v>
      </c>
      <c r="J252" s="66">
        <v>0</v>
      </c>
      <c r="K252" s="66">
        <v>0</v>
      </c>
      <c r="L252" s="66">
        <v>0</v>
      </c>
      <c r="M252" s="66">
        <v>0</v>
      </c>
      <c r="N252" s="66">
        <v>0</v>
      </c>
      <c r="O252" s="66">
        <v>0</v>
      </c>
      <c r="P252" s="66">
        <v>0</v>
      </c>
      <c r="Q252" s="66">
        <v>0</v>
      </c>
      <c r="R252" s="66">
        <v>0</v>
      </c>
      <c r="S252" s="66">
        <v>0</v>
      </c>
      <c r="T252" s="66">
        <v>0</v>
      </c>
      <c r="U252" s="66">
        <v>0</v>
      </c>
      <c r="V252" s="66">
        <v>0</v>
      </c>
      <c r="W252" s="66">
        <v>0</v>
      </c>
      <c r="Y252" s="41" t="s">
        <v>374</v>
      </c>
      <c r="Z252" s="68">
        <v>0</v>
      </c>
      <c r="AA252" s="68">
        <v>0</v>
      </c>
      <c r="AB252" s="68">
        <v>0</v>
      </c>
      <c r="AC252" s="68">
        <v>0</v>
      </c>
      <c r="AD252" s="68">
        <v>0</v>
      </c>
      <c r="AE252" s="68">
        <v>0</v>
      </c>
      <c r="AF252" s="68">
        <v>0</v>
      </c>
      <c r="AG252" s="68">
        <v>0</v>
      </c>
      <c r="AH252" s="68">
        <v>0</v>
      </c>
      <c r="AI252" s="68">
        <v>0</v>
      </c>
      <c r="AJ252" s="68">
        <v>0</v>
      </c>
      <c r="AK252" s="68">
        <v>0</v>
      </c>
      <c r="AL252" s="68">
        <v>0</v>
      </c>
      <c r="AM252" s="68">
        <v>0</v>
      </c>
      <c r="AN252" s="68">
        <v>0</v>
      </c>
      <c r="AO252" s="68">
        <v>0</v>
      </c>
      <c r="AP252" s="68">
        <v>0</v>
      </c>
      <c r="AQ252" s="68">
        <v>0</v>
      </c>
      <c r="AR252" s="68">
        <v>0</v>
      </c>
      <c r="AS252" s="68">
        <v>0</v>
      </c>
      <c r="AT252" s="68"/>
      <c r="AV252" s="18" t="s">
        <v>374</v>
      </c>
      <c r="AW252" s="71">
        <v>0</v>
      </c>
      <c r="AX252" s="71">
        <v>0</v>
      </c>
      <c r="AY252" s="71">
        <v>0</v>
      </c>
      <c r="AZ252" s="71">
        <v>0</v>
      </c>
      <c r="BA252" s="71">
        <v>0</v>
      </c>
      <c r="BB252" s="71">
        <v>0</v>
      </c>
      <c r="BC252" s="71">
        <v>0</v>
      </c>
      <c r="BD252" s="71">
        <v>0</v>
      </c>
      <c r="BE252" s="71">
        <v>0</v>
      </c>
      <c r="BF252" s="71">
        <v>0</v>
      </c>
      <c r="BG252" s="71">
        <v>0</v>
      </c>
      <c r="BH252" s="71">
        <v>0</v>
      </c>
      <c r="BI252" s="71">
        <v>0</v>
      </c>
      <c r="BJ252" s="71">
        <v>0</v>
      </c>
      <c r="BK252" s="71">
        <v>0</v>
      </c>
      <c r="BL252" s="71">
        <v>0</v>
      </c>
      <c r="BM252" s="71">
        <v>0</v>
      </c>
      <c r="BN252" s="71">
        <v>0</v>
      </c>
      <c r="BO252" s="71">
        <v>0</v>
      </c>
      <c r="BP252" s="71">
        <v>0</v>
      </c>
      <c r="BQ252" s="71">
        <v>0</v>
      </c>
    </row>
    <row r="253" spans="1:69" x14ac:dyDescent="0.2">
      <c r="A253" s="13"/>
      <c r="B253" s="63" t="s">
        <v>374</v>
      </c>
      <c r="C253" s="66">
        <v>0</v>
      </c>
      <c r="D253" s="66">
        <v>0</v>
      </c>
      <c r="E253" s="66">
        <v>0</v>
      </c>
      <c r="F253" s="66">
        <v>0</v>
      </c>
      <c r="G253" s="66">
        <v>0</v>
      </c>
      <c r="H253" s="66">
        <v>0</v>
      </c>
      <c r="I253" s="66">
        <v>0</v>
      </c>
      <c r="J253" s="66">
        <v>0</v>
      </c>
      <c r="K253" s="66">
        <v>0</v>
      </c>
      <c r="L253" s="66">
        <v>0</v>
      </c>
      <c r="M253" s="66">
        <v>0</v>
      </c>
      <c r="N253" s="66">
        <v>0</v>
      </c>
      <c r="O253" s="66">
        <v>0</v>
      </c>
      <c r="P253" s="66">
        <v>0</v>
      </c>
      <c r="Q253" s="66">
        <v>0</v>
      </c>
      <c r="R253" s="66">
        <v>0</v>
      </c>
      <c r="S253" s="66">
        <v>0</v>
      </c>
      <c r="T253" s="66">
        <v>0</v>
      </c>
      <c r="U253" s="66">
        <v>0</v>
      </c>
      <c r="V253" s="66">
        <v>0</v>
      </c>
      <c r="W253" s="66">
        <v>0</v>
      </c>
      <c r="Y253" s="41" t="s">
        <v>374</v>
      </c>
      <c r="Z253" s="68">
        <v>0</v>
      </c>
      <c r="AA253" s="68">
        <v>0</v>
      </c>
      <c r="AB253" s="68">
        <v>0</v>
      </c>
      <c r="AC253" s="68">
        <v>0</v>
      </c>
      <c r="AD253" s="68">
        <v>0</v>
      </c>
      <c r="AE253" s="68">
        <v>0</v>
      </c>
      <c r="AF253" s="68">
        <v>0</v>
      </c>
      <c r="AG253" s="68">
        <v>0</v>
      </c>
      <c r="AH253" s="68">
        <v>0</v>
      </c>
      <c r="AI253" s="68">
        <v>0</v>
      </c>
      <c r="AJ253" s="68">
        <v>0</v>
      </c>
      <c r="AK253" s="68">
        <v>0</v>
      </c>
      <c r="AL253" s="68">
        <v>0</v>
      </c>
      <c r="AM253" s="68">
        <v>0</v>
      </c>
      <c r="AN253" s="68">
        <v>0</v>
      </c>
      <c r="AO253" s="68">
        <v>0</v>
      </c>
      <c r="AP253" s="68">
        <v>0</v>
      </c>
      <c r="AQ253" s="68">
        <v>0</v>
      </c>
      <c r="AR253" s="68">
        <v>0</v>
      </c>
      <c r="AS253" s="68">
        <v>0</v>
      </c>
      <c r="AT253" s="68"/>
      <c r="AV253" s="18" t="s">
        <v>374</v>
      </c>
      <c r="AW253" s="71">
        <v>0</v>
      </c>
      <c r="AX253" s="71">
        <v>0</v>
      </c>
      <c r="AY253" s="71">
        <v>0</v>
      </c>
      <c r="AZ253" s="71">
        <v>0</v>
      </c>
      <c r="BA253" s="71">
        <v>0</v>
      </c>
      <c r="BB253" s="71">
        <v>0</v>
      </c>
      <c r="BC253" s="71">
        <v>0</v>
      </c>
      <c r="BD253" s="71">
        <v>0</v>
      </c>
      <c r="BE253" s="71">
        <v>0</v>
      </c>
      <c r="BF253" s="71">
        <v>0</v>
      </c>
      <c r="BG253" s="71">
        <v>0</v>
      </c>
      <c r="BH253" s="71">
        <v>0</v>
      </c>
      <c r="BI253" s="71">
        <v>0</v>
      </c>
      <c r="BJ253" s="71">
        <v>0</v>
      </c>
      <c r="BK253" s="71">
        <v>0</v>
      </c>
      <c r="BL253" s="71">
        <v>0</v>
      </c>
      <c r="BM253" s="71">
        <v>0</v>
      </c>
      <c r="BN253" s="71">
        <v>0</v>
      </c>
      <c r="BO253" s="71">
        <v>0</v>
      </c>
      <c r="BP253" s="71">
        <v>0</v>
      </c>
      <c r="BQ253" s="71">
        <v>0</v>
      </c>
    </row>
    <row r="254" spans="1:69" s="20" customFormat="1" x14ac:dyDescent="0.2">
      <c r="A254" s="19"/>
      <c r="B254" s="63" t="s">
        <v>374</v>
      </c>
      <c r="C254" s="66">
        <v>0</v>
      </c>
      <c r="D254" s="66">
        <v>0</v>
      </c>
      <c r="E254" s="66">
        <v>0</v>
      </c>
      <c r="F254" s="66">
        <v>0</v>
      </c>
      <c r="G254" s="66">
        <v>0</v>
      </c>
      <c r="H254" s="66">
        <v>0</v>
      </c>
      <c r="I254" s="66">
        <v>0</v>
      </c>
      <c r="J254" s="66">
        <v>0</v>
      </c>
      <c r="K254" s="66">
        <v>0</v>
      </c>
      <c r="L254" s="66">
        <v>0</v>
      </c>
      <c r="M254" s="66">
        <v>0</v>
      </c>
      <c r="N254" s="66">
        <v>0</v>
      </c>
      <c r="O254" s="66">
        <v>0</v>
      </c>
      <c r="P254" s="66">
        <v>0</v>
      </c>
      <c r="Q254" s="66">
        <v>0</v>
      </c>
      <c r="R254" s="66">
        <v>0</v>
      </c>
      <c r="S254" s="66">
        <v>0</v>
      </c>
      <c r="T254" s="66">
        <v>0</v>
      </c>
      <c r="U254" s="66">
        <v>0</v>
      </c>
      <c r="V254" s="66">
        <v>0</v>
      </c>
      <c r="W254" s="66">
        <v>0</v>
      </c>
      <c r="Y254" s="41" t="s">
        <v>374</v>
      </c>
      <c r="Z254" s="68">
        <v>0</v>
      </c>
      <c r="AA254" s="68">
        <v>0</v>
      </c>
      <c r="AB254" s="68">
        <v>0</v>
      </c>
      <c r="AC254" s="68">
        <v>0</v>
      </c>
      <c r="AD254" s="68">
        <v>0</v>
      </c>
      <c r="AE254" s="68">
        <v>0</v>
      </c>
      <c r="AF254" s="68">
        <v>0</v>
      </c>
      <c r="AG254" s="68">
        <v>0</v>
      </c>
      <c r="AH254" s="68">
        <v>0</v>
      </c>
      <c r="AI254" s="68">
        <v>0</v>
      </c>
      <c r="AJ254" s="68">
        <v>0</v>
      </c>
      <c r="AK254" s="68">
        <v>0</v>
      </c>
      <c r="AL254" s="68">
        <v>0</v>
      </c>
      <c r="AM254" s="68">
        <v>0</v>
      </c>
      <c r="AN254" s="68">
        <v>0</v>
      </c>
      <c r="AO254" s="68">
        <v>0</v>
      </c>
      <c r="AP254" s="68">
        <v>0</v>
      </c>
      <c r="AQ254" s="68">
        <v>0</v>
      </c>
      <c r="AR254" s="68">
        <v>0</v>
      </c>
      <c r="AS254" s="68">
        <v>0</v>
      </c>
      <c r="AT254" s="68"/>
      <c r="AV254" s="18" t="s">
        <v>374</v>
      </c>
      <c r="AW254" s="71">
        <v>0</v>
      </c>
      <c r="AX254" s="71">
        <v>0</v>
      </c>
      <c r="AY254" s="71">
        <v>0</v>
      </c>
      <c r="AZ254" s="71">
        <v>0</v>
      </c>
      <c r="BA254" s="71">
        <v>0</v>
      </c>
      <c r="BB254" s="71">
        <v>0</v>
      </c>
      <c r="BC254" s="71">
        <v>0</v>
      </c>
      <c r="BD254" s="71">
        <v>0</v>
      </c>
      <c r="BE254" s="71">
        <v>0</v>
      </c>
      <c r="BF254" s="71">
        <v>0</v>
      </c>
      <c r="BG254" s="71">
        <v>0</v>
      </c>
      <c r="BH254" s="71">
        <v>0</v>
      </c>
      <c r="BI254" s="71">
        <v>0</v>
      </c>
      <c r="BJ254" s="71">
        <v>0</v>
      </c>
      <c r="BK254" s="71">
        <v>0</v>
      </c>
      <c r="BL254" s="71">
        <v>0</v>
      </c>
      <c r="BM254" s="71">
        <v>0</v>
      </c>
      <c r="BN254" s="71">
        <v>0</v>
      </c>
      <c r="BO254" s="71">
        <v>0</v>
      </c>
      <c r="BP254" s="71">
        <v>0</v>
      </c>
      <c r="BQ254" s="71">
        <v>0</v>
      </c>
    </row>
    <row r="255" spans="1:69" x14ac:dyDescent="0.2">
      <c r="A255" s="13"/>
      <c r="B255" s="64" t="s">
        <v>374</v>
      </c>
      <c r="C255" s="66">
        <v>0</v>
      </c>
      <c r="D255" s="66">
        <v>0</v>
      </c>
      <c r="E255" s="66">
        <v>0</v>
      </c>
      <c r="F255" s="66">
        <v>0</v>
      </c>
      <c r="G255" s="66">
        <v>0</v>
      </c>
      <c r="H255" s="66">
        <v>0</v>
      </c>
      <c r="I255" s="66">
        <v>0</v>
      </c>
      <c r="J255" s="66">
        <v>0</v>
      </c>
      <c r="K255" s="66">
        <v>0</v>
      </c>
      <c r="L255" s="66">
        <v>0</v>
      </c>
      <c r="M255" s="66">
        <v>0</v>
      </c>
      <c r="N255" s="66">
        <v>0</v>
      </c>
      <c r="O255" s="66">
        <v>0</v>
      </c>
      <c r="P255" s="66">
        <v>0</v>
      </c>
      <c r="Q255" s="66">
        <v>0</v>
      </c>
      <c r="R255" s="66">
        <v>0</v>
      </c>
      <c r="S255" s="66">
        <v>0</v>
      </c>
      <c r="T255" s="66">
        <v>0</v>
      </c>
      <c r="U255" s="66">
        <v>0</v>
      </c>
      <c r="V255" s="66">
        <v>0</v>
      </c>
      <c r="W255" s="66">
        <v>0</v>
      </c>
      <c r="Y255" s="42" t="s">
        <v>374</v>
      </c>
      <c r="Z255" s="68">
        <v>0</v>
      </c>
      <c r="AA255" s="68">
        <v>0</v>
      </c>
      <c r="AB255" s="68">
        <v>0</v>
      </c>
      <c r="AC255" s="68">
        <v>0</v>
      </c>
      <c r="AD255" s="68">
        <v>0</v>
      </c>
      <c r="AE255" s="68">
        <v>0</v>
      </c>
      <c r="AF255" s="68">
        <v>0</v>
      </c>
      <c r="AG255" s="68">
        <v>0</v>
      </c>
      <c r="AH255" s="68">
        <v>0</v>
      </c>
      <c r="AI255" s="68">
        <v>0</v>
      </c>
      <c r="AJ255" s="68">
        <v>0</v>
      </c>
      <c r="AK255" s="68">
        <v>0</v>
      </c>
      <c r="AL255" s="68">
        <v>0</v>
      </c>
      <c r="AM255" s="68">
        <v>0</v>
      </c>
      <c r="AN255" s="68">
        <v>0</v>
      </c>
      <c r="AO255" s="68">
        <v>0</v>
      </c>
      <c r="AP255" s="68">
        <v>0</v>
      </c>
      <c r="AQ255" s="68">
        <v>0</v>
      </c>
      <c r="AR255" s="68">
        <v>0</v>
      </c>
      <c r="AS255" s="68">
        <v>0</v>
      </c>
      <c r="AT255" s="68"/>
      <c r="AV255" s="22" t="s">
        <v>374</v>
      </c>
      <c r="AW255" s="71">
        <v>0</v>
      </c>
      <c r="AX255" s="71">
        <v>0</v>
      </c>
      <c r="AY255" s="71">
        <v>0</v>
      </c>
      <c r="AZ255" s="71">
        <v>0</v>
      </c>
      <c r="BA255" s="71">
        <v>0</v>
      </c>
      <c r="BB255" s="71">
        <v>0</v>
      </c>
      <c r="BC255" s="71">
        <v>0</v>
      </c>
      <c r="BD255" s="71">
        <v>0</v>
      </c>
      <c r="BE255" s="71">
        <v>0</v>
      </c>
      <c r="BF255" s="71">
        <v>0</v>
      </c>
      <c r="BG255" s="71">
        <v>0</v>
      </c>
      <c r="BH255" s="71">
        <v>0</v>
      </c>
      <c r="BI255" s="71">
        <v>0</v>
      </c>
      <c r="BJ255" s="71">
        <v>0</v>
      </c>
      <c r="BK255" s="71">
        <v>0</v>
      </c>
      <c r="BL255" s="71">
        <v>0</v>
      </c>
      <c r="BM255" s="71">
        <v>0</v>
      </c>
      <c r="BN255" s="71">
        <v>0</v>
      </c>
      <c r="BO255" s="71">
        <v>0</v>
      </c>
      <c r="BP255" s="71">
        <v>0</v>
      </c>
      <c r="BQ255" s="71">
        <v>0</v>
      </c>
    </row>
    <row r="256" spans="1:69" x14ac:dyDescent="0.2">
      <c r="A256" s="13"/>
      <c r="B256" s="65" t="s">
        <v>194</v>
      </c>
      <c r="C256" s="66">
        <v>230765.43039809348</v>
      </c>
      <c r="D256" s="66">
        <v>9112.4913147234984</v>
      </c>
      <c r="E256" s="66">
        <v>4028.7418600719998</v>
      </c>
      <c r="F256" s="66">
        <v>7409.2331804838004</v>
      </c>
      <c r="G256" s="66">
        <v>1367.5715998087999</v>
      </c>
      <c r="H256" s="66">
        <v>438.376922939</v>
      </c>
      <c r="I256" s="66">
        <v>1017.7209694141</v>
      </c>
      <c r="J256" s="66">
        <v>27.674838107999999</v>
      </c>
      <c r="K256" s="66">
        <v>0</v>
      </c>
      <c r="L256" s="66">
        <v>0</v>
      </c>
      <c r="M256" s="66">
        <v>0</v>
      </c>
      <c r="N256" s="66">
        <v>139.37139564</v>
      </c>
      <c r="O256" s="66">
        <v>6916.9062591776001</v>
      </c>
      <c r="P256" s="66">
        <v>138.57370003599999</v>
      </c>
      <c r="Q256" s="66">
        <v>45.886994749999999</v>
      </c>
      <c r="R256" s="66">
        <v>628.09073587499995</v>
      </c>
      <c r="S256" s="66">
        <v>0</v>
      </c>
      <c r="T256" s="66">
        <v>0</v>
      </c>
      <c r="U256" s="66">
        <v>0</v>
      </c>
      <c r="V256" s="66">
        <v>0</v>
      </c>
      <c r="W256" s="66"/>
      <c r="Y256" s="43" t="s">
        <v>194</v>
      </c>
      <c r="Z256" s="69"/>
      <c r="AA256" s="69"/>
      <c r="AB256" s="69"/>
      <c r="AC256" s="69"/>
      <c r="AD256" s="69"/>
      <c r="AE256" s="69"/>
      <c r="AF256" s="69"/>
      <c r="AG256" s="69"/>
      <c r="AH256" s="69"/>
      <c r="AI256" s="69"/>
      <c r="AJ256" s="69"/>
      <c r="AK256" s="69"/>
      <c r="AL256" s="69"/>
      <c r="AM256" s="69"/>
      <c r="AN256" s="68"/>
      <c r="AO256" s="68"/>
      <c r="AP256" s="68"/>
      <c r="AQ256" s="68"/>
      <c r="AR256" s="68"/>
      <c r="AS256" s="68"/>
      <c r="AT256" s="69"/>
      <c r="AV256" s="24" t="s">
        <v>194</v>
      </c>
      <c r="AW256" s="71"/>
      <c r="AX256" s="71"/>
      <c r="AY256" s="71"/>
      <c r="AZ256" s="71"/>
      <c r="BA256" s="71"/>
      <c r="BB256" s="71"/>
      <c r="BC256" s="71"/>
      <c r="BD256" s="71"/>
      <c r="BE256" s="71"/>
      <c r="BF256" s="71"/>
      <c r="BG256" s="71"/>
      <c r="BH256" s="71"/>
      <c r="BI256" s="71"/>
      <c r="BJ256" s="71"/>
      <c r="BK256" s="71"/>
      <c r="BL256" s="71"/>
      <c r="BM256" s="71"/>
      <c r="BN256" s="71"/>
      <c r="BO256" s="71"/>
      <c r="BP256" s="71"/>
      <c r="BQ256" s="71"/>
    </row>
    <row r="259" spans="1:69" x14ac:dyDescent="0.2">
      <c r="A259" s="8" t="s">
        <v>128</v>
      </c>
      <c r="B259" s="14" t="s">
        <v>187</v>
      </c>
      <c r="C259" s="28" t="s">
        <v>8</v>
      </c>
      <c r="D259" s="28" t="s">
        <v>7</v>
      </c>
      <c r="E259" s="28" t="s">
        <v>6</v>
      </c>
      <c r="F259" s="28" t="s">
        <v>5</v>
      </c>
      <c r="G259" s="28" t="s">
        <v>4</v>
      </c>
      <c r="H259" s="28" t="s">
        <v>3</v>
      </c>
      <c r="I259" s="28" t="s">
        <v>2</v>
      </c>
      <c r="J259" s="28" t="s">
        <v>1</v>
      </c>
      <c r="K259" s="28" t="s">
        <v>0</v>
      </c>
      <c r="L259" s="28" t="s">
        <v>10</v>
      </c>
      <c r="M259" s="28" t="s">
        <v>38</v>
      </c>
      <c r="N259" s="28" t="s">
        <v>37</v>
      </c>
      <c r="O259" s="28" t="s">
        <v>36</v>
      </c>
      <c r="P259" s="28" t="s">
        <v>35</v>
      </c>
      <c r="Q259" s="28" t="s">
        <v>34</v>
      </c>
      <c r="R259" s="28" t="s">
        <v>33</v>
      </c>
      <c r="S259" s="28" t="s">
        <v>32</v>
      </c>
      <c r="T259" s="28" t="s">
        <v>31</v>
      </c>
      <c r="U259" s="28" t="s">
        <v>30</v>
      </c>
      <c r="V259" s="28" t="s">
        <v>29</v>
      </c>
      <c r="W259" s="28" t="s">
        <v>194</v>
      </c>
      <c r="Y259" s="40" t="s">
        <v>187</v>
      </c>
      <c r="Z259" s="67" t="s">
        <v>8</v>
      </c>
      <c r="AA259" s="67" t="s">
        <v>7</v>
      </c>
      <c r="AB259" s="67" t="s">
        <v>6</v>
      </c>
      <c r="AC259" s="67" t="s">
        <v>5</v>
      </c>
      <c r="AD259" s="67" t="s">
        <v>4</v>
      </c>
      <c r="AE259" s="67" t="s">
        <v>3</v>
      </c>
      <c r="AF259" s="67" t="s">
        <v>2</v>
      </c>
      <c r="AG259" s="67" t="s">
        <v>1</v>
      </c>
      <c r="AH259" s="67" t="s">
        <v>0</v>
      </c>
      <c r="AI259" s="67" t="s">
        <v>10</v>
      </c>
      <c r="AJ259" s="67" t="s">
        <v>38</v>
      </c>
      <c r="AK259" s="67" t="s">
        <v>37</v>
      </c>
      <c r="AL259" s="67" t="s">
        <v>36</v>
      </c>
      <c r="AM259" s="67" t="s">
        <v>35</v>
      </c>
      <c r="AN259" s="67" t="s">
        <v>34</v>
      </c>
      <c r="AO259" s="67" t="s">
        <v>33</v>
      </c>
      <c r="AP259" s="67" t="s">
        <v>32</v>
      </c>
      <c r="AQ259" s="67" t="s">
        <v>31</v>
      </c>
      <c r="AR259" s="67" t="s">
        <v>30</v>
      </c>
      <c r="AS259" s="67" t="s">
        <v>29</v>
      </c>
      <c r="AT259" s="67" t="s">
        <v>194</v>
      </c>
      <c r="AV259" s="16" t="s">
        <v>187</v>
      </c>
      <c r="AW259" s="70" t="s">
        <v>8</v>
      </c>
      <c r="AX259" s="70" t="s">
        <v>7</v>
      </c>
      <c r="AY259" s="70" t="s">
        <v>6</v>
      </c>
      <c r="AZ259" s="70" t="s">
        <v>5</v>
      </c>
      <c r="BA259" s="70" t="s">
        <v>4</v>
      </c>
      <c r="BB259" s="70" t="s">
        <v>3</v>
      </c>
      <c r="BC259" s="70" t="s">
        <v>2</v>
      </c>
      <c r="BD259" s="70" t="s">
        <v>1</v>
      </c>
      <c r="BE259" s="70" t="s">
        <v>0</v>
      </c>
      <c r="BF259" s="70" t="s">
        <v>10</v>
      </c>
      <c r="BG259" s="70" t="s">
        <v>38</v>
      </c>
      <c r="BH259" s="70" t="s">
        <v>37</v>
      </c>
      <c r="BI259" s="70" t="s">
        <v>36</v>
      </c>
      <c r="BJ259" s="70" t="s">
        <v>35</v>
      </c>
      <c r="BK259" s="70" t="s">
        <v>34</v>
      </c>
      <c r="BL259" s="70" t="s">
        <v>33</v>
      </c>
      <c r="BM259" s="70" t="s">
        <v>32</v>
      </c>
      <c r="BN259" s="70" t="s">
        <v>31</v>
      </c>
      <c r="BO259" s="70" t="s">
        <v>30</v>
      </c>
      <c r="BP259" s="70" t="s">
        <v>29</v>
      </c>
      <c r="BQ259" s="70" t="s">
        <v>194</v>
      </c>
    </row>
    <row r="260" spans="1:69" x14ac:dyDescent="0.2">
      <c r="A260" s="13"/>
      <c r="B260" s="63" t="s">
        <v>177</v>
      </c>
      <c r="C260" s="66">
        <v>1913.5887594078004</v>
      </c>
      <c r="D260" s="66">
        <v>0</v>
      </c>
      <c r="E260" s="66">
        <v>3.285557732</v>
      </c>
      <c r="F260" s="66">
        <v>140.76586791</v>
      </c>
      <c r="G260" s="66">
        <v>0</v>
      </c>
      <c r="H260" s="66">
        <v>0</v>
      </c>
      <c r="I260" s="66">
        <v>58.491424083799998</v>
      </c>
      <c r="J260" s="66">
        <v>0</v>
      </c>
      <c r="K260" s="66">
        <v>0</v>
      </c>
      <c r="L260" s="66">
        <v>0</v>
      </c>
      <c r="M260" s="66">
        <v>0</v>
      </c>
      <c r="N260" s="66">
        <v>0</v>
      </c>
      <c r="O260" s="66">
        <v>0</v>
      </c>
      <c r="P260" s="66">
        <v>0</v>
      </c>
      <c r="Q260" s="66">
        <v>0</v>
      </c>
      <c r="R260" s="66">
        <v>0</v>
      </c>
      <c r="S260" s="66">
        <v>0</v>
      </c>
      <c r="T260" s="66">
        <v>0</v>
      </c>
      <c r="U260" s="66">
        <v>0</v>
      </c>
      <c r="V260" s="66">
        <v>0</v>
      </c>
      <c r="W260" s="66">
        <v>2116.1316091335993</v>
      </c>
      <c r="Y260" s="41" t="s">
        <v>177</v>
      </c>
      <c r="Z260" s="68">
        <v>0.90428626988435501</v>
      </c>
      <c r="AA260" s="68">
        <v>0</v>
      </c>
      <c r="AB260" s="68">
        <v>1.5526244765774256E-3</v>
      </c>
      <c r="AC260" s="68">
        <v>6.6520374868193233E-2</v>
      </c>
      <c r="AD260" s="68">
        <v>0</v>
      </c>
      <c r="AE260" s="68">
        <v>0</v>
      </c>
      <c r="AF260" s="68">
        <v>2.7640730770874852E-2</v>
      </c>
      <c r="AG260" s="68">
        <v>0</v>
      </c>
      <c r="AH260" s="68">
        <v>0</v>
      </c>
      <c r="AI260" s="68">
        <v>0</v>
      </c>
      <c r="AJ260" s="68">
        <v>0</v>
      </c>
      <c r="AK260" s="68">
        <v>0</v>
      </c>
      <c r="AL260" s="68">
        <v>0</v>
      </c>
      <c r="AM260" s="68">
        <v>0</v>
      </c>
      <c r="AN260" s="68">
        <v>0</v>
      </c>
      <c r="AO260" s="68">
        <v>0</v>
      </c>
      <c r="AP260" s="68">
        <v>0</v>
      </c>
      <c r="AQ260" s="68">
        <v>0</v>
      </c>
      <c r="AR260" s="68">
        <v>0</v>
      </c>
      <c r="AS260" s="68">
        <v>0</v>
      </c>
      <c r="AT260" s="68"/>
      <c r="AV260" s="18" t="s">
        <v>177</v>
      </c>
      <c r="AW260" s="71">
        <v>25.650800601313364</v>
      </c>
      <c r="AX260" s="71">
        <v>0</v>
      </c>
      <c r="AY260" s="71">
        <v>99.812963053212371</v>
      </c>
      <c r="AZ260" s="71">
        <v>96.109315152353318</v>
      </c>
      <c r="BA260" s="71">
        <v>0</v>
      </c>
      <c r="BB260" s="71">
        <v>0</v>
      </c>
      <c r="BC260" s="71">
        <v>97.29680680289546</v>
      </c>
      <c r="BD260" s="71">
        <v>0</v>
      </c>
      <c r="BE260" s="71">
        <v>0</v>
      </c>
      <c r="BF260" s="71">
        <v>0</v>
      </c>
      <c r="BG260" s="71">
        <v>0</v>
      </c>
      <c r="BH260" s="71">
        <v>0</v>
      </c>
      <c r="BI260" s="71">
        <v>0</v>
      </c>
      <c r="BJ260" s="71">
        <v>0</v>
      </c>
      <c r="BK260" s="71">
        <v>0</v>
      </c>
      <c r="BL260" s="71">
        <v>0</v>
      </c>
      <c r="BM260" s="71">
        <v>0</v>
      </c>
      <c r="BN260" s="71">
        <v>0</v>
      </c>
      <c r="BO260" s="71">
        <v>0</v>
      </c>
      <c r="BP260" s="71">
        <v>0</v>
      </c>
      <c r="BQ260" s="71">
        <v>24.210926540491645</v>
      </c>
    </row>
    <row r="261" spans="1:69" x14ac:dyDescent="0.2">
      <c r="A261" s="13"/>
      <c r="B261" s="63" t="s">
        <v>371</v>
      </c>
      <c r="C261" s="66">
        <v>60173.115980666698</v>
      </c>
      <c r="D261" s="66">
        <v>2982.6751201717002</v>
      </c>
      <c r="E261" s="66">
        <v>524.83531838900001</v>
      </c>
      <c r="F261" s="66">
        <v>3387.6770493589001</v>
      </c>
      <c r="G261" s="66">
        <v>949.39735491529996</v>
      </c>
      <c r="H261" s="66">
        <v>262.18295761299999</v>
      </c>
      <c r="I261" s="66">
        <v>673.59551821999992</v>
      </c>
      <c r="J261" s="66">
        <v>0</v>
      </c>
      <c r="K261" s="66">
        <v>0</v>
      </c>
      <c r="L261" s="66">
        <v>371.24667201599999</v>
      </c>
      <c r="M261" s="66">
        <v>0</v>
      </c>
      <c r="N261" s="66">
        <v>232.45046843</v>
      </c>
      <c r="O261" s="66">
        <v>190.38723121089998</v>
      </c>
      <c r="P261" s="66">
        <v>0</v>
      </c>
      <c r="Q261" s="66">
        <v>0</v>
      </c>
      <c r="R261" s="66">
        <v>232.22646155219999</v>
      </c>
      <c r="S261" s="66">
        <v>0</v>
      </c>
      <c r="T261" s="66">
        <v>0</v>
      </c>
      <c r="U261" s="66">
        <v>0</v>
      </c>
      <c r="V261" s="66">
        <v>0</v>
      </c>
      <c r="W261" s="66">
        <v>69979.790132543683</v>
      </c>
      <c r="Y261" s="41" t="s">
        <v>371</v>
      </c>
      <c r="Z261" s="68">
        <v>0.85986419602998421</v>
      </c>
      <c r="AA261" s="68">
        <v>4.2621950059044615E-2</v>
      </c>
      <c r="AB261" s="68">
        <v>7.4998126944214498E-3</v>
      </c>
      <c r="AC261" s="68">
        <v>4.8409362802354007E-2</v>
      </c>
      <c r="AD261" s="68">
        <v>1.3566736240807736E-2</v>
      </c>
      <c r="AE261" s="68">
        <v>3.7465524991775211E-3</v>
      </c>
      <c r="AF261" s="68">
        <v>9.6255721393875456E-3</v>
      </c>
      <c r="AG261" s="68">
        <v>0</v>
      </c>
      <c r="AH261" s="68">
        <v>0</v>
      </c>
      <c r="AI261" s="68">
        <v>5.3050555212133159E-3</v>
      </c>
      <c r="AJ261" s="68">
        <v>0</v>
      </c>
      <c r="AK261" s="68">
        <v>3.3216799877469239E-3</v>
      </c>
      <c r="AL261" s="68">
        <v>2.7206030605450692E-3</v>
      </c>
      <c r="AM261" s="68">
        <v>0</v>
      </c>
      <c r="AN261" s="68">
        <v>0</v>
      </c>
      <c r="AO261" s="68">
        <v>3.318478965317795E-3</v>
      </c>
      <c r="AP261" s="68">
        <v>0</v>
      </c>
      <c r="AQ261" s="68">
        <v>0</v>
      </c>
      <c r="AR261" s="68">
        <v>0</v>
      </c>
      <c r="AS261" s="68">
        <v>0</v>
      </c>
      <c r="AT261" s="68"/>
      <c r="AV261" s="18" t="s">
        <v>371</v>
      </c>
      <c r="AW261" s="71">
        <v>3.5190298035116374</v>
      </c>
      <c r="AX261" s="71">
        <v>22.309312533672543</v>
      </c>
      <c r="AY261" s="71">
        <v>40.300684005606179</v>
      </c>
      <c r="AZ261" s="71">
        <v>19.138656086601785</v>
      </c>
      <c r="BA261" s="71">
        <v>41.479379756733671</v>
      </c>
      <c r="BB261" s="71">
        <v>66.868648875168716</v>
      </c>
      <c r="BC261" s="71">
        <v>49.995518128048715</v>
      </c>
      <c r="BD261" s="71">
        <v>0</v>
      </c>
      <c r="BE261" s="71">
        <v>0</v>
      </c>
      <c r="BF261" s="71">
        <v>47.35136947212434</v>
      </c>
      <c r="BG261" s="71">
        <v>0</v>
      </c>
      <c r="BH261" s="71">
        <v>96.109314766369465</v>
      </c>
      <c r="BI261" s="71">
        <v>74.522603572163803</v>
      </c>
      <c r="BJ261" s="71">
        <v>0</v>
      </c>
      <c r="BK261" s="71">
        <v>0</v>
      </c>
      <c r="BL261" s="71">
        <v>88.576466986445325</v>
      </c>
      <c r="BM261" s="71">
        <v>0</v>
      </c>
      <c r="BN261" s="71">
        <v>0</v>
      </c>
      <c r="BO261" s="71">
        <v>0</v>
      </c>
      <c r="BP261" s="71">
        <v>0</v>
      </c>
      <c r="BQ261" s="71">
        <v>3.4515842811785333</v>
      </c>
    </row>
    <row r="262" spans="1:69" x14ac:dyDescent="0.2">
      <c r="A262" s="13"/>
      <c r="B262" s="63" t="s">
        <v>165</v>
      </c>
      <c r="C262" s="66">
        <v>0</v>
      </c>
      <c r="D262" s="66">
        <v>0</v>
      </c>
      <c r="E262" s="66">
        <v>0</v>
      </c>
      <c r="F262" s="66">
        <v>0</v>
      </c>
      <c r="G262" s="66">
        <v>0</v>
      </c>
      <c r="H262" s="66">
        <v>0</v>
      </c>
      <c r="I262" s="66">
        <v>0</v>
      </c>
      <c r="J262" s="66">
        <v>0</v>
      </c>
      <c r="K262" s="66">
        <v>0</v>
      </c>
      <c r="L262" s="66">
        <v>0</v>
      </c>
      <c r="M262" s="66">
        <v>0</v>
      </c>
      <c r="N262" s="66">
        <v>0</v>
      </c>
      <c r="O262" s="66">
        <v>0</v>
      </c>
      <c r="P262" s="66">
        <v>0</v>
      </c>
      <c r="Q262" s="66">
        <v>0</v>
      </c>
      <c r="R262" s="66">
        <v>0</v>
      </c>
      <c r="S262" s="66">
        <v>0</v>
      </c>
      <c r="T262" s="66">
        <v>0</v>
      </c>
      <c r="U262" s="66">
        <v>0</v>
      </c>
      <c r="V262" s="66">
        <v>0</v>
      </c>
      <c r="W262" s="66">
        <v>0</v>
      </c>
      <c r="Y262" s="41" t="s">
        <v>165</v>
      </c>
      <c r="Z262" s="68">
        <v>0</v>
      </c>
      <c r="AA262" s="68">
        <v>0</v>
      </c>
      <c r="AB262" s="68">
        <v>0</v>
      </c>
      <c r="AC262" s="68">
        <v>0</v>
      </c>
      <c r="AD262" s="68">
        <v>0</v>
      </c>
      <c r="AE262" s="68">
        <v>0</v>
      </c>
      <c r="AF262" s="68">
        <v>0</v>
      </c>
      <c r="AG262" s="68">
        <v>0</v>
      </c>
      <c r="AH262" s="68">
        <v>0</v>
      </c>
      <c r="AI262" s="68">
        <v>0</v>
      </c>
      <c r="AJ262" s="68">
        <v>0</v>
      </c>
      <c r="AK262" s="68">
        <v>0</v>
      </c>
      <c r="AL262" s="68">
        <v>0</v>
      </c>
      <c r="AM262" s="68">
        <v>0</v>
      </c>
      <c r="AN262" s="68">
        <v>0</v>
      </c>
      <c r="AO262" s="68">
        <v>0</v>
      </c>
      <c r="AP262" s="68">
        <v>0</v>
      </c>
      <c r="AQ262" s="68">
        <v>0</v>
      </c>
      <c r="AR262" s="68">
        <v>0</v>
      </c>
      <c r="AS262" s="68">
        <v>0</v>
      </c>
      <c r="AT262" s="68"/>
      <c r="AV262" s="18" t="s">
        <v>165</v>
      </c>
      <c r="AW262" s="71">
        <v>0</v>
      </c>
      <c r="AX262" s="71">
        <v>0</v>
      </c>
      <c r="AY262" s="71">
        <v>0</v>
      </c>
      <c r="AZ262" s="71">
        <v>0</v>
      </c>
      <c r="BA262" s="71">
        <v>0</v>
      </c>
      <c r="BB262" s="71">
        <v>0</v>
      </c>
      <c r="BC262" s="71">
        <v>0</v>
      </c>
      <c r="BD262" s="71">
        <v>0</v>
      </c>
      <c r="BE262" s="71">
        <v>0</v>
      </c>
      <c r="BF262" s="71">
        <v>0</v>
      </c>
      <c r="BG262" s="71">
        <v>0</v>
      </c>
      <c r="BH262" s="71">
        <v>0</v>
      </c>
      <c r="BI262" s="71">
        <v>0</v>
      </c>
      <c r="BJ262" s="71">
        <v>0</v>
      </c>
      <c r="BK262" s="71">
        <v>0</v>
      </c>
      <c r="BL262" s="71">
        <v>0</v>
      </c>
      <c r="BM262" s="71">
        <v>0</v>
      </c>
      <c r="BN262" s="71">
        <v>0</v>
      </c>
      <c r="BO262" s="71">
        <v>0</v>
      </c>
      <c r="BP262" s="71">
        <v>0</v>
      </c>
      <c r="BQ262" s="71">
        <v>0</v>
      </c>
    </row>
    <row r="263" spans="1:69" x14ac:dyDescent="0.2">
      <c r="A263" s="13"/>
      <c r="B263" s="63" t="s">
        <v>429</v>
      </c>
      <c r="C263" s="66">
        <v>0</v>
      </c>
      <c r="D263" s="66">
        <v>0</v>
      </c>
      <c r="E263" s="66">
        <v>0</v>
      </c>
      <c r="F263" s="66">
        <v>0</v>
      </c>
      <c r="G263" s="66">
        <v>0</v>
      </c>
      <c r="H263" s="66">
        <v>0</v>
      </c>
      <c r="I263" s="66">
        <v>0</v>
      </c>
      <c r="J263" s="66">
        <v>0</v>
      </c>
      <c r="K263" s="66">
        <v>0</v>
      </c>
      <c r="L263" s="66">
        <v>0</v>
      </c>
      <c r="M263" s="66">
        <v>0</v>
      </c>
      <c r="N263" s="66">
        <v>0</v>
      </c>
      <c r="O263" s="66">
        <v>0</v>
      </c>
      <c r="P263" s="66">
        <v>0</v>
      </c>
      <c r="Q263" s="66">
        <v>0</v>
      </c>
      <c r="R263" s="66">
        <v>0</v>
      </c>
      <c r="S263" s="66">
        <v>0</v>
      </c>
      <c r="T263" s="66">
        <v>0</v>
      </c>
      <c r="U263" s="66">
        <v>0</v>
      </c>
      <c r="V263" s="66">
        <v>0</v>
      </c>
      <c r="W263" s="66">
        <v>0</v>
      </c>
      <c r="Y263" s="41" t="s">
        <v>429</v>
      </c>
      <c r="Z263" s="68">
        <v>0</v>
      </c>
      <c r="AA263" s="68">
        <v>0</v>
      </c>
      <c r="AB263" s="68">
        <v>0</v>
      </c>
      <c r="AC263" s="68">
        <v>0</v>
      </c>
      <c r="AD263" s="68">
        <v>0</v>
      </c>
      <c r="AE263" s="68">
        <v>0</v>
      </c>
      <c r="AF263" s="68">
        <v>0</v>
      </c>
      <c r="AG263" s="68">
        <v>0</v>
      </c>
      <c r="AH263" s="68">
        <v>0</v>
      </c>
      <c r="AI263" s="68">
        <v>0</v>
      </c>
      <c r="AJ263" s="68">
        <v>0</v>
      </c>
      <c r="AK263" s="68">
        <v>0</v>
      </c>
      <c r="AL263" s="68">
        <v>0</v>
      </c>
      <c r="AM263" s="68">
        <v>0</v>
      </c>
      <c r="AN263" s="68">
        <v>0</v>
      </c>
      <c r="AO263" s="68">
        <v>0</v>
      </c>
      <c r="AP263" s="68">
        <v>0</v>
      </c>
      <c r="AQ263" s="68">
        <v>0</v>
      </c>
      <c r="AR263" s="68">
        <v>0</v>
      </c>
      <c r="AS263" s="68">
        <v>0</v>
      </c>
      <c r="AT263" s="68"/>
      <c r="AV263" s="18" t="s">
        <v>429</v>
      </c>
      <c r="AW263" s="71">
        <v>0</v>
      </c>
      <c r="AX263" s="71">
        <v>0</v>
      </c>
      <c r="AY263" s="71">
        <v>0</v>
      </c>
      <c r="AZ263" s="71">
        <v>0</v>
      </c>
      <c r="BA263" s="71">
        <v>0</v>
      </c>
      <c r="BB263" s="71">
        <v>0</v>
      </c>
      <c r="BC263" s="71">
        <v>0</v>
      </c>
      <c r="BD263" s="71">
        <v>0</v>
      </c>
      <c r="BE263" s="71">
        <v>0</v>
      </c>
      <c r="BF263" s="71">
        <v>0</v>
      </c>
      <c r="BG263" s="71">
        <v>0</v>
      </c>
      <c r="BH263" s="71">
        <v>0</v>
      </c>
      <c r="BI263" s="71">
        <v>0</v>
      </c>
      <c r="BJ263" s="71">
        <v>0</v>
      </c>
      <c r="BK263" s="71">
        <v>0</v>
      </c>
      <c r="BL263" s="71">
        <v>0</v>
      </c>
      <c r="BM263" s="71">
        <v>0</v>
      </c>
      <c r="BN263" s="71">
        <v>0</v>
      </c>
      <c r="BO263" s="71">
        <v>0</v>
      </c>
      <c r="BP263" s="71">
        <v>0</v>
      </c>
      <c r="BQ263" s="71">
        <v>0</v>
      </c>
    </row>
    <row r="264" spans="1:69" x14ac:dyDescent="0.2">
      <c r="A264" s="13"/>
      <c r="B264" s="63" t="s">
        <v>428</v>
      </c>
      <c r="C264" s="66">
        <v>384.48664920900001</v>
      </c>
      <c r="D264" s="66">
        <v>16.486123187</v>
      </c>
      <c r="E264" s="66">
        <v>0</v>
      </c>
      <c r="F264" s="66">
        <v>0</v>
      </c>
      <c r="G264" s="66">
        <v>0</v>
      </c>
      <c r="H264" s="66">
        <v>0</v>
      </c>
      <c r="I264" s="66">
        <v>0</v>
      </c>
      <c r="J264" s="66">
        <v>0</v>
      </c>
      <c r="K264" s="66">
        <v>0</v>
      </c>
      <c r="L264" s="66">
        <v>0</v>
      </c>
      <c r="M264" s="66">
        <v>0</v>
      </c>
      <c r="N264" s="66">
        <v>0</v>
      </c>
      <c r="O264" s="66">
        <v>0</v>
      </c>
      <c r="P264" s="66">
        <v>0</v>
      </c>
      <c r="Q264" s="66">
        <v>0</v>
      </c>
      <c r="R264" s="66">
        <v>0</v>
      </c>
      <c r="S264" s="66">
        <v>0</v>
      </c>
      <c r="T264" s="66">
        <v>0</v>
      </c>
      <c r="U264" s="66">
        <v>0</v>
      </c>
      <c r="V264" s="66">
        <v>0</v>
      </c>
      <c r="W264" s="66">
        <v>400.97277239599998</v>
      </c>
      <c r="Y264" s="41" t="s">
        <v>428</v>
      </c>
      <c r="Z264" s="68">
        <v>0.95888468164936069</v>
      </c>
      <c r="AA264" s="68">
        <v>4.111531835063937E-2</v>
      </c>
      <c r="AB264" s="68">
        <v>0</v>
      </c>
      <c r="AC264" s="68">
        <v>0</v>
      </c>
      <c r="AD264" s="68">
        <v>0</v>
      </c>
      <c r="AE264" s="68">
        <v>0</v>
      </c>
      <c r="AF264" s="68">
        <v>0</v>
      </c>
      <c r="AG264" s="68">
        <v>0</v>
      </c>
      <c r="AH264" s="68">
        <v>0</v>
      </c>
      <c r="AI264" s="68">
        <v>0</v>
      </c>
      <c r="AJ264" s="68">
        <v>0</v>
      </c>
      <c r="AK264" s="68">
        <v>0</v>
      </c>
      <c r="AL264" s="68">
        <v>0</v>
      </c>
      <c r="AM264" s="68">
        <v>0</v>
      </c>
      <c r="AN264" s="68">
        <v>0</v>
      </c>
      <c r="AO264" s="68">
        <v>0</v>
      </c>
      <c r="AP264" s="68">
        <v>0</v>
      </c>
      <c r="AQ264" s="68">
        <v>0</v>
      </c>
      <c r="AR264" s="68">
        <v>0</v>
      </c>
      <c r="AS264" s="68">
        <v>0</v>
      </c>
      <c r="AT264" s="68"/>
      <c r="AV264" s="18" t="s">
        <v>428</v>
      </c>
      <c r="AW264" s="71">
        <v>57.338334982423746</v>
      </c>
      <c r="AX264" s="71">
        <v>78.411015418653861</v>
      </c>
      <c r="AY264" s="71">
        <v>0</v>
      </c>
      <c r="AZ264" s="71">
        <v>0</v>
      </c>
      <c r="BA264" s="71">
        <v>0</v>
      </c>
      <c r="BB264" s="71">
        <v>0</v>
      </c>
      <c r="BC264" s="71">
        <v>0</v>
      </c>
      <c r="BD264" s="71">
        <v>0</v>
      </c>
      <c r="BE264" s="71">
        <v>0</v>
      </c>
      <c r="BF264" s="71">
        <v>0</v>
      </c>
      <c r="BG264" s="71">
        <v>0</v>
      </c>
      <c r="BH264" s="71">
        <v>0</v>
      </c>
      <c r="BI264" s="71">
        <v>0</v>
      </c>
      <c r="BJ264" s="71">
        <v>0</v>
      </c>
      <c r="BK264" s="71">
        <v>0</v>
      </c>
      <c r="BL264" s="71">
        <v>0</v>
      </c>
      <c r="BM264" s="71">
        <v>0</v>
      </c>
      <c r="BN264" s="71">
        <v>0</v>
      </c>
      <c r="BO264" s="71">
        <v>0</v>
      </c>
      <c r="BP264" s="71">
        <v>0</v>
      </c>
      <c r="BQ264" s="71">
        <v>55.075289175460625</v>
      </c>
    </row>
    <row r="265" spans="1:69" x14ac:dyDescent="0.2">
      <c r="A265" s="13"/>
      <c r="B265" s="63" t="s">
        <v>173</v>
      </c>
      <c r="C265" s="66">
        <v>5221.0269651256986</v>
      </c>
      <c r="D265" s="66">
        <v>0</v>
      </c>
      <c r="E265" s="66">
        <v>0</v>
      </c>
      <c r="F265" s="66">
        <v>292.04429010709998</v>
      </c>
      <c r="G265" s="66">
        <v>0</v>
      </c>
      <c r="H265" s="66">
        <v>0</v>
      </c>
      <c r="I265" s="66">
        <v>126.66957472</v>
      </c>
      <c r="J265" s="66">
        <v>0</v>
      </c>
      <c r="K265" s="66">
        <v>0</v>
      </c>
      <c r="L265" s="66">
        <v>0</v>
      </c>
      <c r="M265" s="66">
        <v>0</v>
      </c>
      <c r="N265" s="66">
        <v>0</v>
      </c>
      <c r="O265" s="66">
        <v>164.96072695000001</v>
      </c>
      <c r="P265" s="66">
        <v>0</v>
      </c>
      <c r="Q265" s="66">
        <v>0</v>
      </c>
      <c r="R265" s="66">
        <v>0</v>
      </c>
      <c r="S265" s="66">
        <v>0</v>
      </c>
      <c r="T265" s="66">
        <v>0</v>
      </c>
      <c r="U265" s="66">
        <v>0</v>
      </c>
      <c r="V265" s="66">
        <v>0</v>
      </c>
      <c r="W265" s="66">
        <v>5804.701556902799</v>
      </c>
      <c r="Y265" s="41" t="s">
        <v>173</v>
      </c>
      <c r="Z265" s="68">
        <v>0.8994479585116637</v>
      </c>
      <c r="AA265" s="68">
        <v>0</v>
      </c>
      <c r="AB265" s="68">
        <v>0</v>
      </c>
      <c r="AC265" s="68">
        <v>5.0311680496270918E-2</v>
      </c>
      <c r="AD265" s="68">
        <v>0</v>
      </c>
      <c r="AE265" s="68">
        <v>0</v>
      </c>
      <c r="AF265" s="68">
        <v>2.1821892732688017E-2</v>
      </c>
      <c r="AG265" s="68">
        <v>0</v>
      </c>
      <c r="AH265" s="68">
        <v>0</v>
      </c>
      <c r="AI265" s="68">
        <v>0</v>
      </c>
      <c r="AJ265" s="68">
        <v>0</v>
      </c>
      <c r="AK265" s="68">
        <v>0</v>
      </c>
      <c r="AL265" s="68">
        <v>2.8418468259377268E-2</v>
      </c>
      <c r="AM265" s="68">
        <v>0</v>
      </c>
      <c r="AN265" s="68">
        <v>0</v>
      </c>
      <c r="AO265" s="68">
        <v>0</v>
      </c>
      <c r="AP265" s="68">
        <v>0</v>
      </c>
      <c r="AQ265" s="68">
        <v>0</v>
      </c>
      <c r="AR265" s="68">
        <v>0</v>
      </c>
      <c r="AS265" s="68">
        <v>0</v>
      </c>
      <c r="AT265" s="68"/>
      <c r="AV265" s="18" t="s">
        <v>173</v>
      </c>
      <c r="AW265" s="71">
        <v>17.917175728197556</v>
      </c>
      <c r="AX265" s="71">
        <v>0</v>
      </c>
      <c r="AY265" s="71">
        <v>0</v>
      </c>
      <c r="AZ265" s="71">
        <v>77.310367008031889</v>
      </c>
      <c r="BA265" s="71">
        <v>0</v>
      </c>
      <c r="BB265" s="71">
        <v>0</v>
      </c>
      <c r="BC265" s="71">
        <v>96.109315156185374</v>
      </c>
      <c r="BD265" s="71">
        <v>0</v>
      </c>
      <c r="BE265" s="71">
        <v>0</v>
      </c>
      <c r="BF265" s="71">
        <v>0</v>
      </c>
      <c r="BG265" s="71">
        <v>0</v>
      </c>
      <c r="BH265" s="71">
        <v>0</v>
      </c>
      <c r="BI265" s="71">
        <v>96.109315348320791</v>
      </c>
      <c r="BJ265" s="71">
        <v>0</v>
      </c>
      <c r="BK265" s="71">
        <v>0</v>
      </c>
      <c r="BL265" s="71">
        <v>0</v>
      </c>
      <c r="BM265" s="71">
        <v>0</v>
      </c>
      <c r="BN265" s="71">
        <v>0</v>
      </c>
      <c r="BO265" s="71">
        <v>0</v>
      </c>
      <c r="BP265" s="71">
        <v>0</v>
      </c>
      <c r="BQ265" s="71">
        <v>16.932191414667702</v>
      </c>
    </row>
    <row r="266" spans="1:69" x14ac:dyDescent="0.2">
      <c r="A266" s="13"/>
      <c r="B266" s="63" t="s">
        <v>181</v>
      </c>
      <c r="C266" s="66">
        <v>5668.8536568950994</v>
      </c>
      <c r="D266" s="66">
        <v>62.219569252200003</v>
      </c>
      <c r="E266" s="66">
        <v>194.58877785000001</v>
      </c>
      <c r="F266" s="66">
        <v>78.690246645000002</v>
      </c>
      <c r="G266" s="66">
        <v>0</v>
      </c>
      <c r="H266" s="66">
        <v>0</v>
      </c>
      <c r="I266" s="66">
        <v>0</v>
      </c>
      <c r="J266" s="66">
        <v>0</v>
      </c>
      <c r="K266" s="66">
        <v>0</v>
      </c>
      <c r="L266" s="66">
        <v>0</v>
      </c>
      <c r="M266" s="66">
        <v>0</v>
      </c>
      <c r="N266" s="66">
        <v>0</v>
      </c>
      <c r="O266" s="66">
        <v>0</v>
      </c>
      <c r="P266" s="66">
        <v>0</v>
      </c>
      <c r="Q266" s="66">
        <v>0</v>
      </c>
      <c r="R266" s="66">
        <v>0</v>
      </c>
      <c r="S266" s="66">
        <v>0</v>
      </c>
      <c r="T266" s="66">
        <v>0</v>
      </c>
      <c r="U266" s="66">
        <v>0</v>
      </c>
      <c r="V266" s="66">
        <v>0</v>
      </c>
      <c r="W266" s="66">
        <v>6004.3522506422987</v>
      </c>
      <c r="Y266" s="41" t="s">
        <v>181</v>
      </c>
      <c r="Z266" s="68">
        <v>0.94412409869668956</v>
      </c>
      <c r="AA266" s="68">
        <v>1.0362411573295727E-2</v>
      </c>
      <c r="AB266" s="68">
        <v>3.2407955051135522E-2</v>
      </c>
      <c r="AC266" s="68">
        <v>1.3105534678879363E-2</v>
      </c>
      <c r="AD266" s="68">
        <v>0</v>
      </c>
      <c r="AE266" s="68">
        <v>0</v>
      </c>
      <c r="AF266" s="68">
        <v>0</v>
      </c>
      <c r="AG266" s="68">
        <v>0</v>
      </c>
      <c r="AH266" s="68">
        <v>0</v>
      </c>
      <c r="AI266" s="68">
        <v>0</v>
      </c>
      <c r="AJ266" s="68">
        <v>0</v>
      </c>
      <c r="AK266" s="68">
        <v>0</v>
      </c>
      <c r="AL266" s="68">
        <v>0</v>
      </c>
      <c r="AM266" s="68">
        <v>0</v>
      </c>
      <c r="AN266" s="68">
        <v>0</v>
      </c>
      <c r="AO266" s="68">
        <v>0</v>
      </c>
      <c r="AP266" s="68">
        <v>0</v>
      </c>
      <c r="AQ266" s="68">
        <v>0</v>
      </c>
      <c r="AR266" s="68">
        <v>0</v>
      </c>
      <c r="AS266" s="68">
        <v>0</v>
      </c>
      <c r="AT266" s="68"/>
      <c r="AV266" s="18" t="s">
        <v>181</v>
      </c>
      <c r="AW266" s="71">
        <v>16.660495507329276</v>
      </c>
      <c r="AX266" s="71">
        <v>71.157691304788273</v>
      </c>
      <c r="AY266" s="71">
        <v>103.36513350437875</v>
      </c>
      <c r="AZ266" s="71">
        <v>80.660886915540871</v>
      </c>
      <c r="BA266" s="71">
        <v>0</v>
      </c>
      <c r="BB266" s="71">
        <v>0</v>
      </c>
      <c r="BC266" s="71">
        <v>0</v>
      </c>
      <c r="BD266" s="71">
        <v>0</v>
      </c>
      <c r="BE266" s="71">
        <v>0</v>
      </c>
      <c r="BF266" s="71">
        <v>0</v>
      </c>
      <c r="BG266" s="71">
        <v>0</v>
      </c>
      <c r="BH266" s="71">
        <v>0</v>
      </c>
      <c r="BI266" s="71">
        <v>0</v>
      </c>
      <c r="BJ266" s="71">
        <v>0</v>
      </c>
      <c r="BK266" s="71">
        <v>0</v>
      </c>
      <c r="BL266" s="71">
        <v>0</v>
      </c>
      <c r="BM266" s="71">
        <v>0</v>
      </c>
      <c r="BN266" s="71">
        <v>0</v>
      </c>
      <c r="BO266" s="71">
        <v>0</v>
      </c>
      <c r="BP266" s="71">
        <v>0</v>
      </c>
      <c r="BQ266" s="71">
        <v>16.133884474822107</v>
      </c>
    </row>
    <row r="267" spans="1:69" x14ac:dyDescent="0.2">
      <c r="A267" s="13"/>
      <c r="B267" s="63" t="s">
        <v>169</v>
      </c>
      <c r="C267" s="66">
        <v>6091.7189163303001</v>
      </c>
      <c r="D267" s="66">
        <v>259.58024397649996</v>
      </c>
      <c r="E267" s="66">
        <v>0</v>
      </c>
      <c r="F267" s="66">
        <v>355.57684756579999</v>
      </c>
      <c r="G267" s="66">
        <v>0</v>
      </c>
      <c r="H267" s="66">
        <v>0</v>
      </c>
      <c r="I267" s="66">
        <v>0</v>
      </c>
      <c r="J267" s="66">
        <v>0</v>
      </c>
      <c r="K267" s="66">
        <v>0</v>
      </c>
      <c r="L267" s="66">
        <v>0</v>
      </c>
      <c r="M267" s="66">
        <v>0</v>
      </c>
      <c r="N267" s="66">
        <v>199.556915804</v>
      </c>
      <c r="O267" s="66">
        <v>0</v>
      </c>
      <c r="P267" s="66">
        <v>0</v>
      </c>
      <c r="Q267" s="66">
        <v>0</v>
      </c>
      <c r="R267" s="66">
        <v>0</v>
      </c>
      <c r="S267" s="66">
        <v>0</v>
      </c>
      <c r="T267" s="66">
        <v>0</v>
      </c>
      <c r="U267" s="66">
        <v>0</v>
      </c>
      <c r="V267" s="66">
        <v>0</v>
      </c>
      <c r="W267" s="66">
        <v>6906.4329236765998</v>
      </c>
      <c r="Y267" s="41" t="s">
        <v>169</v>
      </c>
      <c r="Z267" s="68">
        <v>0.88203548541631371</v>
      </c>
      <c r="AA267" s="68">
        <v>3.7585284161177943E-2</v>
      </c>
      <c r="AB267" s="68">
        <v>0</v>
      </c>
      <c r="AC267" s="68">
        <v>5.1484876707744917E-2</v>
      </c>
      <c r="AD267" s="68">
        <v>0</v>
      </c>
      <c r="AE267" s="68">
        <v>0</v>
      </c>
      <c r="AF267" s="68">
        <v>0</v>
      </c>
      <c r="AG267" s="68">
        <v>0</v>
      </c>
      <c r="AH267" s="68">
        <v>0</v>
      </c>
      <c r="AI267" s="68">
        <v>0</v>
      </c>
      <c r="AJ267" s="68">
        <v>0</v>
      </c>
      <c r="AK267" s="68">
        <v>2.8894353714763513E-2</v>
      </c>
      <c r="AL267" s="68">
        <v>0</v>
      </c>
      <c r="AM267" s="68">
        <v>0</v>
      </c>
      <c r="AN267" s="68">
        <v>0</v>
      </c>
      <c r="AO267" s="68">
        <v>0</v>
      </c>
      <c r="AP267" s="68">
        <v>0</v>
      </c>
      <c r="AQ267" s="68">
        <v>0</v>
      </c>
      <c r="AR267" s="68">
        <v>0</v>
      </c>
      <c r="AS267" s="68">
        <v>0</v>
      </c>
      <c r="AT267" s="68"/>
      <c r="AV267" s="18" t="s">
        <v>169</v>
      </c>
      <c r="AW267" s="71">
        <v>14.689417523099024</v>
      </c>
      <c r="AX267" s="71">
        <v>58.324139981737282</v>
      </c>
      <c r="AY267" s="71">
        <v>0</v>
      </c>
      <c r="AZ267" s="71">
        <v>66.277176172950433</v>
      </c>
      <c r="BA267" s="71">
        <v>0</v>
      </c>
      <c r="BB267" s="71">
        <v>0</v>
      </c>
      <c r="BC267" s="71">
        <v>0</v>
      </c>
      <c r="BD267" s="71">
        <v>0</v>
      </c>
      <c r="BE267" s="71">
        <v>0</v>
      </c>
      <c r="BF267" s="71">
        <v>0</v>
      </c>
      <c r="BG267" s="71">
        <v>0</v>
      </c>
      <c r="BH267" s="71">
        <v>88.029402194129986</v>
      </c>
      <c r="BI267" s="71">
        <v>0</v>
      </c>
      <c r="BJ267" s="71">
        <v>0</v>
      </c>
      <c r="BK267" s="71">
        <v>0</v>
      </c>
      <c r="BL267" s="71">
        <v>0</v>
      </c>
      <c r="BM267" s="71">
        <v>0</v>
      </c>
      <c r="BN267" s="71">
        <v>0</v>
      </c>
      <c r="BO267" s="71">
        <v>0</v>
      </c>
      <c r="BP267" s="71">
        <v>0</v>
      </c>
      <c r="BQ267" s="71">
        <v>13.812742427372047</v>
      </c>
    </row>
    <row r="268" spans="1:69" x14ac:dyDescent="0.2">
      <c r="A268" s="13"/>
      <c r="B268" s="63" t="s">
        <v>372</v>
      </c>
      <c r="C268" s="66">
        <v>39.667919400300001</v>
      </c>
      <c r="D268" s="66">
        <v>0</v>
      </c>
      <c r="E268" s="66">
        <v>0</v>
      </c>
      <c r="F268" s="66">
        <v>0</v>
      </c>
      <c r="G268" s="66">
        <v>0</v>
      </c>
      <c r="H268" s="66">
        <v>0</v>
      </c>
      <c r="I268" s="66">
        <v>55.559138685999997</v>
      </c>
      <c r="J268" s="66">
        <v>0</v>
      </c>
      <c r="K268" s="66">
        <v>0</v>
      </c>
      <c r="L268" s="66">
        <v>0</v>
      </c>
      <c r="M268" s="66">
        <v>0</v>
      </c>
      <c r="N268" s="66">
        <v>0</v>
      </c>
      <c r="O268" s="66">
        <v>0</v>
      </c>
      <c r="P268" s="66">
        <v>0</v>
      </c>
      <c r="Q268" s="66">
        <v>0</v>
      </c>
      <c r="R268" s="66">
        <v>0</v>
      </c>
      <c r="S268" s="66">
        <v>0</v>
      </c>
      <c r="T268" s="66">
        <v>0</v>
      </c>
      <c r="U268" s="66">
        <v>0</v>
      </c>
      <c r="V268" s="66">
        <v>0</v>
      </c>
      <c r="W268" s="66">
        <v>95.227058086299991</v>
      </c>
      <c r="Y268" s="41" t="s">
        <v>372</v>
      </c>
      <c r="Z268" s="68">
        <v>0.41656142904625648</v>
      </c>
      <c r="AA268" s="68">
        <v>0</v>
      </c>
      <c r="AB268" s="68">
        <v>0</v>
      </c>
      <c r="AC268" s="68">
        <v>0</v>
      </c>
      <c r="AD268" s="68">
        <v>0</v>
      </c>
      <c r="AE268" s="68">
        <v>0</v>
      </c>
      <c r="AF268" s="68">
        <v>0.58343857095374352</v>
      </c>
      <c r="AG268" s="68">
        <v>0</v>
      </c>
      <c r="AH268" s="68">
        <v>0</v>
      </c>
      <c r="AI268" s="68">
        <v>0</v>
      </c>
      <c r="AJ268" s="68">
        <v>0</v>
      </c>
      <c r="AK268" s="68">
        <v>0</v>
      </c>
      <c r="AL268" s="68">
        <v>0</v>
      </c>
      <c r="AM268" s="68">
        <v>0</v>
      </c>
      <c r="AN268" s="68">
        <v>0</v>
      </c>
      <c r="AO268" s="68">
        <v>0</v>
      </c>
      <c r="AP268" s="68">
        <v>0</v>
      </c>
      <c r="AQ268" s="68">
        <v>0</v>
      </c>
      <c r="AR268" s="68">
        <v>0</v>
      </c>
      <c r="AS268" s="68">
        <v>0</v>
      </c>
      <c r="AT268" s="68"/>
      <c r="AV268" s="18" t="s">
        <v>372</v>
      </c>
      <c r="AW268" s="71">
        <v>66.915289126615448</v>
      </c>
      <c r="AX268" s="71">
        <v>0</v>
      </c>
      <c r="AY268" s="71">
        <v>0</v>
      </c>
      <c r="AZ268" s="71">
        <v>0</v>
      </c>
      <c r="BA268" s="71">
        <v>0</v>
      </c>
      <c r="BB268" s="71">
        <v>0</v>
      </c>
      <c r="BC268" s="71">
        <v>96.33428406051749</v>
      </c>
      <c r="BD268" s="71">
        <v>0</v>
      </c>
      <c r="BE268" s="71">
        <v>0</v>
      </c>
      <c r="BF268" s="71">
        <v>0</v>
      </c>
      <c r="BG268" s="71">
        <v>0</v>
      </c>
      <c r="BH268" s="71">
        <v>0</v>
      </c>
      <c r="BI268" s="71">
        <v>0</v>
      </c>
      <c r="BJ268" s="71">
        <v>0</v>
      </c>
      <c r="BK268" s="71">
        <v>0</v>
      </c>
      <c r="BL268" s="71">
        <v>0</v>
      </c>
      <c r="BM268" s="71">
        <v>0</v>
      </c>
      <c r="BN268" s="71">
        <v>0</v>
      </c>
      <c r="BO268" s="71">
        <v>0</v>
      </c>
      <c r="BP268" s="71">
        <v>0</v>
      </c>
      <c r="BQ268" s="71">
        <v>62.737513621621098</v>
      </c>
    </row>
    <row r="269" spans="1:69" x14ac:dyDescent="0.2">
      <c r="A269" s="13"/>
      <c r="B269" s="63" t="s">
        <v>398</v>
      </c>
      <c r="C269" s="66">
        <v>1821.6448970495001</v>
      </c>
      <c r="D269" s="66">
        <v>2.7875003088999999</v>
      </c>
      <c r="E269" s="66">
        <v>0</v>
      </c>
      <c r="F269" s="66">
        <v>0</v>
      </c>
      <c r="G269" s="66">
        <v>0</v>
      </c>
      <c r="H269" s="66">
        <v>0</v>
      </c>
      <c r="I269" s="66">
        <v>0</v>
      </c>
      <c r="J269" s="66">
        <v>0</v>
      </c>
      <c r="K269" s="66">
        <v>0</v>
      </c>
      <c r="L269" s="66">
        <v>0</v>
      </c>
      <c r="M269" s="66">
        <v>0</v>
      </c>
      <c r="N269" s="66">
        <v>0</v>
      </c>
      <c r="O269" s="66">
        <v>0</v>
      </c>
      <c r="P269" s="66">
        <v>0</v>
      </c>
      <c r="Q269" s="66">
        <v>0</v>
      </c>
      <c r="R269" s="66">
        <v>0</v>
      </c>
      <c r="S269" s="66">
        <v>0</v>
      </c>
      <c r="T269" s="66">
        <v>0</v>
      </c>
      <c r="U269" s="66">
        <v>0</v>
      </c>
      <c r="V269" s="66">
        <v>0</v>
      </c>
      <c r="W269" s="66">
        <v>1824.4323973583998</v>
      </c>
      <c r="Y269" s="41" t="s">
        <v>398</v>
      </c>
      <c r="Z269" s="68">
        <v>0.99847212737893942</v>
      </c>
      <c r="AA269" s="68">
        <v>1.5278726210606807E-3</v>
      </c>
      <c r="AB269" s="68">
        <v>0</v>
      </c>
      <c r="AC269" s="68">
        <v>0</v>
      </c>
      <c r="AD269" s="68">
        <v>0</v>
      </c>
      <c r="AE269" s="68">
        <v>0</v>
      </c>
      <c r="AF269" s="68">
        <v>0</v>
      </c>
      <c r="AG269" s="68">
        <v>0</v>
      </c>
      <c r="AH269" s="68">
        <v>0</v>
      </c>
      <c r="AI269" s="68">
        <v>0</v>
      </c>
      <c r="AJ269" s="68">
        <v>0</v>
      </c>
      <c r="AK269" s="68">
        <v>0</v>
      </c>
      <c r="AL269" s="68">
        <v>0</v>
      </c>
      <c r="AM269" s="68">
        <v>0</v>
      </c>
      <c r="AN269" s="68">
        <v>0</v>
      </c>
      <c r="AO269" s="68">
        <v>0</v>
      </c>
      <c r="AP269" s="68">
        <v>0</v>
      </c>
      <c r="AQ269" s="68">
        <v>0</v>
      </c>
      <c r="AR269" s="68">
        <v>0</v>
      </c>
      <c r="AS269" s="68">
        <v>0</v>
      </c>
      <c r="AT269" s="68"/>
      <c r="AV269" s="18" t="s">
        <v>398</v>
      </c>
      <c r="AW269" s="71">
        <v>25.424735550566091</v>
      </c>
      <c r="AX269" s="71">
        <v>99.240735315350122</v>
      </c>
      <c r="AY269" s="71">
        <v>0</v>
      </c>
      <c r="AZ269" s="71">
        <v>0</v>
      </c>
      <c r="BA269" s="71">
        <v>0</v>
      </c>
      <c r="BB269" s="71">
        <v>0</v>
      </c>
      <c r="BC269" s="71">
        <v>0</v>
      </c>
      <c r="BD269" s="71">
        <v>0</v>
      </c>
      <c r="BE269" s="71">
        <v>0</v>
      </c>
      <c r="BF269" s="71">
        <v>0</v>
      </c>
      <c r="BG269" s="71">
        <v>0</v>
      </c>
      <c r="BH269" s="71">
        <v>0</v>
      </c>
      <c r="BI269" s="71">
        <v>0</v>
      </c>
      <c r="BJ269" s="71">
        <v>0</v>
      </c>
      <c r="BK269" s="71">
        <v>0</v>
      </c>
      <c r="BL269" s="71">
        <v>0</v>
      </c>
      <c r="BM269" s="71">
        <v>0</v>
      </c>
      <c r="BN269" s="71">
        <v>0</v>
      </c>
      <c r="BO269" s="71">
        <v>0</v>
      </c>
      <c r="BP269" s="71">
        <v>0</v>
      </c>
      <c r="BQ269" s="71">
        <v>25.386342615706738</v>
      </c>
    </row>
    <row r="270" spans="1:69" x14ac:dyDescent="0.2">
      <c r="A270" s="13"/>
      <c r="B270" s="63" t="s">
        <v>399</v>
      </c>
      <c r="C270" s="66">
        <v>23044.292872793998</v>
      </c>
      <c r="D270" s="66">
        <v>424.78565319360001</v>
      </c>
      <c r="E270" s="66">
        <v>420.3482016968</v>
      </c>
      <c r="F270" s="66">
        <v>660.32795690039995</v>
      </c>
      <c r="G270" s="66">
        <v>12.649501169000001</v>
      </c>
      <c r="H270" s="66">
        <v>16.456899694000001</v>
      </c>
      <c r="I270" s="66">
        <v>807.01294579299997</v>
      </c>
      <c r="J270" s="66">
        <v>77.179491685000002</v>
      </c>
      <c r="K270" s="66">
        <v>0</v>
      </c>
      <c r="L270" s="66">
        <v>133.8116201853</v>
      </c>
      <c r="M270" s="66">
        <v>0</v>
      </c>
      <c r="N270" s="66">
        <v>0</v>
      </c>
      <c r="O270" s="66">
        <v>73.845471986000007</v>
      </c>
      <c r="P270" s="66">
        <v>0</v>
      </c>
      <c r="Q270" s="66">
        <v>0</v>
      </c>
      <c r="R270" s="66">
        <v>0</v>
      </c>
      <c r="S270" s="66">
        <v>0</v>
      </c>
      <c r="T270" s="66">
        <v>0</v>
      </c>
      <c r="U270" s="66">
        <v>0</v>
      </c>
      <c r="V270" s="66">
        <v>0</v>
      </c>
      <c r="W270" s="66">
        <v>25670.710615097101</v>
      </c>
      <c r="Y270" s="41" t="s">
        <v>399</v>
      </c>
      <c r="Z270" s="68">
        <v>0.8976881559033083</v>
      </c>
      <c r="AA270" s="68">
        <v>1.6547483221745367E-2</v>
      </c>
      <c r="AB270" s="68">
        <v>1.6374622736372194E-2</v>
      </c>
      <c r="AC270" s="68">
        <v>2.5723010430106951E-2</v>
      </c>
      <c r="AD270" s="68">
        <v>4.9276007036442345E-4</v>
      </c>
      <c r="AE270" s="68">
        <v>6.4107690436592739E-4</v>
      </c>
      <c r="AF270" s="68">
        <v>3.1437109704255353E-2</v>
      </c>
      <c r="AG270" s="68">
        <v>3.0065194860484411E-3</v>
      </c>
      <c r="AH270" s="68">
        <v>0</v>
      </c>
      <c r="AI270" s="68">
        <v>5.2126184659105059E-3</v>
      </c>
      <c r="AJ270" s="68">
        <v>0</v>
      </c>
      <c r="AK270" s="68">
        <v>0</v>
      </c>
      <c r="AL270" s="68">
        <v>2.8766430775224055E-3</v>
      </c>
      <c r="AM270" s="68">
        <v>0</v>
      </c>
      <c r="AN270" s="68">
        <v>0</v>
      </c>
      <c r="AO270" s="68">
        <v>0</v>
      </c>
      <c r="AP270" s="68">
        <v>0</v>
      </c>
      <c r="AQ270" s="68">
        <v>0</v>
      </c>
      <c r="AR270" s="68">
        <v>0</v>
      </c>
      <c r="AS270" s="68">
        <v>0</v>
      </c>
      <c r="AT270" s="68"/>
      <c r="AV270" s="18" t="s">
        <v>399</v>
      </c>
      <c r="AW270" s="71">
        <v>4.9408373009997337</v>
      </c>
      <c r="AX270" s="71">
        <v>47.001859738689539</v>
      </c>
      <c r="AY270" s="71">
        <v>49.653536872729156</v>
      </c>
      <c r="AZ270" s="71">
        <v>42.765862045691648</v>
      </c>
      <c r="BA270" s="71">
        <v>103.36513351006595</v>
      </c>
      <c r="BB270" s="71">
        <v>96.10931502293198</v>
      </c>
      <c r="BC270" s="71">
        <v>35.73000442327637</v>
      </c>
      <c r="BD270" s="71">
        <v>72.973593397890411</v>
      </c>
      <c r="BE270" s="71">
        <v>0</v>
      </c>
      <c r="BF270" s="71">
        <v>59.516655128570854</v>
      </c>
      <c r="BG270" s="71">
        <v>0</v>
      </c>
      <c r="BH270" s="71">
        <v>0</v>
      </c>
      <c r="BI270" s="71">
        <v>87.51406224764068</v>
      </c>
      <c r="BJ270" s="71">
        <v>0</v>
      </c>
      <c r="BK270" s="71">
        <v>0</v>
      </c>
      <c r="BL270" s="71">
        <v>0</v>
      </c>
      <c r="BM270" s="71">
        <v>0</v>
      </c>
      <c r="BN270" s="71">
        <v>0</v>
      </c>
      <c r="BO270" s="71">
        <v>0</v>
      </c>
      <c r="BP270" s="71">
        <v>0</v>
      </c>
      <c r="BQ270" s="71">
        <v>4.8604652062745259</v>
      </c>
    </row>
    <row r="271" spans="1:69" x14ac:dyDescent="0.2">
      <c r="A271" s="13"/>
      <c r="B271" s="63" t="s">
        <v>151</v>
      </c>
      <c r="C271" s="66">
        <v>1593.4652773055998</v>
      </c>
      <c r="D271" s="66">
        <v>2.6476412138000001</v>
      </c>
      <c r="E271" s="66">
        <v>0</v>
      </c>
      <c r="F271" s="66">
        <v>51.443735260400004</v>
      </c>
      <c r="G271" s="66">
        <v>0</v>
      </c>
      <c r="H271" s="66">
        <v>0</v>
      </c>
      <c r="I271" s="66">
        <v>0</v>
      </c>
      <c r="J271" s="66">
        <v>0</v>
      </c>
      <c r="K271" s="66">
        <v>0</v>
      </c>
      <c r="L271" s="66">
        <v>412.79152971999997</v>
      </c>
      <c r="M271" s="66">
        <v>0</v>
      </c>
      <c r="N271" s="66">
        <v>0</v>
      </c>
      <c r="O271" s="66">
        <v>0</v>
      </c>
      <c r="P271" s="66">
        <v>0</v>
      </c>
      <c r="Q271" s="66">
        <v>0</v>
      </c>
      <c r="R271" s="66">
        <v>0</v>
      </c>
      <c r="S271" s="66">
        <v>0</v>
      </c>
      <c r="T271" s="66">
        <v>0</v>
      </c>
      <c r="U271" s="66">
        <v>0</v>
      </c>
      <c r="V271" s="66">
        <v>0</v>
      </c>
      <c r="W271" s="66">
        <v>2060.3481834998001</v>
      </c>
      <c r="Y271" s="41" t="s">
        <v>151</v>
      </c>
      <c r="Z271" s="68">
        <v>0.77339611336898795</v>
      </c>
      <c r="AA271" s="68">
        <v>1.2850455253163072E-3</v>
      </c>
      <c r="AB271" s="68">
        <v>0</v>
      </c>
      <c r="AC271" s="68">
        <v>2.4968466821474494E-2</v>
      </c>
      <c r="AD271" s="68">
        <v>0</v>
      </c>
      <c r="AE271" s="68">
        <v>0</v>
      </c>
      <c r="AF271" s="68">
        <v>0</v>
      </c>
      <c r="AG271" s="68">
        <v>0</v>
      </c>
      <c r="AH271" s="68">
        <v>0</v>
      </c>
      <c r="AI271" s="68">
        <v>0.20035037428422109</v>
      </c>
      <c r="AJ271" s="68">
        <v>0</v>
      </c>
      <c r="AK271" s="68">
        <v>0</v>
      </c>
      <c r="AL271" s="68">
        <v>0</v>
      </c>
      <c r="AM271" s="68">
        <v>0</v>
      </c>
      <c r="AN271" s="68">
        <v>0</v>
      </c>
      <c r="AO271" s="68">
        <v>0</v>
      </c>
      <c r="AP271" s="68">
        <v>0</v>
      </c>
      <c r="AQ271" s="68">
        <v>0</v>
      </c>
      <c r="AR271" s="68">
        <v>0</v>
      </c>
      <c r="AS271" s="68">
        <v>0</v>
      </c>
      <c r="AT271" s="68"/>
      <c r="AV271" s="18" t="s">
        <v>151</v>
      </c>
      <c r="AW271" s="71">
        <v>26.758326179765717</v>
      </c>
      <c r="AX271" s="71">
        <v>71.15769117783617</v>
      </c>
      <c r="AY271" s="71">
        <v>0</v>
      </c>
      <c r="AZ271" s="71">
        <v>94.013099927739844</v>
      </c>
      <c r="BA271" s="71">
        <v>0</v>
      </c>
      <c r="BB271" s="71">
        <v>0</v>
      </c>
      <c r="BC271" s="71">
        <v>0</v>
      </c>
      <c r="BD271" s="71">
        <v>0</v>
      </c>
      <c r="BE271" s="71">
        <v>0</v>
      </c>
      <c r="BF271" s="71">
        <v>65.55431879126759</v>
      </c>
      <c r="BG271" s="71">
        <v>0</v>
      </c>
      <c r="BH271" s="71">
        <v>0</v>
      </c>
      <c r="BI271" s="71">
        <v>0</v>
      </c>
      <c r="BJ271" s="71">
        <v>0</v>
      </c>
      <c r="BK271" s="71">
        <v>0</v>
      </c>
      <c r="BL271" s="71">
        <v>0</v>
      </c>
      <c r="BM271" s="71">
        <v>0</v>
      </c>
      <c r="BN271" s="71">
        <v>0</v>
      </c>
      <c r="BO271" s="71">
        <v>0</v>
      </c>
      <c r="BP271" s="71">
        <v>0</v>
      </c>
      <c r="BQ271" s="71">
        <v>24.622960238746774</v>
      </c>
    </row>
    <row r="272" spans="1:69" x14ac:dyDescent="0.2">
      <c r="A272" s="13"/>
      <c r="B272" s="63" t="s">
        <v>373</v>
      </c>
      <c r="C272" s="66">
        <v>0</v>
      </c>
      <c r="D272" s="66">
        <v>0</v>
      </c>
      <c r="E272" s="66">
        <v>0</v>
      </c>
      <c r="F272" s="66">
        <v>0</v>
      </c>
      <c r="G272" s="66">
        <v>0</v>
      </c>
      <c r="H272" s="66">
        <v>0</v>
      </c>
      <c r="I272" s="66">
        <v>0</v>
      </c>
      <c r="J272" s="66">
        <v>0</v>
      </c>
      <c r="K272" s="66">
        <v>0</v>
      </c>
      <c r="L272" s="66">
        <v>0</v>
      </c>
      <c r="M272" s="66">
        <v>0</v>
      </c>
      <c r="N272" s="66">
        <v>0</v>
      </c>
      <c r="O272" s="66">
        <v>0</v>
      </c>
      <c r="P272" s="66">
        <v>0</v>
      </c>
      <c r="Q272" s="66">
        <v>0</v>
      </c>
      <c r="R272" s="66">
        <v>0</v>
      </c>
      <c r="S272" s="66">
        <v>0</v>
      </c>
      <c r="T272" s="66">
        <v>0</v>
      </c>
      <c r="U272" s="66">
        <v>0</v>
      </c>
      <c r="V272" s="66">
        <v>0</v>
      </c>
      <c r="W272" s="66">
        <v>82.222146418300014</v>
      </c>
      <c r="Y272" s="41" t="s">
        <v>373</v>
      </c>
      <c r="Z272" s="68">
        <v>0</v>
      </c>
      <c r="AA272" s="68">
        <v>0</v>
      </c>
      <c r="AB272" s="68">
        <v>0</v>
      </c>
      <c r="AC272" s="68">
        <v>0</v>
      </c>
      <c r="AD272" s="68">
        <v>0</v>
      </c>
      <c r="AE272" s="68">
        <v>0</v>
      </c>
      <c r="AF272" s="68">
        <v>0</v>
      </c>
      <c r="AG272" s="68">
        <v>0</v>
      </c>
      <c r="AH272" s="68">
        <v>0</v>
      </c>
      <c r="AI272" s="68">
        <v>0</v>
      </c>
      <c r="AJ272" s="68">
        <v>0</v>
      </c>
      <c r="AK272" s="68">
        <v>0</v>
      </c>
      <c r="AL272" s="68">
        <v>0</v>
      </c>
      <c r="AM272" s="68">
        <v>0</v>
      </c>
      <c r="AN272" s="68">
        <v>0</v>
      </c>
      <c r="AO272" s="68">
        <v>0</v>
      </c>
      <c r="AP272" s="68">
        <v>0</v>
      </c>
      <c r="AQ272" s="68">
        <v>0</v>
      </c>
      <c r="AR272" s="68">
        <v>0</v>
      </c>
      <c r="AS272" s="68">
        <v>0</v>
      </c>
      <c r="AT272" s="68"/>
      <c r="AV272" s="18" t="s">
        <v>373</v>
      </c>
      <c r="AW272" s="71">
        <v>0</v>
      </c>
      <c r="AX272" s="71">
        <v>0</v>
      </c>
      <c r="AY272" s="71">
        <v>0</v>
      </c>
      <c r="AZ272" s="71">
        <v>0</v>
      </c>
      <c r="BA272" s="71">
        <v>0</v>
      </c>
      <c r="BB272" s="71">
        <v>0</v>
      </c>
      <c r="BC272" s="71">
        <v>0</v>
      </c>
      <c r="BD272" s="71">
        <v>0</v>
      </c>
      <c r="BE272" s="71">
        <v>0</v>
      </c>
      <c r="BF272" s="71">
        <v>0</v>
      </c>
      <c r="BG272" s="71">
        <v>0</v>
      </c>
      <c r="BH272" s="71">
        <v>0</v>
      </c>
      <c r="BI272" s="71">
        <v>0</v>
      </c>
      <c r="BJ272" s="71">
        <v>0</v>
      </c>
      <c r="BK272" s="71">
        <v>0</v>
      </c>
      <c r="BL272" s="71">
        <v>0</v>
      </c>
      <c r="BM272" s="71">
        <v>0</v>
      </c>
      <c r="BN272" s="71">
        <v>0</v>
      </c>
      <c r="BO272" s="71">
        <v>0</v>
      </c>
      <c r="BP272" s="71">
        <v>0</v>
      </c>
      <c r="BQ272" s="71">
        <v>38.627673078351989</v>
      </c>
    </row>
    <row r="273" spans="1:69" x14ac:dyDescent="0.2">
      <c r="A273" s="13"/>
      <c r="B273" s="63" t="s">
        <v>374</v>
      </c>
      <c r="C273" s="66">
        <v>0</v>
      </c>
      <c r="D273" s="66">
        <v>0</v>
      </c>
      <c r="E273" s="66">
        <v>0</v>
      </c>
      <c r="F273" s="66">
        <v>0</v>
      </c>
      <c r="G273" s="66">
        <v>0</v>
      </c>
      <c r="H273" s="66">
        <v>0</v>
      </c>
      <c r="I273" s="66">
        <v>0</v>
      </c>
      <c r="J273" s="66">
        <v>0</v>
      </c>
      <c r="K273" s="66">
        <v>0</v>
      </c>
      <c r="L273" s="66">
        <v>0</v>
      </c>
      <c r="M273" s="66">
        <v>0</v>
      </c>
      <c r="N273" s="66">
        <v>0</v>
      </c>
      <c r="O273" s="66">
        <v>0</v>
      </c>
      <c r="P273" s="66">
        <v>0</v>
      </c>
      <c r="Q273" s="66">
        <v>0</v>
      </c>
      <c r="R273" s="66">
        <v>0</v>
      </c>
      <c r="S273" s="66">
        <v>0</v>
      </c>
      <c r="T273" s="66">
        <v>0</v>
      </c>
      <c r="U273" s="66">
        <v>0</v>
      </c>
      <c r="V273" s="66">
        <v>0</v>
      </c>
      <c r="W273" s="66">
        <v>0</v>
      </c>
      <c r="Y273" s="41" t="s">
        <v>374</v>
      </c>
      <c r="Z273" s="68">
        <v>0</v>
      </c>
      <c r="AA273" s="68">
        <v>0</v>
      </c>
      <c r="AB273" s="68">
        <v>0</v>
      </c>
      <c r="AC273" s="68">
        <v>0</v>
      </c>
      <c r="AD273" s="68">
        <v>0</v>
      </c>
      <c r="AE273" s="68">
        <v>0</v>
      </c>
      <c r="AF273" s="68">
        <v>0</v>
      </c>
      <c r="AG273" s="68">
        <v>0</v>
      </c>
      <c r="AH273" s="68">
        <v>0</v>
      </c>
      <c r="AI273" s="68">
        <v>0</v>
      </c>
      <c r="AJ273" s="68">
        <v>0</v>
      </c>
      <c r="AK273" s="68">
        <v>0</v>
      </c>
      <c r="AL273" s="68">
        <v>0</v>
      </c>
      <c r="AM273" s="68">
        <v>0</v>
      </c>
      <c r="AN273" s="68">
        <v>0</v>
      </c>
      <c r="AO273" s="68">
        <v>0</v>
      </c>
      <c r="AP273" s="68">
        <v>0</v>
      </c>
      <c r="AQ273" s="68">
        <v>0</v>
      </c>
      <c r="AR273" s="68">
        <v>0</v>
      </c>
      <c r="AS273" s="68">
        <v>0</v>
      </c>
      <c r="AT273" s="68"/>
      <c r="AV273" s="18" t="s">
        <v>374</v>
      </c>
      <c r="AW273" s="71">
        <v>0</v>
      </c>
      <c r="AX273" s="71">
        <v>0</v>
      </c>
      <c r="AY273" s="71">
        <v>0</v>
      </c>
      <c r="AZ273" s="71">
        <v>0</v>
      </c>
      <c r="BA273" s="71">
        <v>0</v>
      </c>
      <c r="BB273" s="71">
        <v>0</v>
      </c>
      <c r="BC273" s="71">
        <v>0</v>
      </c>
      <c r="BD273" s="71">
        <v>0</v>
      </c>
      <c r="BE273" s="71">
        <v>0</v>
      </c>
      <c r="BF273" s="71">
        <v>0</v>
      </c>
      <c r="BG273" s="71">
        <v>0</v>
      </c>
      <c r="BH273" s="71">
        <v>0</v>
      </c>
      <c r="BI273" s="71">
        <v>0</v>
      </c>
      <c r="BJ273" s="71">
        <v>0</v>
      </c>
      <c r="BK273" s="71">
        <v>0</v>
      </c>
      <c r="BL273" s="71">
        <v>0</v>
      </c>
      <c r="BM273" s="71">
        <v>0</v>
      </c>
      <c r="BN273" s="71">
        <v>0</v>
      </c>
      <c r="BO273" s="71">
        <v>0</v>
      </c>
      <c r="BP273" s="71">
        <v>0</v>
      </c>
      <c r="BQ273" s="71">
        <v>0</v>
      </c>
    </row>
    <row r="274" spans="1:69" x14ac:dyDescent="0.2">
      <c r="A274" s="13"/>
      <c r="B274" s="63" t="s">
        <v>374</v>
      </c>
      <c r="C274" s="66">
        <v>0</v>
      </c>
      <c r="D274" s="66">
        <v>0</v>
      </c>
      <c r="E274" s="66">
        <v>0</v>
      </c>
      <c r="F274" s="66">
        <v>0</v>
      </c>
      <c r="G274" s="66">
        <v>0</v>
      </c>
      <c r="H274" s="66">
        <v>0</v>
      </c>
      <c r="I274" s="66">
        <v>0</v>
      </c>
      <c r="J274" s="66">
        <v>0</v>
      </c>
      <c r="K274" s="66">
        <v>0</v>
      </c>
      <c r="L274" s="66">
        <v>0</v>
      </c>
      <c r="M274" s="66">
        <v>0</v>
      </c>
      <c r="N274" s="66">
        <v>0</v>
      </c>
      <c r="O274" s="66">
        <v>0</v>
      </c>
      <c r="P274" s="66">
        <v>0</v>
      </c>
      <c r="Q274" s="66">
        <v>0</v>
      </c>
      <c r="R274" s="66">
        <v>0</v>
      </c>
      <c r="S274" s="66">
        <v>0</v>
      </c>
      <c r="T274" s="66">
        <v>0</v>
      </c>
      <c r="U274" s="66">
        <v>0</v>
      </c>
      <c r="V274" s="66">
        <v>0</v>
      </c>
      <c r="W274" s="66">
        <v>0</v>
      </c>
      <c r="Y274" s="41" t="s">
        <v>374</v>
      </c>
      <c r="Z274" s="68">
        <v>0</v>
      </c>
      <c r="AA274" s="68">
        <v>0</v>
      </c>
      <c r="AB274" s="68">
        <v>0</v>
      </c>
      <c r="AC274" s="68">
        <v>0</v>
      </c>
      <c r="AD274" s="68">
        <v>0</v>
      </c>
      <c r="AE274" s="68">
        <v>0</v>
      </c>
      <c r="AF274" s="68">
        <v>0</v>
      </c>
      <c r="AG274" s="68">
        <v>0</v>
      </c>
      <c r="AH274" s="68">
        <v>0</v>
      </c>
      <c r="AI274" s="68">
        <v>0</v>
      </c>
      <c r="AJ274" s="68">
        <v>0</v>
      </c>
      <c r="AK274" s="68">
        <v>0</v>
      </c>
      <c r="AL274" s="68">
        <v>0</v>
      </c>
      <c r="AM274" s="68">
        <v>0</v>
      </c>
      <c r="AN274" s="68">
        <v>0</v>
      </c>
      <c r="AO274" s="68">
        <v>0</v>
      </c>
      <c r="AP274" s="68">
        <v>0</v>
      </c>
      <c r="AQ274" s="68">
        <v>0</v>
      </c>
      <c r="AR274" s="68">
        <v>0</v>
      </c>
      <c r="AS274" s="68">
        <v>0</v>
      </c>
      <c r="AT274" s="68"/>
      <c r="AV274" s="18" t="s">
        <v>374</v>
      </c>
      <c r="AW274" s="71">
        <v>0</v>
      </c>
      <c r="AX274" s="71">
        <v>0</v>
      </c>
      <c r="AY274" s="71">
        <v>0</v>
      </c>
      <c r="AZ274" s="71">
        <v>0</v>
      </c>
      <c r="BA274" s="71">
        <v>0</v>
      </c>
      <c r="BB274" s="71">
        <v>0</v>
      </c>
      <c r="BC274" s="71">
        <v>0</v>
      </c>
      <c r="BD274" s="71">
        <v>0</v>
      </c>
      <c r="BE274" s="71">
        <v>0</v>
      </c>
      <c r="BF274" s="71">
        <v>0</v>
      </c>
      <c r="BG274" s="71">
        <v>0</v>
      </c>
      <c r="BH274" s="71">
        <v>0</v>
      </c>
      <c r="BI274" s="71">
        <v>0</v>
      </c>
      <c r="BJ274" s="71">
        <v>0</v>
      </c>
      <c r="BK274" s="71">
        <v>0</v>
      </c>
      <c r="BL274" s="71">
        <v>0</v>
      </c>
      <c r="BM274" s="71">
        <v>0</v>
      </c>
      <c r="BN274" s="71">
        <v>0</v>
      </c>
      <c r="BO274" s="71">
        <v>0</v>
      </c>
      <c r="BP274" s="71">
        <v>0</v>
      </c>
      <c r="BQ274" s="71">
        <v>0</v>
      </c>
    </row>
    <row r="275" spans="1:69" x14ac:dyDescent="0.2">
      <c r="A275" s="13"/>
      <c r="B275" s="63" t="s">
        <v>374</v>
      </c>
      <c r="C275" s="66">
        <v>0</v>
      </c>
      <c r="D275" s="66">
        <v>0</v>
      </c>
      <c r="E275" s="66">
        <v>0</v>
      </c>
      <c r="F275" s="66">
        <v>0</v>
      </c>
      <c r="G275" s="66">
        <v>0</v>
      </c>
      <c r="H275" s="66">
        <v>0</v>
      </c>
      <c r="I275" s="66">
        <v>0</v>
      </c>
      <c r="J275" s="66">
        <v>0</v>
      </c>
      <c r="K275" s="66">
        <v>0</v>
      </c>
      <c r="L275" s="66">
        <v>0</v>
      </c>
      <c r="M275" s="66">
        <v>0</v>
      </c>
      <c r="N275" s="66">
        <v>0</v>
      </c>
      <c r="O275" s="66">
        <v>0</v>
      </c>
      <c r="P275" s="66">
        <v>0</v>
      </c>
      <c r="Q275" s="66">
        <v>0</v>
      </c>
      <c r="R275" s="66">
        <v>0</v>
      </c>
      <c r="S275" s="66">
        <v>0</v>
      </c>
      <c r="T275" s="66">
        <v>0</v>
      </c>
      <c r="U275" s="66">
        <v>0</v>
      </c>
      <c r="V275" s="66">
        <v>0</v>
      </c>
      <c r="W275" s="66">
        <v>0</v>
      </c>
      <c r="Y275" s="41" t="s">
        <v>374</v>
      </c>
      <c r="Z275" s="68">
        <v>0</v>
      </c>
      <c r="AA275" s="68">
        <v>0</v>
      </c>
      <c r="AB275" s="68">
        <v>0</v>
      </c>
      <c r="AC275" s="68">
        <v>0</v>
      </c>
      <c r="AD275" s="68">
        <v>0</v>
      </c>
      <c r="AE275" s="68">
        <v>0</v>
      </c>
      <c r="AF275" s="68">
        <v>0</v>
      </c>
      <c r="AG275" s="68">
        <v>0</v>
      </c>
      <c r="AH275" s="68">
        <v>0</v>
      </c>
      <c r="AI275" s="68">
        <v>0</v>
      </c>
      <c r="AJ275" s="68">
        <v>0</v>
      </c>
      <c r="AK275" s="68">
        <v>0</v>
      </c>
      <c r="AL275" s="68">
        <v>0</v>
      </c>
      <c r="AM275" s="68">
        <v>0</v>
      </c>
      <c r="AN275" s="68">
        <v>0</v>
      </c>
      <c r="AO275" s="68">
        <v>0</v>
      </c>
      <c r="AP275" s="68">
        <v>0</v>
      </c>
      <c r="AQ275" s="68">
        <v>0</v>
      </c>
      <c r="AR275" s="68">
        <v>0</v>
      </c>
      <c r="AS275" s="68">
        <v>0</v>
      </c>
      <c r="AT275" s="68"/>
      <c r="AV275" s="18" t="s">
        <v>374</v>
      </c>
      <c r="AW275" s="71">
        <v>0</v>
      </c>
      <c r="AX275" s="71">
        <v>0</v>
      </c>
      <c r="AY275" s="71">
        <v>0</v>
      </c>
      <c r="AZ275" s="71">
        <v>0</v>
      </c>
      <c r="BA275" s="71">
        <v>0</v>
      </c>
      <c r="BB275" s="71">
        <v>0</v>
      </c>
      <c r="BC275" s="71">
        <v>0</v>
      </c>
      <c r="BD275" s="71">
        <v>0</v>
      </c>
      <c r="BE275" s="71">
        <v>0</v>
      </c>
      <c r="BF275" s="71">
        <v>0</v>
      </c>
      <c r="BG275" s="71">
        <v>0</v>
      </c>
      <c r="BH275" s="71">
        <v>0</v>
      </c>
      <c r="BI275" s="71">
        <v>0</v>
      </c>
      <c r="BJ275" s="71">
        <v>0</v>
      </c>
      <c r="BK275" s="71">
        <v>0</v>
      </c>
      <c r="BL275" s="71">
        <v>0</v>
      </c>
      <c r="BM275" s="71">
        <v>0</v>
      </c>
      <c r="BN275" s="71">
        <v>0</v>
      </c>
      <c r="BO275" s="71">
        <v>0</v>
      </c>
      <c r="BP275" s="71">
        <v>0</v>
      </c>
      <c r="BQ275" s="71">
        <v>0</v>
      </c>
    </row>
    <row r="276" spans="1:69" x14ac:dyDescent="0.2">
      <c r="A276" s="13"/>
      <c r="B276" s="63" t="s">
        <v>374</v>
      </c>
      <c r="C276" s="66">
        <v>0</v>
      </c>
      <c r="D276" s="66">
        <v>0</v>
      </c>
      <c r="E276" s="66">
        <v>0</v>
      </c>
      <c r="F276" s="66">
        <v>0</v>
      </c>
      <c r="G276" s="66">
        <v>0</v>
      </c>
      <c r="H276" s="66">
        <v>0</v>
      </c>
      <c r="I276" s="66">
        <v>0</v>
      </c>
      <c r="J276" s="66">
        <v>0</v>
      </c>
      <c r="K276" s="66">
        <v>0</v>
      </c>
      <c r="L276" s="66">
        <v>0</v>
      </c>
      <c r="M276" s="66">
        <v>0</v>
      </c>
      <c r="N276" s="66">
        <v>0</v>
      </c>
      <c r="O276" s="66">
        <v>0</v>
      </c>
      <c r="P276" s="66">
        <v>0</v>
      </c>
      <c r="Q276" s="66">
        <v>0</v>
      </c>
      <c r="R276" s="66">
        <v>0</v>
      </c>
      <c r="S276" s="66">
        <v>0</v>
      </c>
      <c r="T276" s="66">
        <v>0</v>
      </c>
      <c r="U276" s="66">
        <v>0</v>
      </c>
      <c r="V276" s="66">
        <v>0</v>
      </c>
      <c r="W276" s="66">
        <v>0</v>
      </c>
      <c r="Y276" s="41" t="s">
        <v>374</v>
      </c>
      <c r="Z276" s="68">
        <v>0</v>
      </c>
      <c r="AA276" s="68">
        <v>0</v>
      </c>
      <c r="AB276" s="68">
        <v>0</v>
      </c>
      <c r="AC276" s="68">
        <v>0</v>
      </c>
      <c r="AD276" s="68">
        <v>0</v>
      </c>
      <c r="AE276" s="68">
        <v>0</v>
      </c>
      <c r="AF276" s="68">
        <v>0</v>
      </c>
      <c r="AG276" s="68">
        <v>0</v>
      </c>
      <c r="AH276" s="68">
        <v>0</v>
      </c>
      <c r="AI276" s="68">
        <v>0</v>
      </c>
      <c r="AJ276" s="68">
        <v>0</v>
      </c>
      <c r="AK276" s="68">
        <v>0</v>
      </c>
      <c r="AL276" s="68">
        <v>0</v>
      </c>
      <c r="AM276" s="68">
        <v>0</v>
      </c>
      <c r="AN276" s="68">
        <v>0</v>
      </c>
      <c r="AO276" s="68">
        <v>0</v>
      </c>
      <c r="AP276" s="68">
        <v>0</v>
      </c>
      <c r="AQ276" s="68">
        <v>0</v>
      </c>
      <c r="AR276" s="68">
        <v>0</v>
      </c>
      <c r="AS276" s="68">
        <v>0</v>
      </c>
      <c r="AT276" s="68"/>
      <c r="AV276" s="18" t="s">
        <v>374</v>
      </c>
      <c r="AW276" s="71">
        <v>0</v>
      </c>
      <c r="AX276" s="71">
        <v>0</v>
      </c>
      <c r="AY276" s="71">
        <v>0</v>
      </c>
      <c r="AZ276" s="71">
        <v>0</v>
      </c>
      <c r="BA276" s="71">
        <v>0</v>
      </c>
      <c r="BB276" s="71">
        <v>0</v>
      </c>
      <c r="BC276" s="71">
        <v>0</v>
      </c>
      <c r="BD276" s="71">
        <v>0</v>
      </c>
      <c r="BE276" s="71">
        <v>0</v>
      </c>
      <c r="BF276" s="71">
        <v>0</v>
      </c>
      <c r="BG276" s="71">
        <v>0</v>
      </c>
      <c r="BH276" s="71">
        <v>0</v>
      </c>
      <c r="BI276" s="71">
        <v>0</v>
      </c>
      <c r="BJ276" s="71">
        <v>0</v>
      </c>
      <c r="BK276" s="71">
        <v>0</v>
      </c>
      <c r="BL276" s="71">
        <v>0</v>
      </c>
      <c r="BM276" s="71">
        <v>0</v>
      </c>
      <c r="BN276" s="71">
        <v>0</v>
      </c>
      <c r="BO276" s="71">
        <v>0</v>
      </c>
      <c r="BP276" s="71">
        <v>0</v>
      </c>
      <c r="BQ276" s="71">
        <v>0</v>
      </c>
    </row>
    <row r="277" spans="1:69" s="20" customFormat="1" x14ac:dyDescent="0.2">
      <c r="A277" s="19"/>
      <c r="B277" s="63" t="s">
        <v>374</v>
      </c>
      <c r="C277" s="66">
        <v>0</v>
      </c>
      <c r="D277" s="66">
        <v>0</v>
      </c>
      <c r="E277" s="66">
        <v>0</v>
      </c>
      <c r="F277" s="66">
        <v>0</v>
      </c>
      <c r="G277" s="66">
        <v>0</v>
      </c>
      <c r="H277" s="66">
        <v>0</v>
      </c>
      <c r="I277" s="66">
        <v>0</v>
      </c>
      <c r="J277" s="66">
        <v>0</v>
      </c>
      <c r="K277" s="66">
        <v>0</v>
      </c>
      <c r="L277" s="66">
        <v>0</v>
      </c>
      <c r="M277" s="66">
        <v>0</v>
      </c>
      <c r="N277" s="66">
        <v>0</v>
      </c>
      <c r="O277" s="66">
        <v>0</v>
      </c>
      <c r="P277" s="66">
        <v>0</v>
      </c>
      <c r="Q277" s="66">
        <v>0</v>
      </c>
      <c r="R277" s="66">
        <v>0</v>
      </c>
      <c r="S277" s="66">
        <v>0</v>
      </c>
      <c r="T277" s="66">
        <v>0</v>
      </c>
      <c r="U277" s="66">
        <v>0</v>
      </c>
      <c r="V277" s="66">
        <v>0</v>
      </c>
      <c r="W277" s="66">
        <v>0</v>
      </c>
      <c r="Y277" s="41" t="s">
        <v>374</v>
      </c>
      <c r="Z277" s="68">
        <v>0</v>
      </c>
      <c r="AA277" s="68">
        <v>0</v>
      </c>
      <c r="AB277" s="68">
        <v>0</v>
      </c>
      <c r="AC277" s="68">
        <v>0</v>
      </c>
      <c r="AD277" s="68">
        <v>0</v>
      </c>
      <c r="AE277" s="68">
        <v>0</v>
      </c>
      <c r="AF277" s="68">
        <v>0</v>
      </c>
      <c r="AG277" s="68">
        <v>0</v>
      </c>
      <c r="AH277" s="68">
        <v>0</v>
      </c>
      <c r="AI277" s="68">
        <v>0</v>
      </c>
      <c r="AJ277" s="68">
        <v>0</v>
      </c>
      <c r="AK277" s="68">
        <v>0</v>
      </c>
      <c r="AL277" s="68">
        <v>0</v>
      </c>
      <c r="AM277" s="68">
        <v>0</v>
      </c>
      <c r="AN277" s="68">
        <v>0</v>
      </c>
      <c r="AO277" s="68">
        <v>0</v>
      </c>
      <c r="AP277" s="68">
        <v>0</v>
      </c>
      <c r="AQ277" s="68">
        <v>0</v>
      </c>
      <c r="AR277" s="68">
        <v>0</v>
      </c>
      <c r="AS277" s="68">
        <v>0</v>
      </c>
      <c r="AT277" s="68"/>
      <c r="AV277" s="18" t="s">
        <v>374</v>
      </c>
      <c r="AW277" s="71">
        <v>0</v>
      </c>
      <c r="AX277" s="71">
        <v>0</v>
      </c>
      <c r="AY277" s="71">
        <v>0</v>
      </c>
      <c r="AZ277" s="71">
        <v>0</v>
      </c>
      <c r="BA277" s="71">
        <v>0</v>
      </c>
      <c r="BB277" s="71">
        <v>0</v>
      </c>
      <c r="BC277" s="71">
        <v>0</v>
      </c>
      <c r="BD277" s="71">
        <v>0</v>
      </c>
      <c r="BE277" s="71">
        <v>0</v>
      </c>
      <c r="BF277" s="71">
        <v>0</v>
      </c>
      <c r="BG277" s="71">
        <v>0</v>
      </c>
      <c r="BH277" s="71">
        <v>0</v>
      </c>
      <c r="BI277" s="71">
        <v>0</v>
      </c>
      <c r="BJ277" s="71">
        <v>0</v>
      </c>
      <c r="BK277" s="71">
        <v>0</v>
      </c>
      <c r="BL277" s="71">
        <v>0</v>
      </c>
      <c r="BM277" s="71">
        <v>0</v>
      </c>
      <c r="BN277" s="71">
        <v>0</v>
      </c>
      <c r="BO277" s="71">
        <v>0</v>
      </c>
      <c r="BP277" s="71">
        <v>0</v>
      </c>
      <c r="BQ277" s="71">
        <v>0</v>
      </c>
    </row>
    <row r="278" spans="1:69" x14ac:dyDescent="0.2">
      <c r="A278" s="13"/>
      <c r="B278" s="64" t="s">
        <v>374</v>
      </c>
      <c r="C278" s="66">
        <v>0</v>
      </c>
      <c r="D278" s="66">
        <v>0</v>
      </c>
      <c r="E278" s="66">
        <v>0</v>
      </c>
      <c r="F278" s="66">
        <v>0</v>
      </c>
      <c r="G278" s="66">
        <v>0</v>
      </c>
      <c r="H278" s="66">
        <v>0</v>
      </c>
      <c r="I278" s="66">
        <v>0</v>
      </c>
      <c r="J278" s="66">
        <v>0</v>
      </c>
      <c r="K278" s="66">
        <v>0</v>
      </c>
      <c r="L278" s="66">
        <v>0</v>
      </c>
      <c r="M278" s="66">
        <v>0</v>
      </c>
      <c r="N278" s="66">
        <v>0</v>
      </c>
      <c r="O278" s="66">
        <v>0</v>
      </c>
      <c r="P278" s="66">
        <v>0</v>
      </c>
      <c r="Q278" s="66">
        <v>0</v>
      </c>
      <c r="R278" s="66">
        <v>0</v>
      </c>
      <c r="S278" s="66">
        <v>0</v>
      </c>
      <c r="T278" s="66">
        <v>0</v>
      </c>
      <c r="U278" s="66">
        <v>0</v>
      </c>
      <c r="V278" s="66">
        <v>0</v>
      </c>
      <c r="W278" s="66">
        <v>0</v>
      </c>
      <c r="Y278" s="42" t="s">
        <v>374</v>
      </c>
      <c r="Z278" s="68">
        <v>0</v>
      </c>
      <c r="AA278" s="68">
        <v>0</v>
      </c>
      <c r="AB278" s="68">
        <v>0</v>
      </c>
      <c r="AC278" s="68">
        <v>0</v>
      </c>
      <c r="AD278" s="68">
        <v>0</v>
      </c>
      <c r="AE278" s="68">
        <v>0</v>
      </c>
      <c r="AF278" s="68">
        <v>0</v>
      </c>
      <c r="AG278" s="68">
        <v>0</v>
      </c>
      <c r="AH278" s="68">
        <v>0</v>
      </c>
      <c r="AI278" s="68">
        <v>0</v>
      </c>
      <c r="AJ278" s="68">
        <v>0</v>
      </c>
      <c r="AK278" s="68">
        <v>0</v>
      </c>
      <c r="AL278" s="68">
        <v>0</v>
      </c>
      <c r="AM278" s="68">
        <v>0</v>
      </c>
      <c r="AN278" s="68">
        <v>0</v>
      </c>
      <c r="AO278" s="68">
        <v>0</v>
      </c>
      <c r="AP278" s="68">
        <v>0</v>
      </c>
      <c r="AQ278" s="68">
        <v>0</v>
      </c>
      <c r="AR278" s="68">
        <v>0</v>
      </c>
      <c r="AS278" s="68">
        <v>0</v>
      </c>
      <c r="AT278" s="68"/>
      <c r="AV278" s="22" t="s">
        <v>374</v>
      </c>
      <c r="AW278" s="71">
        <v>0</v>
      </c>
      <c r="AX278" s="71">
        <v>0</v>
      </c>
      <c r="AY278" s="71">
        <v>0</v>
      </c>
      <c r="AZ278" s="71">
        <v>0</v>
      </c>
      <c r="BA278" s="71">
        <v>0</v>
      </c>
      <c r="BB278" s="71">
        <v>0</v>
      </c>
      <c r="BC278" s="71">
        <v>0</v>
      </c>
      <c r="BD278" s="71">
        <v>0</v>
      </c>
      <c r="BE278" s="71">
        <v>0</v>
      </c>
      <c r="BF278" s="71">
        <v>0</v>
      </c>
      <c r="BG278" s="71">
        <v>0</v>
      </c>
      <c r="BH278" s="71">
        <v>0</v>
      </c>
      <c r="BI278" s="71">
        <v>0</v>
      </c>
      <c r="BJ278" s="71">
        <v>0</v>
      </c>
      <c r="BK278" s="71">
        <v>0</v>
      </c>
      <c r="BL278" s="71">
        <v>0</v>
      </c>
      <c r="BM278" s="71">
        <v>0</v>
      </c>
      <c r="BN278" s="71">
        <v>0</v>
      </c>
      <c r="BO278" s="71">
        <v>0</v>
      </c>
      <c r="BP278" s="71">
        <v>0</v>
      </c>
      <c r="BQ278" s="71">
        <v>0</v>
      </c>
    </row>
    <row r="279" spans="1:69" x14ac:dyDescent="0.2">
      <c r="A279" s="13"/>
      <c r="B279" s="65" t="s">
        <v>194</v>
      </c>
      <c r="C279" s="66">
        <v>105951.86189418395</v>
      </c>
      <c r="D279" s="66">
        <v>3751.1818513037001</v>
      </c>
      <c r="E279" s="66">
        <v>1143.0578556678001</v>
      </c>
      <c r="F279" s="66">
        <v>4966.5259937475994</v>
      </c>
      <c r="G279" s="66">
        <v>962.04685608429998</v>
      </c>
      <c r="H279" s="66">
        <v>278.639857307</v>
      </c>
      <c r="I279" s="66">
        <v>1721.3286015028</v>
      </c>
      <c r="J279" s="66">
        <v>77.179491685000002</v>
      </c>
      <c r="K279" s="66">
        <v>0</v>
      </c>
      <c r="L279" s="66">
        <v>917.84982192130008</v>
      </c>
      <c r="M279" s="66">
        <v>0</v>
      </c>
      <c r="N279" s="66">
        <v>432.00738423400003</v>
      </c>
      <c r="O279" s="66">
        <v>429.19343014690003</v>
      </c>
      <c r="P279" s="66">
        <v>0</v>
      </c>
      <c r="Q279" s="66">
        <v>0</v>
      </c>
      <c r="R279" s="66">
        <v>232.22646155219999</v>
      </c>
      <c r="S279" s="66">
        <v>0</v>
      </c>
      <c r="T279" s="66">
        <v>0</v>
      </c>
      <c r="U279" s="66">
        <v>0</v>
      </c>
      <c r="V279" s="66">
        <v>0</v>
      </c>
      <c r="W279" s="66"/>
      <c r="Y279" s="43" t="s">
        <v>194</v>
      </c>
      <c r="Z279" s="69"/>
      <c r="AA279" s="69"/>
      <c r="AB279" s="69"/>
      <c r="AC279" s="69"/>
      <c r="AD279" s="69"/>
      <c r="AE279" s="69"/>
      <c r="AF279" s="69"/>
      <c r="AG279" s="69"/>
      <c r="AH279" s="69"/>
      <c r="AI279" s="69"/>
      <c r="AJ279" s="69"/>
      <c r="AK279" s="69"/>
      <c r="AL279" s="69"/>
      <c r="AM279" s="69"/>
      <c r="AN279" s="68"/>
      <c r="AO279" s="68"/>
      <c r="AP279" s="68"/>
      <c r="AQ279" s="68"/>
      <c r="AR279" s="68"/>
      <c r="AS279" s="68"/>
      <c r="AT279" s="69"/>
      <c r="AV279" s="24" t="s">
        <v>194</v>
      </c>
      <c r="AW279" s="71"/>
      <c r="AX279" s="71"/>
      <c r="AY279" s="71"/>
      <c r="AZ279" s="71"/>
      <c r="BA279" s="71"/>
      <c r="BB279" s="71"/>
      <c r="BC279" s="71"/>
      <c r="BD279" s="71"/>
      <c r="BE279" s="71"/>
      <c r="BF279" s="71"/>
      <c r="BG279" s="71"/>
      <c r="BH279" s="71"/>
      <c r="BI279" s="71"/>
      <c r="BJ279" s="71"/>
      <c r="BK279" s="71"/>
      <c r="BL279" s="71"/>
      <c r="BM279" s="71"/>
      <c r="BN279" s="71"/>
      <c r="BO279" s="71"/>
      <c r="BP279" s="71"/>
      <c r="BQ279" s="71"/>
    </row>
    <row r="282" spans="1:69" x14ac:dyDescent="0.2">
      <c r="A282" s="8" t="s">
        <v>126</v>
      </c>
      <c r="B282" s="14" t="s">
        <v>187</v>
      </c>
      <c r="C282" s="28" t="s">
        <v>8</v>
      </c>
      <c r="D282" s="28" t="s">
        <v>7</v>
      </c>
      <c r="E282" s="28" t="s">
        <v>6</v>
      </c>
      <c r="F282" s="28" t="s">
        <v>5</v>
      </c>
      <c r="G282" s="28" t="s">
        <v>4</v>
      </c>
      <c r="H282" s="28" t="s">
        <v>3</v>
      </c>
      <c r="I282" s="28" t="s">
        <v>2</v>
      </c>
      <c r="J282" s="28" t="s">
        <v>1</v>
      </c>
      <c r="K282" s="28" t="s">
        <v>0</v>
      </c>
      <c r="L282" s="28" t="s">
        <v>10</v>
      </c>
      <c r="M282" s="28" t="s">
        <v>38</v>
      </c>
      <c r="N282" s="28" t="s">
        <v>37</v>
      </c>
      <c r="O282" s="28" t="s">
        <v>36</v>
      </c>
      <c r="P282" s="28" t="s">
        <v>35</v>
      </c>
      <c r="Q282" s="28" t="s">
        <v>34</v>
      </c>
      <c r="R282" s="28" t="s">
        <v>33</v>
      </c>
      <c r="S282" s="28" t="s">
        <v>32</v>
      </c>
      <c r="T282" s="28" t="s">
        <v>31</v>
      </c>
      <c r="U282" s="28" t="s">
        <v>30</v>
      </c>
      <c r="V282" s="28" t="s">
        <v>29</v>
      </c>
      <c r="W282" s="28" t="s">
        <v>194</v>
      </c>
      <c r="Y282" s="40" t="s">
        <v>187</v>
      </c>
      <c r="Z282" s="67" t="s">
        <v>8</v>
      </c>
      <c r="AA282" s="67" t="s">
        <v>7</v>
      </c>
      <c r="AB282" s="67" t="s">
        <v>6</v>
      </c>
      <c r="AC282" s="67" t="s">
        <v>5</v>
      </c>
      <c r="AD282" s="67" t="s">
        <v>4</v>
      </c>
      <c r="AE282" s="67" t="s">
        <v>3</v>
      </c>
      <c r="AF282" s="67" t="s">
        <v>2</v>
      </c>
      <c r="AG282" s="67" t="s">
        <v>1</v>
      </c>
      <c r="AH282" s="67" t="s">
        <v>0</v>
      </c>
      <c r="AI282" s="67" t="s">
        <v>10</v>
      </c>
      <c r="AJ282" s="67" t="s">
        <v>38</v>
      </c>
      <c r="AK282" s="67" t="s">
        <v>37</v>
      </c>
      <c r="AL282" s="67" t="s">
        <v>36</v>
      </c>
      <c r="AM282" s="67" t="s">
        <v>35</v>
      </c>
      <c r="AN282" s="67" t="s">
        <v>34</v>
      </c>
      <c r="AO282" s="67" t="s">
        <v>33</v>
      </c>
      <c r="AP282" s="67" t="s">
        <v>32</v>
      </c>
      <c r="AQ282" s="67" t="s">
        <v>31</v>
      </c>
      <c r="AR282" s="67" t="s">
        <v>30</v>
      </c>
      <c r="AS282" s="67" t="s">
        <v>29</v>
      </c>
      <c r="AT282" s="67" t="s">
        <v>194</v>
      </c>
      <c r="AV282" s="16" t="s">
        <v>187</v>
      </c>
      <c r="AW282" s="70" t="s">
        <v>8</v>
      </c>
      <c r="AX282" s="70" t="s">
        <v>7</v>
      </c>
      <c r="AY282" s="70" t="s">
        <v>6</v>
      </c>
      <c r="AZ282" s="70" t="s">
        <v>5</v>
      </c>
      <c r="BA282" s="70" t="s">
        <v>4</v>
      </c>
      <c r="BB282" s="70" t="s">
        <v>3</v>
      </c>
      <c r="BC282" s="70" t="s">
        <v>2</v>
      </c>
      <c r="BD282" s="70" t="s">
        <v>1</v>
      </c>
      <c r="BE282" s="70" t="s">
        <v>0</v>
      </c>
      <c r="BF282" s="70" t="s">
        <v>10</v>
      </c>
      <c r="BG282" s="70" t="s">
        <v>38</v>
      </c>
      <c r="BH282" s="70" t="s">
        <v>37</v>
      </c>
      <c r="BI282" s="70" t="s">
        <v>36</v>
      </c>
      <c r="BJ282" s="70" t="s">
        <v>35</v>
      </c>
      <c r="BK282" s="70" t="s">
        <v>34</v>
      </c>
      <c r="BL282" s="70" t="s">
        <v>33</v>
      </c>
      <c r="BM282" s="70" t="s">
        <v>32</v>
      </c>
      <c r="BN282" s="70" t="s">
        <v>31</v>
      </c>
      <c r="BO282" s="70" t="s">
        <v>30</v>
      </c>
      <c r="BP282" s="70" t="s">
        <v>29</v>
      </c>
      <c r="BQ282" s="70" t="s">
        <v>194</v>
      </c>
    </row>
    <row r="283" spans="1:69" x14ac:dyDescent="0.2">
      <c r="A283" s="13"/>
      <c r="B283" s="63" t="s">
        <v>177</v>
      </c>
      <c r="C283" s="66">
        <v>0</v>
      </c>
      <c r="D283" s="66">
        <v>0</v>
      </c>
      <c r="E283" s="66">
        <v>0</v>
      </c>
      <c r="F283" s="66">
        <v>0</v>
      </c>
      <c r="G283" s="66">
        <v>0</v>
      </c>
      <c r="H283" s="66">
        <v>0</v>
      </c>
      <c r="I283" s="66">
        <v>0</v>
      </c>
      <c r="J283" s="66">
        <v>0</v>
      </c>
      <c r="K283" s="66">
        <v>0</v>
      </c>
      <c r="L283" s="66">
        <v>0</v>
      </c>
      <c r="M283" s="66">
        <v>0</v>
      </c>
      <c r="N283" s="66">
        <v>0</v>
      </c>
      <c r="O283" s="66">
        <v>0</v>
      </c>
      <c r="P283" s="66">
        <v>0</v>
      </c>
      <c r="Q283" s="66">
        <v>0</v>
      </c>
      <c r="R283" s="66">
        <v>0</v>
      </c>
      <c r="S283" s="66">
        <v>0</v>
      </c>
      <c r="T283" s="66">
        <v>0</v>
      </c>
      <c r="U283" s="66">
        <v>0</v>
      </c>
      <c r="V283" s="66">
        <v>0</v>
      </c>
      <c r="W283" s="66">
        <v>0</v>
      </c>
      <c r="Y283" s="41" t="s">
        <v>177</v>
      </c>
      <c r="Z283" s="68">
        <v>0</v>
      </c>
      <c r="AA283" s="68">
        <v>0</v>
      </c>
      <c r="AB283" s="68">
        <v>0</v>
      </c>
      <c r="AC283" s="68">
        <v>0</v>
      </c>
      <c r="AD283" s="68">
        <v>0</v>
      </c>
      <c r="AE283" s="68">
        <v>0</v>
      </c>
      <c r="AF283" s="68">
        <v>0</v>
      </c>
      <c r="AG283" s="68">
        <v>0</v>
      </c>
      <c r="AH283" s="68">
        <v>0</v>
      </c>
      <c r="AI283" s="68">
        <v>0</v>
      </c>
      <c r="AJ283" s="68">
        <v>0</v>
      </c>
      <c r="AK283" s="68">
        <v>0</v>
      </c>
      <c r="AL283" s="68">
        <v>0</v>
      </c>
      <c r="AM283" s="68">
        <v>0</v>
      </c>
      <c r="AN283" s="68">
        <v>0</v>
      </c>
      <c r="AO283" s="68">
        <v>0</v>
      </c>
      <c r="AP283" s="68">
        <v>0</v>
      </c>
      <c r="AQ283" s="68">
        <v>0</v>
      </c>
      <c r="AR283" s="68">
        <v>0</v>
      </c>
      <c r="AS283" s="68">
        <v>0</v>
      </c>
      <c r="AT283" s="68"/>
      <c r="AV283" s="18" t="s">
        <v>177</v>
      </c>
      <c r="AW283" s="71">
        <v>0</v>
      </c>
      <c r="AX283" s="71">
        <v>0</v>
      </c>
      <c r="AY283" s="71">
        <v>0</v>
      </c>
      <c r="AZ283" s="71">
        <v>0</v>
      </c>
      <c r="BA283" s="71">
        <v>0</v>
      </c>
      <c r="BB283" s="71">
        <v>0</v>
      </c>
      <c r="BC283" s="71">
        <v>0</v>
      </c>
      <c r="BD283" s="71">
        <v>0</v>
      </c>
      <c r="BE283" s="71">
        <v>0</v>
      </c>
      <c r="BF283" s="71">
        <v>0</v>
      </c>
      <c r="BG283" s="71">
        <v>0</v>
      </c>
      <c r="BH283" s="71">
        <v>0</v>
      </c>
      <c r="BI283" s="71">
        <v>0</v>
      </c>
      <c r="BJ283" s="71">
        <v>0</v>
      </c>
      <c r="BK283" s="71">
        <v>0</v>
      </c>
      <c r="BL283" s="71">
        <v>0</v>
      </c>
      <c r="BM283" s="71">
        <v>0</v>
      </c>
      <c r="BN283" s="71">
        <v>0</v>
      </c>
      <c r="BO283" s="71">
        <v>0</v>
      </c>
      <c r="BP283" s="71">
        <v>0</v>
      </c>
      <c r="BQ283" s="71">
        <v>0</v>
      </c>
    </row>
    <row r="284" spans="1:69" x14ac:dyDescent="0.2">
      <c r="A284" s="13"/>
      <c r="B284" s="63" t="s">
        <v>371</v>
      </c>
      <c r="C284" s="66">
        <v>3736.136040033</v>
      </c>
      <c r="D284" s="66">
        <v>0</v>
      </c>
      <c r="E284" s="66">
        <v>0</v>
      </c>
      <c r="F284" s="66">
        <v>297.57075184889999</v>
      </c>
      <c r="G284" s="66">
        <v>0</v>
      </c>
      <c r="H284" s="66">
        <v>0</v>
      </c>
      <c r="I284" s="66">
        <v>0</v>
      </c>
      <c r="J284" s="66">
        <v>0</v>
      </c>
      <c r="K284" s="66">
        <v>0</v>
      </c>
      <c r="L284" s="66">
        <v>0</v>
      </c>
      <c r="M284" s="66">
        <v>0</v>
      </c>
      <c r="N284" s="66">
        <v>0</v>
      </c>
      <c r="O284" s="66">
        <v>0</v>
      </c>
      <c r="P284" s="66">
        <v>0</v>
      </c>
      <c r="Q284" s="66">
        <v>0</v>
      </c>
      <c r="R284" s="66">
        <v>0</v>
      </c>
      <c r="S284" s="66">
        <v>0</v>
      </c>
      <c r="T284" s="66">
        <v>0</v>
      </c>
      <c r="U284" s="66">
        <v>0</v>
      </c>
      <c r="V284" s="66">
        <v>0</v>
      </c>
      <c r="W284" s="66">
        <v>4033.7067918818998</v>
      </c>
      <c r="Y284" s="41" t="s">
        <v>371</v>
      </c>
      <c r="Z284" s="68">
        <v>0.92622895832493812</v>
      </c>
      <c r="AA284" s="68">
        <v>0</v>
      </c>
      <c r="AB284" s="68">
        <v>0</v>
      </c>
      <c r="AC284" s="68">
        <v>7.3771041675061932E-2</v>
      </c>
      <c r="AD284" s="68">
        <v>0</v>
      </c>
      <c r="AE284" s="68">
        <v>0</v>
      </c>
      <c r="AF284" s="68">
        <v>0</v>
      </c>
      <c r="AG284" s="68">
        <v>0</v>
      </c>
      <c r="AH284" s="68">
        <v>0</v>
      </c>
      <c r="AI284" s="68">
        <v>0</v>
      </c>
      <c r="AJ284" s="68">
        <v>0</v>
      </c>
      <c r="AK284" s="68">
        <v>0</v>
      </c>
      <c r="AL284" s="68">
        <v>0</v>
      </c>
      <c r="AM284" s="68">
        <v>0</v>
      </c>
      <c r="AN284" s="68">
        <v>0</v>
      </c>
      <c r="AO284" s="68">
        <v>0</v>
      </c>
      <c r="AP284" s="68">
        <v>0</v>
      </c>
      <c r="AQ284" s="68">
        <v>0</v>
      </c>
      <c r="AR284" s="68">
        <v>0</v>
      </c>
      <c r="AS284" s="68">
        <v>0</v>
      </c>
      <c r="AT284" s="68"/>
      <c r="AV284" s="18" t="s">
        <v>371</v>
      </c>
      <c r="AW284" s="71">
        <v>17.972104640613605</v>
      </c>
      <c r="AX284" s="71">
        <v>0</v>
      </c>
      <c r="AY284" s="71">
        <v>0</v>
      </c>
      <c r="AZ284" s="71">
        <v>66.554093971888406</v>
      </c>
      <c r="BA284" s="71">
        <v>0</v>
      </c>
      <c r="BB284" s="71">
        <v>0</v>
      </c>
      <c r="BC284" s="71">
        <v>0</v>
      </c>
      <c r="BD284" s="71">
        <v>0</v>
      </c>
      <c r="BE284" s="71">
        <v>0</v>
      </c>
      <c r="BF284" s="71">
        <v>0</v>
      </c>
      <c r="BG284" s="71">
        <v>0</v>
      </c>
      <c r="BH284" s="71">
        <v>0</v>
      </c>
      <c r="BI284" s="71">
        <v>0</v>
      </c>
      <c r="BJ284" s="71">
        <v>0</v>
      </c>
      <c r="BK284" s="71">
        <v>0</v>
      </c>
      <c r="BL284" s="71">
        <v>0</v>
      </c>
      <c r="BM284" s="71">
        <v>0</v>
      </c>
      <c r="BN284" s="71">
        <v>0</v>
      </c>
      <c r="BO284" s="71">
        <v>0</v>
      </c>
      <c r="BP284" s="71">
        <v>0</v>
      </c>
      <c r="BQ284" s="71">
        <v>17.355245714453694</v>
      </c>
    </row>
    <row r="285" spans="1:69" x14ac:dyDescent="0.2">
      <c r="A285" s="13"/>
      <c r="B285" s="63" t="s">
        <v>165</v>
      </c>
      <c r="C285" s="66">
        <v>24624.614133548002</v>
      </c>
      <c r="D285" s="66">
        <v>2998.9630939900003</v>
      </c>
      <c r="E285" s="66">
        <v>553.78218067119997</v>
      </c>
      <c r="F285" s="66">
        <v>1983.525153287</v>
      </c>
      <c r="G285" s="66">
        <v>225.76509766000001</v>
      </c>
      <c r="H285" s="66">
        <v>658.45036794149996</v>
      </c>
      <c r="I285" s="66">
        <v>208.352410776</v>
      </c>
      <c r="J285" s="66">
        <v>367.07636189879997</v>
      </c>
      <c r="K285" s="66">
        <v>0</v>
      </c>
      <c r="L285" s="66">
        <v>21.2722263679</v>
      </c>
      <c r="M285" s="66">
        <v>0</v>
      </c>
      <c r="N285" s="66">
        <v>0</v>
      </c>
      <c r="O285" s="66">
        <v>0</v>
      </c>
      <c r="P285" s="66">
        <v>0</v>
      </c>
      <c r="Q285" s="66">
        <v>0</v>
      </c>
      <c r="R285" s="66">
        <v>0</v>
      </c>
      <c r="S285" s="66">
        <v>0</v>
      </c>
      <c r="T285" s="66">
        <v>0</v>
      </c>
      <c r="U285" s="66">
        <v>0</v>
      </c>
      <c r="V285" s="66">
        <v>0</v>
      </c>
      <c r="W285" s="66">
        <v>31641.801026140402</v>
      </c>
      <c r="Y285" s="41" t="s">
        <v>165</v>
      </c>
      <c r="Z285" s="68">
        <v>0.77823048420046459</v>
      </c>
      <c r="AA285" s="68">
        <v>9.4778520714179693E-2</v>
      </c>
      <c r="AB285" s="68">
        <v>1.7501601132429254E-2</v>
      </c>
      <c r="AC285" s="68">
        <v>6.2686860069954303E-2</v>
      </c>
      <c r="AD285" s="68">
        <v>7.135026779085285E-3</v>
      </c>
      <c r="AE285" s="68">
        <v>2.0809509780986581E-2</v>
      </c>
      <c r="AF285" s="68">
        <v>6.5847203388919853E-3</v>
      </c>
      <c r="AG285" s="68">
        <v>1.1600994570301018E-2</v>
      </c>
      <c r="AH285" s="68">
        <v>0</v>
      </c>
      <c r="AI285" s="68">
        <v>6.7228241370730665E-4</v>
      </c>
      <c r="AJ285" s="68">
        <v>0</v>
      </c>
      <c r="AK285" s="68">
        <v>0</v>
      </c>
      <c r="AL285" s="68">
        <v>0</v>
      </c>
      <c r="AM285" s="68">
        <v>0</v>
      </c>
      <c r="AN285" s="68">
        <v>0</v>
      </c>
      <c r="AO285" s="68">
        <v>0</v>
      </c>
      <c r="AP285" s="68">
        <v>0</v>
      </c>
      <c r="AQ285" s="68">
        <v>0</v>
      </c>
      <c r="AR285" s="68">
        <v>0</v>
      </c>
      <c r="AS285" s="68">
        <v>0</v>
      </c>
      <c r="AT285" s="68"/>
      <c r="AV285" s="18" t="s">
        <v>165</v>
      </c>
      <c r="AW285" s="71">
        <v>8.1730687946291471</v>
      </c>
      <c r="AX285" s="71">
        <v>22.809597365282304</v>
      </c>
      <c r="AY285" s="71">
        <v>40.69623539681622</v>
      </c>
      <c r="AZ285" s="71">
        <v>29.266745169327542</v>
      </c>
      <c r="BA285" s="71">
        <v>72.858917152049969</v>
      </c>
      <c r="BB285" s="71">
        <v>60.166524664435151</v>
      </c>
      <c r="BC285" s="71">
        <v>81.436788248915732</v>
      </c>
      <c r="BD285" s="71">
        <v>78.683242767085943</v>
      </c>
      <c r="BE285" s="71">
        <v>0</v>
      </c>
      <c r="BF285" s="71">
        <v>55.808640829030317</v>
      </c>
      <c r="BG285" s="71">
        <v>0</v>
      </c>
      <c r="BH285" s="71">
        <v>0</v>
      </c>
      <c r="BI285" s="71">
        <v>0</v>
      </c>
      <c r="BJ285" s="71">
        <v>0</v>
      </c>
      <c r="BK285" s="71">
        <v>0</v>
      </c>
      <c r="BL285" s="71">
        <v>0</v>
      </c>
      <c r="BM285" s="71">
        <v>0</v>
      </c>
      <c r="BN285" s="71">
        <v>0</v>
      </c>
      <c r="BO285" s="71">
        <v>0</v>
      </c>
      <c r="BP285" s="71">
        <v>0</v>
      </c>
      <c r="BQ285" s="71">
        <v>7.2085511194747207</v>
      </c>
    </row>
    <row r="286" spans="1:69" x14ac:dyDescent="0.2">
      <c r="A286" s="13"/>
      <c r="B286" s="63" t="s">
        <v>429</v>
      </c>
      <c r="C286" s="66">
        <v>15829.212271871002</v>
      </c>
      <c r="D286" s="66">
        <v>466.39297991700005</v>
      </c>
      <c r="E286" s="66">
        <v>140.24506281719999</v>
      </c>
      <c r="F286" s="66">
        <v>190.3168404402</v>
      </c>
      <c r="G286" s="66">
        <v>0</v>
      </c>
      <c r="H286" s="66">
        <v>0</v>
      </c>
      <c r="I286" s="66">
        <v>0</v>
      </c>
      <c r="J286" s="66">
        <v>0</v>
      </c>
      <c r="K286" s="66">
        <v>0</v>
      </c>
      <c r="L286" s="66">
        <v>0</v>
      </c>
      <c r="M286" s="66">
        <v>0</v>
      </c>
      <c r="N286" s="66">
        <v>0</v>
      </c>
      <c r="O286" s="66">
        <v>0</v>
      </c>
      <c r="P286" s="66">
        <v>0</v>
      </c>
      <c r="Q286" s="66">
        <v>0</v>
      </c>
      <c r="R286" s="66">
        <v>0</v>
      </c>
      <c r="S286" s="66">
        <v>0</v>
      </c>
      <c r="T286" s="66">
        <v>0</v>
      </c>
      <c r="U286" s="66">
        <v>0</v>
      </c>
      <c r="V286" s="66">
        <v>0</v>
      </c>
      <c r="W286" s="66">
        <v>16626.167155045401</v>
      </c>
      <c r="Y286" s="41" t="s">
        <v>429</v>
      </c>
      <c r="Z286" s="68">
        <v>0.95206622935145013</v>
      </c>
      <c r="AA286" s="68">
        <v>2.8051743710243389E-2</v>
      </c>
      <c r="AB286" s="68">
        <v>8.4352010604344871E-3</v>
      </c>
      <c r="AC286" s="68">
        <v>1.1446825877872048E-2</v>
      </c>
      <c r="AD286" s="68">
        <v>0</v>
      </c>
      <c r="AE286" s="68">
        <v>0</v>
      </c>
      <c r="AF286" s="68">
        <v>0</v>
      </c>
      <c r="AG286" s="68">
        <v>0</v>
      </c>
      <c r="AH286" s="68">
        <v>0</v>
      </c>
      <c r="AI286" s="68">
        <v>0</v>
      </c>
      <c r="AJ286" s="68">
        <v>0</v>
      </c>
      <c r="AK286" s="68">
        <v>0</v>
      </c>
      <c r="AL286" s="68">
        <v>0</v>
      </c>
      <c r="AM286" s="68">
        <v>0</v>
      </c>
      <c r="AN286" s="68">
        <v>0</v>
      </c>
      <c r="AO286" s="68">
        <v>0</v>
      </c>
      <c r="AP286" s="68">
        <v>0</v>
      </c>
      <c r="AQ286" s="68">
        <v>0</v>
      </c>
      <c r="AR286" s="68">
        <v>0</v>
      </c>
      <c r="AS286" s="68">
        <v>0</v>
      </c>
      <c r="AT286" s="68"/>
      <c r="AV286" s="18" t="s">
        <v>429</v>
      </c>
      <c r="AW286" s="71">
        <v>11.158590968617306</v>
      </c>
      <c r="AX286" s="71">
        <v>44.083578300071402</v>
      </c>
      <c r="AY286" s="71">
        <v>122.45040739001543</v>
      </c>
      <c r="AZ286" s="71">
        <v>102.93665911912704</v>
      </c>
      <c r="BA286" s="71">
        <v>0</v>
      </c>
      <c r="BB286" s="71">
        <v>0</v>
      </c>
      <c r="BC286" s="71">
        <v>0</v>
      </c>
      <c r="BD286" s="71">
        <v>0</v>
      </c>
      <c r="BE286" s="71">
        <v>0</v>
      </c>
      <c r="BF286" s="71">
        <v>0</v>
      </c>
      <c r="BG286" s="71">
        <v>0</v>
      </c>
      <c r="BH286" s="71">
        <v>0</v>
      </c>
      <c r="BI286" s="71">
        <v>0</v>
      </c>
      <c r="BJ286" s="71">
        <v>0</v>
      </c>
      <c r="BK286" s="71">
        <v>0</v>
      </c>
      <c r="BL286" s="71">
        <v>0</v>
      </c>
      <c r="BM286" s="71">
        <v>0</v>
      </c>
      <c r="BN286" s="71">
        <v>0</v>
      </c>
      <c r="BO286" s="71">
        <v>0</v>
      </c>
      <c r="BP286" s="71">
        <v>0</v>
      </c>
      <c r="BQ286" s="71">
        <v>10.809619057238512</v>
      </c>
    </row>
    <row r="287" spans="1:69" x14ac:dyDescent="0.2">
      <c r="A287" s="13"/>
      <c r="B287" s="63" t="s">
        <v>428</v>
      </c>
      <c r="C287" s="66">
        <v>22772.976579549999</v>
      </c>
      <c r="D287" s="66">
        <v>851.39330449910005</v>
      </c>
      <c r="E287" s="66">
        <v>455.51703124779999</v>
      </c>
      <c r="F287" s="66">
        <v>1229.410846218</v>
      </c>
      <c r="G287" s="66">
        <v>471.05246525640001</v>
      </c>
      <c r="H287" s="66">
        <v>0</v>
      </c>
      <c r="I287" s="66">
        <v>0</v>
      </c>
      <c r="J287" s="66">
        <v>0</v>
      </c>
      <c r="K287" s="66">
        <v>0</v>
      </c>
      <c r="L287" s="66">
        <v>67.378190750000002</v>
      </c>
      <c r="M287" s="66">
        <v>0</v>
      </c>
      <c r="N287" s="66">
        <v>0</v>
      </c>
      <c r="O287" s="66">
        <v>0</v>
      </c>
      <c r="P287" s="66">
        <v>0</v>
      </c>
      <c r="Q287" s="66">
        <v>0</v>
      </c>
      <c r="R287" s="66">
        <v>0</v>
      </c>
      <c r="S287" s="66">
        <v>0</v>
      </c>
      <c r="T287" s="66">
        <v>0</v>
      </c>
      <c r="U287" s="66">
        <v>0</v>
      </c>
      <c r="V287" s="66">
        <v>0</v>
      </c>
      <c r="W287" s="66">
        <v>25847.728417521299</v>
      </c>
      <c r="Y287" s="41" t="s">
        <v>428</v>
      </c>
      <c r="Z287" s="68">
        <v>0.88104363415212028</v>
      </c>
      <c r="AA287" s="68">
        <v>3.2938805714237129E-2</v>
      </c>
      <c r="AB287" s="68">
        <v>1.7623097236622944E-2</v>
      </c>
      <c r="AC287" s="68">
        <v>4.7563593456228979E-2</v>
      </c>
      <c r="AD287" s="68">
        <v>1.8224133960533628E-2</v>
      </c>
      <c r="AE287" s="68">
        <v>0</v>
      </c>
      <c r="AF287" s="68">
        <v>0</v>
      </c>
      <c r="AG287" s="68">
        <v>0</v>
      </c>
      <c r="AH287" s="68">
        <v>0</v>
      </c>
      <c r="AI287" s="68">
        <v>2.6067354802570045E-3</v>
      </c>
      <c r="AJ287" s="68">
        <v>0</v>
      </c>
      <c r="AK287" s="68">
        <v>0</v>
      </c>
      <c r="AL287" s="68">
        <v>0</v>
      </c>
      <c r="AM287" s="68">
        <v>0</v>
      </c>
      <c r="AN287" s="68">
        <v>0</v>
      </c>
      <c r="AO287" s="68">
        <v>0</v>
      </c>
      <c r="AP287" s="68">
        <v>0</v>
      </c>
      <c r="AQ287" s="68">
        <v>0</v>
      </c>
      <c r="AR287" s="68">
        <v>0</v>
      </c>
      <c r="AS287" s="68">
        <v>0</v>
      </c>
      <c r="AT287" s="68"/>
      <c r="AV287" s="18" t="s">
        <v>428</v>
      </c>
      <c r="AW287" s="71">
        <v>8.1720232419623091</v>
      </c>
      <c r="AX287" s="71">
        <v>41.722212970612759</v>
      </c>
      <c r="AY287" s="71">
        <v>56.531347088021569</v>
      </c>
      <c r="AZ287" s="71">
        <v>33.879211266353288</v>
      </c>
      <c r="BA287" s="71">
        <v>59.802416983388433</v>
      </c>
      <c r="BB287" s="71">
        <v>0</v>
      </c>
      <c r="BC287" s="71">
        <v>0</v>
      </c>
      <c r="BD287" s="71">
        <v>0</v>
      </c>
      <c r="BE287" s="71">
        <v>0</v>
      </c>
      <c r="BF287" s="71">
        <v>55.812392887508963</v>
      </c>
      <c r="BG287" s="71">
        <v>0</v>
      </c>
      <c r="BH287" s="71">
        <v>0</v>
      </c>
      <c r="BI287" s="71">
        <v>0</v>
      </c>
      <c r="BJ287" s="71">
        <v>0</v>
      </c>
      <c r="BK287" s="71">
        <v>0</v>
      </c>
      <c r="BL287" s="71">
        <v>0</v>
      </c>
      <c r="BM287" s="71">
        <v>0</v>
      </c>
      <c r="BN287" s="71">
        <v>0</v>
      </c>
      <c r="BO287" s="71">
        <v>0</v>
      </c>
      <c r="BP287" s="71">
        <v>0</v>
      </c>
      <c r="BQ287" s="71">
        <v>7.6501936652265892</v>
      </c>
    </row>
    <row r="288" spans="1:69" x14ac:dyDescent="0.2">
      <c r="A288" s="13"/>
      <c r="B288" s="63" t="s">
        <v>173</v>
      </c>
      <c r="C288" s="66">
        <v>717.45101556219993</v>
      </c>
      <c r="D288" s="66">
        <v>0</v>
      </c>
      <c r="E288" s="66">
        <v>0</v>
      </c>
      <c r="F288" s="66">
        <v>204.807047125</v>
      </c>
      <c r="G288" s="66">
        <v>230.70470229</v>
      </c>
      <c r="H288" s="66">
        <v>0</v>
      </c>
      <c r="I288" s="66">
        <v>115.7717247272</v>
      </c>
      <c r="J288" s="66">
        <v>0</v>
      </c>
      <c r="K288" s="66">
        <v>0</v>
      </c>
      <c r="L288" s="66">
        <v>0</v>
      </c>
      <c r="M288" s="66">
        <v>0</v>
      </c>
      <c r="N288" s="66">
        <v>0</v>
      </c>
      <c r="O288" s="66">
        <v>0</v>
      </c>
      <c r="P288" s="66">
        <v>0</v>
      </c>
      <c r="Q288" s="66">
        <v>0</v>
      </c>
      <c r="R288" s="66">
        <v>0</v>
      </c>
      <c r="S288" s="66">
        <v>0</v>
      </c>
      <c r="T288" s="66">
        <v>0</v>
      </c>
      <c r="U288" s="66">
        <v>0</v>
      </c>
      <c r="V288" s="66">
        <v>0</v>
      </c>
      <c r="W288" s="66">
        <v>1268.7344897043999</v>
      </c>
      <c r="Y288" s="41" t="s">
        <v>173</v>
      </c>
      <c r="Z288" s="68">
        <v>0.5654855459390542</v>
      </c>
      <c r="AA288" s="68">
        <v>0</v>
      </c>
      <c r="AB288" s="68">
        <v>0</v>
      </c>
      <c r="AC288" s="68">
        <v>0.16142624700989849</v>
      </c>
      <c r="AD288" s="68">
        <v>0.18183844150382594</v>
      </c>
      <c r="AE288" s="68">
        <v>0</v>
      </c>
      <c r="AF288" s="68">
        <v>9.1249765547221334E-2</v>
      </c>
      <c r="AG288" s="68">
        <v>0</v>
      </c>
      <c r="AH288" s="68">
        <v>0</v>
      </c>
      <c r="AI288" s="68">
        <v>0</v>
      </c>
      <c r="AJ288" s="68">
        <v>0</v>
      </c>
      <c r="AK288" s="68">
        <v>0</v>
      </c>
      <c r="AL288" s="68">
        <v>0</v>
      </c>
      <c r="AM288" s="68">
        <v>0</v>
      </c>
      <c r="AN288" s="68">
        <v>0</v>
      </c>
      <c r="AO288" s="68">
        <v>0</v>
      </c>
      <c r="AP288" s="68">
        <v>0</v>
      </c>
      <c r="AQ288" s="68">
        <v>0</v>
      </c>
      <c r="AR288" s="68">
        <v>0</v>
      </c>
      <c r="AS288" s="68">
        <v>0</v>
      </c>
      <c r="AT288" s="68"/>
      <c r="AV288" s="18" t="s">
        <v>173</v>
      </c>
      <c r="AW288" s="71">
        <v>38.357943927214336</v>
      </c>
      <c r="AX288" s="71">
        <v>0</v>
      </c>
      <c r="AY288" s="71">
        <v>0</v>
      </c>
      <c r="AZ288" s="71">
        <v>87.445369164064275</v>
      </c>
      <c r="BA288" s="71">
        <v>90.941144765234299</v>
      </c>
      <c r="BB288" s="71">
        <v>0</v>
      </c>
      <c r="BC288" s="71">
        <v>58.81325240606138</v>
      </c>
      <c r="BD288" s="71">
        <v>0</v>
      </c>
      <c r="BE288" s="71">
        <v>0</v>
      </c>
      <c r="BF288" s="71">
        <v>0</v>
      </c>
      <c r="BG288" s="71">
        <v>0</v>
      </c>
      <c r="BH288" s="71">
        <v>0</v>
      </c>
      <c r="BI288" s="71">
        <v>0</v>
      </c>
      <c r="BJ288" s="71">
        <v>0</v>
      </c>
      <c r="BK288" s="71">
        <v>0</v>
      </c>
      <c r="BL288" s="71">
        <v>0</v>
      </c>
      <c r="BM288" s="71">
        <v>0</v>
      </c>
      <c r="BN288" s="71">
        <v>0</v>
      </c>
      <c r="BO288" s="71">
        <v>0</v>
      </c>
      <c r="BP288" s="71">
        <v>0</v>
      </c>
      <c r="BQ288" s="71">
        <v>31.177151710649209</v>
      </c>
    </row>
    <row r="289" spans="1:69" x14ac:dyDescent="0.2">
      <c r="A289" s="13"/>
      <c r="B289" s="63" t="s">
        <v>181</v>
      </c>
      <c r="C289" s="66">
        <v>3862.9944486130003</v>
      </c>
      <c r="D289" s="66">
        <v>15.567717113500001</v>
      </c>
      <c r="E289" s="66">
        <v>0</v>
      </c>
      <c r="F289" s="66">
        <v>885.14817551099986</v>
      </c>
      <c r="G289" s="66">
        <v>0</v>
      </c>
      <c r="H289" s="66">
        <v>0</v>
      </c>
      <c r="I289" s="66">
        <v>0</v>
      </c>
      <c r="J289" s="66">
        <v>0</v>
      </c>
      <c r="K289" s="66">
        <v>0</v>
      </c>
      <c r="L289" s="66">
        <v>0</v>
      </c>
      <c r="M289" s="66">
        <v>0</v>
      </c>
      <c r="N289" s="66">
        <v>0</v>
      </c>
      <c r="O289" s="66">
        <v>0</v>
      </c>
      <c r="P289" s="66">
        <v>0</v>
      </c>
      <c r="Q289" s="66">
        <v>0</v>
      </c>
      <c r="R289" s="66">
        <v>0</v>
      </c>
      <c r="S289" s="66">
        <v>0</v>
      </c>
      <c r="T289" s="66">
        <v>0</v>
      </c>
      <c r="U289" s="66">
        <v>0</v>
      </c>
      <c r="V289" s="66">
        <v>0</v>
      </c>
      <c r="W289" s="66">
        <v>4763.7103412375</v>
      </c>
      <c r="Y289" s="41" t="s">
        <v>181</v>
      </c>
      <c r="Z289" s="68">
        <v>0.81092135581221869</v>
      </c>
      <c r="AA289" s="68">
        <v>3.2679814678773845E-3</v>
      </c>
      <c r="AB289" s="68">
        <v>0</v>
      </c>
      <c r="AC289" s="68">
        <v>0.18581066271990399</v>
      </c>
      <c r="AD289" s="68">
        <v>0</v>
      </c>
      <c r="AE289" s="68">
        <v>0</v>
      </c>
      <c r="AF289" s="68">
        <v>0</v>
      </c>
      <c r="AG289" s="68">
        <v>0</v>
      </c>
      <c r="AH289" s="68">
        <v>0</v>
      </c>
      <c r="AI289" s="68">
        <v>0</v>
      </c>
      <c r="AJ289" s="68">
        <v>0</v>
      </c>
      <c r="AK289" s="68">
        <v>0</v>
      </c>
      <c r="AL289" s="68">
        <v>0</v>
      </c>
      <c r="AM289" s="68">
        <v>0</v>
      </c>
      <c r="AN289" s="68">
        <v>0</v>
      </c>
      <c r="AO289" s="68">
        <v>0</v>
      </c>
      <c r="AP289" s="68">
        <v>0</v>
      </c>
      <c r="AQ289" s="68">
        <v>0</v>
      </c>
      <c r="AR289" s="68">
        <v>0</v>
      </c>
      <c r="AS289" s="68">
        <v>0</v>
      </c>
      <c r="AT289" s="68"/>
      <c r="AV289" s="18" t="s">
        <v>181</v>
      </c>
      <c r="AW289" s="71">
        <v>21.163837596932503</v>
      </c>
      <c r="AX289" s="71">
        <v>94.840186867013259</v>
      </c>
      <c r="AY289" s="71">
        <v>0</v>
      </c>
      <c r="AZ289" s="71">
        <v>44.582449700781694</v>
      </c>
      <c r="BA289" s="71">
        <v>0</v>
      </c>
      <c r="BB289" s="71">
        <v>0</v>
      </c>
      <c r="BC289" s="71">
        <v>0</v>
      </c>
      <c r="BD289" s="71">
        <v>0</v>
      </c>
      <c r="BE289" s="71">
        <v>0</v>
      </c>
      <c r="BF289" s="71">
        <v>0</v>
      </c>
      <c r="BG289" s="71">
        <v>0</v>
      </c>
      <c r="BH289" s="71">
        <v>0</v>
      </c>
      <c r="BI289" s="71">
        <v>0</v>
      </c>
      <c r="BJ289" s="71">
        <v>0</v>
      </c>
      <c r="BK289" s="71">
        <v>0</v>
      </c>
      <c r="BL289" s="71">
        <v>0</v>
      </c>
      <c r="BM289" s="71">
        <v>0</v>
      </c>
      <c r="BN289" s="71">
        <v>0</v>
      </c>
      <c r="BO289" s="71">
        <v>0</v>
      </c>
      <c r="BP289" s="71">
        <v>0</v>
      </c>
      <c r="BQ289" s="71">
        <v>19.059390023281097</v>
      </c>
    </row>
    <row r="290" spans="1:69" x14ac:dyDescent="0.2">
      <c r="A290" s="13"/>
      <c r="B290" s="63" t="s">
        <v>169</v>
      </c>
      <c r="C290" s="66">
        <v>8736.2780619280002</v>
      </c>
      <c r="D290" s="66">
        <v>66.937710658499995</v>
      </c>
      <c r="E290" s="66">
        <v>49.411410977999999</v>
      </c>
      <c r="F290" s="66">
        <v>390.33017064000001</v>
      </c>
      <c r="G290" s="66">
        <v>0</v>
      </c>
      <c r="H290" s="66">
        <v>0</v>
      </c>
      <c r="I290" s="66">
        <v>0</v>
      </c>
      <c r="J290" s="66">
        <v>0</v>
      </c>
      <c r="K290" s="66">
        <v>0</v>
      </c>
      <c r="L290" s="66">
        <v>0</v>
      </c>
      <c r="M290" s="66">
        <v>0</v>
      </c>
      <c r="N290" s="66">
        <v>0</v>
      </c>
      <c r="O290" s="66">
        <v>0</v>
      </c>
      <c r="P290" s="66">
        <v>0</v>
      </c>
      <c r="Q290" s="66">
        <v>0</v>
      </c>
      <c r="R290" s="66">
        <v>0</v>
      </c>
      <c r="S290" s="66">
        <v>0</v>
      </c>
      <c r="T290" s="66">
        <v>0</v>
      </c>
      <c r="U290" s="66">
        <v>0</v>
      </c>
      <c r="V290" s="66">
        <v>0</v>
      </c>
      <c r="W290" s="66">
        <v>9242.9573542045</v>
      </c>
      <c r="Y290" s="41" t="s">
        <v>169</v>
      </c>
      <c r="Z290" s="68">
        <v>0.94518212376626209</v>
      </c>
      <c r="AA290" s="68">
        <v>7.2420230985974316E-3</v>
      </c>
      <c r="AB290" s="68">
        <v>5.3458443098326532E-3</v>
      </c>
      <c r="AC290" s="68">
        <v>4.2230008825307835E-2</v>
      </c>
      <c r="AD290" s="68">
        <v>0</v>
      </c>
      <c r="AE290" s="68">
        <v>0</v>
      </c>
      <c r="AF290" s="68">
        <v>0</v>
      </c>
      <c r="AG290" s="68">
        <v>0</v>
      </c>
      <c r="AH290" s="68">
        <v>0</v>
      </c>
      <c r="AI290" s="68">
        <v>0</v>
      </c>
      <c r="AJ290" s="68">
        <v>0</v>
      </c>
      <c r="AK290" s="68">
        <v>0</v>
      </c>
      <c r="AL290" s="68">
        <v>0</v>
      </c>
      <c r="AM290" s="68">
        <v>0</v>
      </c>
      <c r="AN290" s="68">
        <v>0</v>
      </c>
      <c r="AO290" s="68">
        <v>0</v>
      </c>
      <c r="AP290" s="68">
        <v>0</v>
      </c>
      <c r="AQ290" s="68">
        <v>0</v>
      </c>
      <c r="AR290" s="68">
        <v>0</v>
      </c>
      <c r="AS290" s="68">
        <v>0</v>
      </c>
      <c r="AT290" s="68"/>
      <c r="AV290" s="18" t="s">
        <v>169</v>
      </c>
      <c r="AW290" s="71">
        <v>14.218064288562642</v>
      </c>
      <c r="AX290" s="71">
        <v>51.020931922782921</v>
      </c>
      <c r="AY290" s="71">
        <v>55.812392886732468</v>
      </c>
      <c r="AZ290" s="71">
        <v>70.131184801272283</v>
      </c>
      <c r="BA290" s="71">
        <v>0</v>
      </c>
      <c r="BB290" s="71">
        <v>0</v>
      </c>
      <c r="BC290" s="71">
        <v>0</v>
      </c>
      <c r="BD290" s="71">
        <v>0</v>
      </c>
      <c r="BE290" s="71">
        <v>0</v>
      </c>
      <c r="BF290" s="71">
        <v>0</v>
      </c>
      <c r="BG290" s="71">
        <v>0</v>
      </c>
      <c r="BH290" s="71">
        <v>0</v>
      </c>
      <c r="BI290" s="71">
        <v>0</v>
      </c>
      <c r="BJ290" s="71">
        <v>0</v>
      </c>
      <c r="BK290" s="71">
        <v>0</v>
      </c>
      <c r="BL290" s="71">
        <v>0</v>
      </c>
      <c r="BM290" s="71">
        <v>0</v>
      </c>
      <c r="BN290" s="71">
        <v>0</v>
      </c>
      <c r="BO290" s="71">
        <v>0</v>
      </c>
      <c r="BP290" s="71">
        <v>0</v>
      </c>
      <c r="BQ290" s="71">
        <v>13.769330064166351</v>
      </c>
    </row>
    <row r="291" spans="1:69" x14ac:dyDescent="0.2">
      <c r="A291" s="13"/>
      <c r="B291" s="63" t="s">
        <v>372</v>
      </c>
      <c r="C291" s="66">
        <v>0</v>
      </c>
      <c r="D291" s="66">
        <v>0</v>
      </c>
      <c r="E291" s="66">
        <v>0</v>
      </c>
      <c r="F291" s="66">
        <v>0</v>
      </c>
      <c r="G291" s="66">
        <v>0</v>
      </c>
      <c r="H291" s="66">
        <v>0</v>
      </c>
      <c r="I291" s="66">
        <v>0</v>
      </c>
      <c r="J291" s="66">
        <v>0</v>
      </c>
      <c r="K291" s="66">
        <v>0</v>
      </c>
      <c r="L291" s="66">
        <v>0</v>
      </c>
      <c r="M291" s="66">
        <v>0</v>
      </c>
      <c r="N291" s="66">
        <v>0</v>
      </c>
      <c r="O291" s="66">
        <v>0</v>
      </c>
      <c r="P291" s="66">
        <v>0</v>
      </c>
      <c r="Q291" s="66">
        <v>0</v>
      </c>
      <c r="R291" s="66">
        <v>0</v>
      </c>
      <c r="S291" s="66">
        <v>0</v>
      </c>
      <c r="T291" s="66">
        <v>0</v>
      </c>
      <c r="U291" s="66">
        <v>0</v>
      </c>
      <c r="V291" s="66">
        <v>0</v>
      </c>
      <c r="W291" s="66">
        <v>0</v>
      </c>
      <c r="Y291" s="41" t="s">
        <v>372</v>
      </c>
      <c r="Z291" s="68">
        <v>0</v>
      </c>
      <c r="AA291" s="68">
        <v>0</v>
      </c>
      <c r="AB291" s="68">
        <v>0</v>
      </c>
      <c r="AC291" s="68">
        <v>0</v>
      </c>
      <c r="AD291" s="68">
        <v>0</v>
      </c>
      <c r="AE291" s="68">
        <v>0</v>
      </c>
      <c r="AF291" s="68">
        <v>0</v>
      </c>
      <c r="AG291" s="68">
        <v>0</v>
      </c>
      <c r="AH291" s="68">
        <v>0</v>
      </c>
      <c r="AI291" s="68">
        <v>0</v>
      </c>
      <c r="AJ291" s="68">
        <v>0</v>
      </c>
      <c r="AK291" s="68">
        <v>0</v>
      </c>
      <c r="AL291" s="68">
        <v>0</v>
      </c>
      <c r="AM291" s="68">
        <v>0</v>
      </c>
      <c r="AN291" s="68">
        <v>0</v>
      </c>
      <c r="AO291" s="68">
        <v>0</v>
      </c>
      <c r="AP291" s="68">
        <v>0</v>
      </c>
      <c r="AQ291" s="68">
        <v>0</v>
      </c>
      <c r="AR291" s="68">
        <v>0</v>
      </c>
      <c r="AS291" s="68">
        <v>0</v>
      </c>
      <c r="AT291" s="68"/>
      <c r="AV291" s="18" t="s">
        <v>372</v>
      </c>
      <c r="AW291" s="71">
        <v>0</v>
      </c>
      <c r="AX291" s="71">
        <v>0</v>
      </c>
      <c r="AY291" s="71">
        <v>0</v>
      </c>
      <c r="AZ291" s="71">
        <v>0</v>
      </c>
      <c r="BA291" s="71">
        <v>0</v>
      </c>
      <c r="BB291" s="71">
        <v>0</v>
      </c>
      <c r="BC291" s="71">
        <v>0</v>
      </c>
      <c r="BD291" s="71">
        <v>0</v>
      </c>
      <c r="BE291" s="71">
        <v>0</v>
      </c>
      <c r="BF291" s="71">
        <v>0</v>
      </c>
      <c r="BG291" s="71">
        <v>0</v>
      </c>
      <c r="BH291" s="71">
        <v>0</v>
      </c>
      <c r="BI291" s="71">
        <v>0</v>
      </c>
      <c r="BJ291" s="71">
        <v>0</v>
      </c>
      <c r="BK291" s="71">
        <v>0</v>
      </c>
      <c r="BL291" s="71">
        <v>0</v>
      </c>
      <c r="BM291" s="71">
        <v>0</v>
      </c>
      <c r="BN291" s="71">
        <v>0</v>
      </c>
      <c r="BO291" s="71">
        <v>0</v>
      </c>
      <c r="BP291" s="71">
        <v>0</v>
      </c>
      <c r="BQ291" s="71">
        <v>0</v>
      </c>
    </row>
    <row r="292" spans="1:69" x14ac:dyDescent="0.2">
      <c r="A292" s="13"/>
      <c r="B292" s="63" t="s">
        <v>398</v>
      </c>
      <c r="C292" s="66">
        <v>1761.350048135</v>
      </c>
      <c r="D292" s="66">
        <v>0</v>
      </c>
      <c r="E292" s="66">
        <v>14.488096122</v>
      </c>
      <c r="F292" s="66">
        <v>0</v>
      </c>
      <c r="G292" s="66">
        <v>230.70482003999999</v>
      </c>
      <c r="H292" s="66">
        <v>0</v>
      </c>
      <c r="I292" s="66">
        <v>0</v>
      </c>
      <c r="J292" s="66">
        <v>0</v>
      </c>
      <c r="K292" s="66">
        <v>0</v>
      </c>
      <c r="L292" s="66">
        <v>0</v>
      </c>
      <c r="M292" s="66">
        <v>0</v>
      </c>
      <c r="N292" s="66">
        <v>0</v>
      </c>
      <c r="O292" s="66">
        <v>0</v>
      </c>
      <c r="P292" s="66">
        <v>0</v>
      </c>
      <c r="Q292" s="66">
        <v>0</v>
      </c>
      <c r="R292" s="66">
        <v>0</v>
      </c>
      <c r="S292" s="66">
        <v>0</v>
      </c>
      <c r="T292" s="66">
        <v>0</v>
      </c>
      <c r="U292" s="66">
        <v>0</v>
      </c>
      <c r="V292" s="66">
        <v>0</v>
      </c>
      <c r="W292" s="66">
        <v>2006.5429642969998</v>
      </c>
      <c r="Y292" s="41" t="s">
        <v>398</v>
      </c>
      <c r="Z292" s="68">
        <v>0.87780330622130276</v>
      </c>
      <c r="AA292" s="68">
        <v>0</v>
      </c>
      <c r="AB292" s="68">
        <v>7.2204265643900437E-3</v>
      </c>
      <c r="AC292" s="68">
        <v>0</v>
      </c>
      <c r="AD292" s="68">
        <v>0.11497626721430723</v>
      </c>
      <c r="AE292" s="68">
        <v>0</v>
      </c>
      <c r="AF292" s="68">
        <v>0</v>
      </c>
      <c r="AG292" s="68">
        <v>0</v>
      </c>
      <c r="AH292" s="68">
        <v>0</v>
      </c>
      <c r="AI292" s="68">
        <v>0</v>
      </c>
      <c r="AJ292" s="68">
        <v>0</v>
      </c>
      <c r="AK292" s="68">
        <v>0</v>
      </c>
      <c r="AL292" s="68">
        <v>0</v>
      </c>
      <c r="AM292" s="68">
        <v>0</v>
      </c>
      <c r="AN292" s="68">
        <v>0</v>
      </c>
      <c r="AO292" s="68">
        <v>0</v>
      </c>
      <c r="AP292" s="68">
        <v>0</v>
      </c>
      <c r="AQ292" s="68">
        <v>0</v>
      </c>
      <c r="AR292" s="68">
        <v>0</v>
      </c>
      <c r="AS292" s="68">
        <v>0</v>
      </c>
      <c r="AT292" s="68"/>
      <c r="AV292" s="18" t="s">
        <v>398</v>
      </c>
      <c r="AW292" s="71">
        <v>29.718682496178211</v>
      </c>
      <c r="AX292" s="71">
        <v>0</v>
      </c>
      <c r="AY292" s="71">
        <v>102.94022391983998</v>
      </c>
      <c r="AZ292" s="71">
        <v>0</v>
      </c>
      <c r="BA292" s="71">
        <v>90.924647385212509</v>
      </c>
      <c r="BB292" s="71">
        <v>0</v>
      </c>
      <c r="BC292" s="71">
        <v>0</v>
      </c>
      <c r="BD292" s="71">
        <v>0</v>
      </c>
      <c r="BE292" s="71">
        <v>0</v>
      </c>
      <c r="BF292" s="71">
        <v>0</v>
      </c>
      <c r="BG292" s="71">
        <v>0</v>
      </c>
      <c r="BH292" s="71">
        <v>0</v>
      </c>
      <c r="BI292" s="71">
        <v>0</v>
      </c>
      <c r="BJ292" s="71">
        <v>0</v>
      </c>
      <c r="BK292" s="71">
        <v>0</v>
      </c>
      <c r="BL292" s="71">
        <v>0</v>
      </c>
      <c r="BM292" s="71">
        <v>0</v>
      </c>
      <c r="BN292" s="71">
        <v>0</v>
      </c>
      <c r="BO292" s="71">
        <v>0</v>
      </c>
      <c r="BP292" s="71">
        <v>0</v>
      </c>
      <c r="BQ292" s="71">
        <v>28.113734379104656</v>
      </c>
    </row>
    <row r="293" spans="1:69" x14ac:dyDescent="0.2">
      <c r="A293" s="13"/>
      <c r="B293" s="63" t="s">
        <v>399</v>
      </c>
      <c r="C293" s="66">
        <v>91412.792563779993</v>
      </c>
      <c r="D293" s="66">
        <v>3081.3057066104002</v>
      </c>
      <c r="E293" s="66">
        <v>913.87110757609992</v>
      </c>
      <c r="F293" s="66">
        <v>6518.8518980876997</v>
      </c>
      <c r="G293" s="66">
        <v>541.80736962469996</v>
      </c>
      <c r="H293" s="66">
        <v>151.14114941899999</v>
      </c>
      <c r="I293" s="66">
        <v>3960.7477146864003</v>
      </c>
      <c r="J293" s="66">
        <v>0</v>
      </c>
      <c r="K293" s="66">
        <v>127.26995926500001</v>
      </c>
      <c r="L293" s="66">
        <v>227.28597572260003</v>
      </c>
      <c r="M293" s="66">
        <v>26.807817585999999</v>
      </c>
      <c r="N293" s="66">
        <v>0</v>
      </c>
      <c r="O293" s="66">
        <v>0</v>
      </c>
      <c r="P293" s="66">
        <v>0</v>
      </c>
      <c r="Q293" s="66">
        <v>0</v>
      </c>
      <c r="R293" s="66">
        <v>0</v>
      </c>
      <c r="S293" s="66">
        <v>0</v>
      </c>
      <c r="T293" s="66">
        <v>0</v>
      </c>
      <c r="U293" s="66">
        <v>0</v>
      </c>
      <c r="V293" s="66">
        <v>0</v>
      </c>
      <c r="W293" s="66">
        <v>106961.88126235789</v>
      </c>
      <c r="Y293" s="41" t="s">
        <v>399</v>
      </c>
      <c r="Z293" s="68">
        <v>0.85462962585298186</v>
      </c>
      <c r="AA293" s="68">
        <v>2.8807512267407884E-2</v>
      </c>
      <c r="AB293" s="68">
        <v>8.5438952343643033E-3</v>
      </c>
      <c r="AC293" s="68">
        <v>6.0945561364035387E-2</v>
      </c>
      <c r="AD293" s="68">
        <v>5.0654248338783967E-3</v>
      </c>
      <c r="AE293" s="68">
        <v>1.4130375011662188E-3</v>
      </c>
      <c r="AF293" s="68">
        <v>3.702952554631507E-2</v>
      </c>
      <c r="AG293" s="68">
        <v>0</v>
      </c>
      <c r="AH293" s="68">
        <v>1.1898627601063796E-3</v>
      </c>
      <c r="AI293" s="68">
        <v>2.1249250016939138E-3</v>
      </c>
      <c r="AJ293" s="68">
        <v>2.5062963805063727E-4</v>
      </c>
      <c r="AK293" s="68">
        <v>0</v>
      </c>
      <c r="AL293" s="68">
        <v>0</v>
      </c>
      <c r="AM293" s="68">
        <v>0</v>
      </c>
      <c r="AN293" s="68">
        <v>0</v>
      </c>
      <c r="AO293" s="68">
        <v>0</v>
      </c>
      <c r="AP293" s="68">
        <v>0</v>
      </c>
      <c r="AQ293" s="68">
        <v>0</v>
      </c>
      <c r="AR293" s="68">
        <v>0</v>
      </c>
      <c r="AS293" s="68">
        <v>0</v>
      </c>
      <c r="AT293" s="68"/>
      <c r="AV293" s="18" t="s">
        <v>399</v>
      </c>
      <c r="AW293" s="71">
        <v>3.2774537056635187</v>
      </c>
      <c r="AX293" s="71">
        <v>23.231134341146973</v>
      </c>
      <c r="AY293" s="71">
        <v>27.088925604866159</v>
      </c>
      <c r="AZ293" s="71">
        <v>16.313718919289528</v>
      </c>
      <c r="BA293" s="71">
        <v>51.401523747950897</v>
      </c>
      <c r="BB293" s="71">
        <v>48.096732996319275</v>
      </c>
      <c r="BC293" s="71">
        <v>17.582356796431824</v>
      </c>
      <c r="BD293" s="71">
        <v>0</v>
      </c>
      <c r="BE293" s="71">
        <v>53.4447510186586</v>
      </c>
      <c r="BF293" s="71">
        <v>71.68889056691215</v>
      </c>
      <c r="BG293" s="71">
        <v>61.890616143391362</v>
      </c>
      <c r="BH293" s="71">
        <v>0</v>
      </c>
      <c r="BI293" s="71">
        <v>0</v>
      </c>
      <c r="BJ293" s="71">
        <v>0</v>
      </c>
      <c r="BK293" s="71">
        <v>0</v>
      </c>
      <c r="BL293" s="71">
        <v>0</v>
      </c>
      <c r="BM293" s="71">
        <v>0</v>
      </c>
      <c r="BN293" s="71">
        <v>0</v>
      </c>
      <c r="BO293" s="71">
        <v>0</v>
      </c>
      <c r="BP293" s="71">
        <v>0</v>
      </c>
      <c r="BQ293" s="71">
        <v>3.1399695029896875</v>
      </c>
    </row>
    <row r="294" spans="1:69" x14ac:dyDescent="0.2">
      <c r="A294" s="13"/>
      <c r="B294" s="63" t="s">
        <v>151</v>
      </c>
      <c r="C294" s="66">
        <v>18264.140673019701</v>
      </c>
      <c r="D294" s="66">
        <v>64.358110808600003</v>
      </c>
      <c r="E294" s="66">
        <v>321.24920231969998</v>
      </c>
      <c r="F294" s="66">
        <v>1253.5362175145001</v>
      </c>
      <c r="G294" s="66">
        <v>0</v>
      </c>
      <c r="H294" s="66">
        <v>0</v>
      </c>
      <c r="I294" s="66">
        <v>1206.8003430999001</v>
      </c>
      <c r="J294" s="66">
        <v>0</v>
      </c>
      <c r="K294" s="66">
        <v>0</v>
      </c>
      <c r="L294" s="66">
        <v>0</v>
      </c>
      <c r="M294" s="66">
        <v>0</v>
      </c>
      <c r="N294" s="66">
        <v>0</v>
      </c>
      <c r="O294" s="66">
        <v>0</v>
      </c>
      <c r="P294" s="66">
        <v>0</v>
      </c>
      <c r="Q294" s="66">
        <v>0</v>
      </c>
      <c r="R294" s="66">
        <v>0</v>
      </c>
      <c r="S294" s="66">
        <v>0</v>
      </c>
      <c r="T294" s="66">
        <v>0</v>
      </c>
      <c r="U294" s="66">
        <v>0</v>
      </c>
      <c r="V294" s="66">
        <v>0</v>
      </c>
      <c r="W294" s="66">
        <v>21110.084546762402</v>
      </c>
      <c r="Y294" s="41" t="s">
        <v>151</v>
      </c>
      <c r="Z294" s="68">
        <v>0.86518557671152596</v>
      </c>
      <c r="AA294" s="68">
        <v>3.0486903387826761E-3</v>
      </c>
      <c r="AB294" s="68">
        <v>1.5217807470551752E-2</v>
      </c>
      <c r="AC294" s="68">
        <v>5.9380918855995377E-2</v>
      </c>
      <c r="AD294" s="68">
        <v>0</v>
      </c>
      <c r="AE294" s="68">
        <v>0</v>
      </c>
      <c r="AF294" s="68">
        <v>5.7167006623144195E-2</v>
      </c>
      <c r="AG294" s="68">
        <v>0</v>
      </c>
      <c r="AH294" s="68">
        <v>0</v>
      </c>
      <c r="AI294" s="68">
        <v>0</v>
      </c>
      <c r="AJ294" s="68">
        <v>0</v>
      </c>
      <c r="AK294" s="68">
        <v>0</v>
      </c>
      <c r="AL294" s="68">
        <v>0</v>
      </c>
      <c r="AM294" s="68">
        <v>0</v>
      </c>
      <c r="AN294" s="68">
        <v>0</v>
      </c>
      <c r="AO294" s="68">
        <v>0</v>
      </c>
      <c r="AP294" s="68">
        <v>0</v>
      </c>
      <c r="AQ294" s="68">
        <v>0</v>
      </c>
      <c r="AR294" s="68">
        <v>0</v>
      </c>
      <c r="AS294" s="68">
        <v>0</v>
      </c>
      <c r="AT294" s="68"/>
      <c r="AV294" s="18" t="s">
        <v>151</v>
      </c>
      <c r="AW294" s="71">
        <v>30.344426266578338</v>
      </c>
      <c r="AX294" s="71">
        <v>59.69046254930339</v>
      </c>
      <c r="AY294" s="71">
        <v>98.772100517349827</v>
      </c>
      <c r="AZ294" s="71">
        <v>37.565603378481292</v>
      </c>
      <c r="BA294" s="71">
        <v>0</v>
      </c>
      <c r="BB294" s="71">
        <v>0</v>
      </c>
      <c r="BC294" s="71">
        <v>20.530114060595572</v>
      </c>
      <c r="BD294" s="71">
        <v>0</v>
      </c>
      <c r="BE294" s="71">
        <v>0</v>
      </c>
      <c r="BF294" s="71">
        <v>0</v>
      </c>
      <c r="BG294" s="71">
        <v>0</v>
      </c>
      <c r="BH294" s="71">
        <v>0</v>
      </c>
      <c r="BI294" s="71">
        <v>0</v>
      </c>
      <c r="BJ294" s="71">
        <v>0</v>
      </c>
      <c r="BK294" s="71">
        <v>0</v>
      </c>
      <c r="BL294" s="71">
        <v>0</v>
      </c>
      <c r="BM294" s="71">
        <v>0</v>
      </c>
      <c r="BN294" s="71">
        <v>0</v>
      </c>
      <c r="BO294" s="71">
        <v>0</v>
      </c>
      <c r="BP294" s="71">
        <v>0</v>
      </c>
      <c r="BQ294" s="71">
        <v>26.417706104797542</v>
      </c>
    </row>
    <row r="295" spans="1:69" x14ac:dyDescent="0.2">
      <c r="A295" s="13"/>
      <c r="B295" s="63" t="s">
        <v>373</v>
      </c>
      <c r="C295" s="66">
        <v>0</v>
      </c>
      <c r="D295" s="66">
        <v>0</v>
      </c>
      <c r="E295" s="66">
        <v>0</v>
      </c>
      <c r="F295" s="66">
        <v>0</v>
      </c>
      <c r="G295" s="66">
        <v>0</v>
      </c>
      <c r="H295" s="66">
        <v>0</v>
      </c>
      <c r="I295" s="66">
        <v>0</v>
      </c>
      <c r="J295" s="66">
        <v>0</v>
      </c>
      <c r="K295" s="66">
        <v>0</v>
      </c>
      <c r="L295" s="66">
        <v>0</v>
      </c>
      <c r="M295" s="66">
        <v>0</v>
      </c>
      <c r="N295" s="66">
        <v>0</v>
      </c>
      <c r="O295" s="66">
        <v>0</v>
      </c>
      <c r="P295" s="66">
        <v>0</v>
      </c>
      <c r="Q295" s="66">
        <v>0</v>
      </c>
      <c r="R295" s="66">
        <v>0</v>
      </c>
      <c r="S295" s="66">
        <v>0</v>
      </c>
      <c r="T295" s="66">
        <v>0</v>
      </c>
      <c r="U295" s="66">
        <v>0</v>
      </c>
      <c r="V295" s="66">
        <v>0</v>
      </c>
      <c r="W295" s="66">
        <v>1134.2200922852001</v>
      </c>
      <c r="Y295" s="41" t="s">
        <v>373</v>
      </c>
      <c r="Z295" s="68">
        <v>0</v>
      </c>
      <c r="AA295" s="68">
        <v>0</v>
      </c>
      <c r="AB295" s="68">
        <v>0</v>
      </c>
      <c r="AC295" s="68">
        <v>0</v>
      </c>
      <c r="AD295" s="68">
        <v>0</v>
      </c>
      <c r="AE295" s="68">
        <v>0</v>
      </c>
      <c r="AF295" s="68">
        <v>0</v>
      </c>
      <c r="AG295" s="68">
        <v>0</v>
      </c>
      <c r="AH295" s="68">
        <v>0</v>
      </c>
      <c r="AI295" s="68">
        <v>0</v>
      </c>
      <c r="AJ295" s="68">
        <v>0</v>
      </c>
      <c r="AK295" s="68">
        <v>0</v>
      </c>
      <c r="AL295" s="68">
        <v>0</v>
      </c>
      <c r="AM295" s="68">
        <v>0</v>
      </c>
      <c r="AN295" s="68">
        <v>0</v>
      </c>
      <c r="AO295" s="68">
        <v>0</v>
      </c>
      <c r="AP295" s="68">
        <v>0</v>
      </c>
      <c r="AQ295" s="68">
        <v>0</v>
      </c>
      <c r="AR295" s="68">
        <v>0</v>
      </c>
      <c r="AS295" s="68">
        <v>0</v>
      </c>
      <c r="AT295" s="68"/>
      <c r="AV295" s="18" t="s">
        <v>373</v>
      </c>
      <c r="AW295" s="71">
        <v>0</v>
      </c>
      <c r="AX295" s="71">
        <v>0</v>
      </c>
      <c r="AY295" s="71">
        <v>0</v>
      </c>
      <c r="AZ295" s="71">
        <v>0</v>
      </c>
      <c r="BA295" s="71">
        <v>0</v>
      </c>
      <c r="BB295" s="71">
        <v>0</v>
      </c>
      <c r="BC295" s="71">
        <v>0</v>
      </c>
      <c r="BD295" s="71">
        <v>0</v>
      </c>
      <c r="BE295" s="71">
        <v>0</v>
      </c>
      <c r="BF295" s="71">
        <v>0</v>
      </c>
      <c r="BG295" s="71">
        <v>0</v>
      </c>
      <c r="BH295" s="71">
        <v>0</v>
      </c>
      <c r="BI295" s="71">
        <v>0</v>
      </c>
      <c r="BJ295" s="71">
        <v>0</v>
      </c>
      <c r="BK295" s="71">
        <v>0</v>
      </c>
      <c r="BL295" s="71">
        <v>0</v>
      </c>
      <c r="BM295" s="71">
        <v>0</v>
      </c>
      <c r="BN295" s="71">
        <v>0</v>
      </c>
      <c r="BO295" s="71">
        <v>0</v>
      </c>
      <c r="BP295" s="71">
        <v>0</v>
      </c>
      <c r="BQ295" s="71">
        <v>106.19357332942984</v>
      </c>
    </row>
    <row r="296" spans="1:69" x14ac:dyDescent="0.2">
      <c r="A296" s="13"/>
      <c r="B296" s="63" t="s">
        <v>374</v>
      </c>
      <c r="C296" s="66">
        <v>0</v>
      </c>
      <c r="D296" s="66">
        <v>0</v>
      </c>
      <c r="E296" s="66">
        <v>0</v>
      </c>
      <c r="F296" s="66">
        <v>0</v>
      </c>
      <c r="G296" s="66">
        <v>0</v>
      </c>
      <c r="H296" s="66">
        <v>0</v>
      </c>
      <c r="I296" s="66">
        <v>0</v>
      </c>
      <c r="J296" s="66">
        <v>0</v>
      </c>
      <c r="K296" s="66">
        <v>0</v>
      </c>
      <c r="L296" s="66">
        <v>0</v>
      </c>
      <c r="M296" s="66">
        <v>0</v>
      </c>
      <c r="N296" s="66">
        <v>0</v>
      </c>
      <c r="O296" s="66">
        <v>0</v>
      </c>
      <c r="P296" s="66">
        <v>0</v>
      </c>
      <c r="Q296" s="66">
        <v>0</v>
      </c>
      <c r="R296" s="66">
        <v>0</v>
      </c>
      <c r="S296" s="66">
        <v>0</v>
      </c>
      <c r="T296" s="66">
        <v>0</v>
      </c>
      <c r="U296" s="66">
        <v>0</v>
      </c>
      <c r="V296" s="66">
        <v>0</v>
      </c>
      <c r="W296" s="66">
        <v>0</v>
      </c>
      <c r="Y296" s="41" t="s">
        <v>374</v>
      </c>
      <c r="Z296" s="68">
        <v>0</v>
      </c>
      <c r="AA296" s="68">
        <v>0</v>
      </c>
      <c r="AB296" s="68">
        <v>0</v>
      </c>
      <c r="AC296" s="68">
        <v>0</v>
      </c>
      <c r="AD296" s="68">
        <v>0</v>
      </c>
      <c r="AE296" s="68">
        <v>0</v>
      </c>
      <c r="AF296" s="68">
        <v>0</v>
      </c>
      <c r="AG296" s="68">
        <v>0</v>
      </c>
      <c r="AH296" s="68">
        <v>0</v>
      </c>
      <c r="AI296" s="68">
        <v>0</v>
      </c>
      <c r="AJ296" s="68">
        <v>0</v>
      </c>
      <c r="AK296" s="68">
        <v>0</v>
      </c>
      <c r="AL296" s="68">
        <v>0</v>
      </c>
      <c r="AM296" s="68">
        <v>0</v>
      </c>
      <c r="AN296" s="68">
        <v>0</v>
      </c>
      <c r="AO296" s="68">
        <v>0</v>
      </c>
      <c r="AP296" s="68">
        <v>0</v>
      </c>
      <c r="AQ296" s="68">
        <v>0</v>
      </c>
      <c r="AR296" s="68">
        <v>0</v>
      </c>
      <c r="AS296" s="68">
        <v>0</v>
      </c>
      <c r="AT296" s="68"/>
      <c r="AV296" s="18" t="s">
        <v>374</v>
      </c>
      <c r="AW296" s="71">
        <v>0</v>
      </c>
      <c r="AX296" s="71">
        <v>0</v>
      </c>
      <c r="AY296" s="71">
        <v>0</v>
      </c>
      <c r="AZ296" s="71">
        <v>0</v>
      </c>
      <c r="BA296" s="71">
        <v>0</v>
      </c>
      <c r="BB296" s="71">
        <v>0</v>
      </c>
      <c r="BC296" s="71">
        <v>0</v>
      </c>
      <c r="BD296" s="71">
        <v>0</v>
      </c>
      <c r="BE296" s="71">
        <v>0</v>
      </c>
      <c r="BF296" s="71">
        <v>0</v>
      </c>
      <c r="BG296" s="71">
        <v>0</v>
      </c>
      <c r="BH296" s="71">
        <v>0</v>
      </c>
      <c r="BI296" s="71">
        <v>0</v>
      </c>
      <c r="BJ296" s="71">
        <v>0</v>
      </c>
      <c r="BK296" s="71">
        <v>0</v>
      </c>
      <c r="BL296" s="71">
        <v>0</v>
      </c>
      <c r="BM296" s="71">
        <v>0</v>
      </c>
      <c r="BN296" s="71">
        <v>0</v>
      </c>
      <c r="BO296" s="71">
        <v>0</v>
      </c>
      <c r="BP296" s="71">
        <v>0</v>
      </c>
      <c r="BQ296" s="71">
        <v>0</v>
      </c>
    </row>
    <row r="297" spans="1:69" x14ac:dyDescent="0.2">
      <c r="A297" s="13"/>
      <c r="B297" s="63" t="s">
        <v>374</v>
      </c>
      <c r="C297" s="66">
        <v>0</v>
      </c>
      <c r="D297" s="66">
        <v>0</v>
      </c>
      <c r="E297" s="66">
        <v>0</v>
      </c>
      <c r="F297" s="66">
        <v>0</v>
      </c>
      <c r="G297" s="66">
        <v>0</v>
      </c>
      <c r="H297" s="66">
        <v>0</v>
      </c>
      <c r="I297" s="66">
        <v>0</v>
      </c>
      <c r="J297" s="66">
        <v>0</v>
      </c>
      <c r="K297" s="66">
        <v>0</v>
      </c>
      <c r="L297" s="66">
        <v>0</v>
      </c>
      <c r="M297" s="66">
        <v>0</v>
      </c>
      <c r="N297" s="66">
        <v>0</v>
      </c>
      <c r="O297" s="66">
        <v>0</v>
      </c>
      <c r="P297" s="66">
        <v>0</v>
      </c>
      <c r="Q297" s="66">
        <v>0</v>
      </c>
      <c r="R297" s="66">
        <v>0</v>
      </c>
      <c r="S297" s="66">
        <v>0</v>
      </c>
      <c r="T297" s="66">
        <v>0</v>
      </c>
      <c r="U297" s="66">
        <v>0</v>
      </c>
      <c r="V297" s="66">
        <v>0</v>
      </c>
      <c r="W297" s="66">
        <v>0</v>
      </c>
      <c r="Y297" s="41" t="s">
        <v>374</v>
      </c>
      <c r="Z297" s="68">
        <v>0</v>
      </c>
      <c r="AA297" s="68">
        <v>0</v>
      </c>
      <c r="AB297" s="68">
        <v>0</v>
      </c>
      <c r="AC297" s="68">
        <v>0</v>
      </c>
      <c r="AD297" s="68">
        <v>0</v>
      </c>
      <c r="AE297" s="68">
        <v>0</v>
      </c>
      <c r="AF297" s="68">
        <v>0</v>
      </c>
      <c r="AG297" s="68">
        <v>0</v>
      </c>
      <c r="AH297" s="68">
        <v>0</v>
      </c>
      <c r="AI297" s="68">
        <v>0</v>
      </c>
      <c r="AJ297" s="68">
        <v>0</v>
      </c>
      <c r="AK297" s="68">
        <v>0</v>
      </c>
      <c r="AL297" s="68">
        <v>0</v>
      </c>
      <c r="AM297" s="68">
        <v>0</v>
      </c>
      <c r="AN297" s="68">
        <v>0</v>
      </c>
      <c r="AO297" s="68">
        <v>0</v>
      </c>
      <c r="AP297" s="68">
        <v>0</v>
      </c>
      <c r="AQ297" s="68">
        <v>0</v>
      </c>
      <c r="AR297" s="68">
        <v>0</v>
      </c>
      <c r="AS297" s="68">
        <v>0</v>
      </c>
      <c r="AT297" s="68"/>
      <c r="AV297" s="18" t="s">
        <v>374</v>
      </c>
      <c r="AW297" s="71">
        <v>0</v>
      </c>
      <c r="AX297" s="71">
        <v>0</v>
      </c>
      <c r="AY297" s="71">
        <v>0</v>
      </c>
      <c r="AZ297" s="71">
        <v>0</v>
      </c>
      <c r="BA297" s="71">
        <v>0</v>
      </c>
      <c r="BB297" s="71">
        <v>0</v>
      </c>
      <c r="BC297" s="71">
        <v>0</v>
      </c>
      <c r="BD297" s="71">
        <v>0</v>
      </c>
      <c r="BE297" s="71">
        <v>0</v>
      </c>
      <c r="BF297" s="71">
        <v>0</v>
      </c>
      <c r="BG297" s="71">
        <v>0</v>
      </c>
      <c r="BH297" s="71">
        <v>0</v>
      </c>
      <c r="BI297" s="71">
        <v>0</v>
      </c>
      <c r="BJ297" s="71">
        <v>0</v>
      </c>
      <c r="BK297" s="71">
        <v>0</v>
      </c>
      <c r="BL297" s="71">
        <v>0</v>
      </c>
      <c r="BM297" s="71">
        <v>0</v>
      </c>
      <c r="BN297" s="71">
        <v>0</v>
      </c>
      <c r="BO297" s="71">
        <v>0</v>
      </c>
      <c r="BP297" s="71">
        <v>0</v>
      </c>
      <c r="BQ297" s="71">
        <v>0</v>
      </c>
    </row>
    <row r="298" spans="1:69" x14ac:dyDescent="0.2">
      <c r="A298" s="13"/>
      <c r="B298" s="63" t="s">
        <v>374</v>
      </c>
      <c r="C298" s="66">
        <v>0</v>
      </c>
      <c r="D298" s="66">
        <v>0</v>
      </c>
      <c r="E298" s="66">
        <v>0</v>
      </c>
      <c r="F298" s="66">
        <v>0</v>
      </c>
      <c r="G298" s="66">
        <v>0</v>
      </c>
      <c r="H298" s="66">
        <v>0</v>
      </c>
      <c r="I298" s="66">
        <v>0</v>
      </c>
      <c r="J298" s="66">
        <v>0</v>
      </c>
      <c r="K298" s="66">
        <v>0</v>
      </c>
      <c r="L298" s="66">
        <v>0</v>
      </c>
      <c r="M298" s="66">
        <v>0</v>
      </c>
      <c r="N298" s="66">
        <v>0</v>
      </c>
      <c r="O298" s="66">
        <v>0</v>
      </c>
      <c r="P298" s="66">
        <v>0</v>
      </c>
      <c r="Q298" s="66">
        <v>0</v>
      </c>
      <c r="R298" s="66">
        <v>0</v>
      </c>
      <c r="S298" s="66">
        <v>0</v>
      </c>
      <c r="T298" s="66">
        <v>0</v>
      </c>
      <c r="U298" s="66">
        <v>0</v>
      </c>
      <c r="V298" s="66">
        <v>0</v>
      </c>
      <c r="W298" s="66">
        <v>0</v>
      </c>
      <c r="Y298" s="41" t="s">
        <v>374</v>
      </c>
      <c r="Z298" s="68">
        <v>0</v>
      </c>
      <c r="AA298" s="68">
        <v>0</v>
      </c>
      <c r="AB298" s="68">
        <v>0</v>
      </c>
      <c r="AC298" s="68">
        <v>0</v>
      </c>
      <c r="AD298" s="68">
        <v>0</v>
      </c>
      <c r="AE298" s="68">
        <v>0</v>
      </c>
      <c r="AF298" s="68">
        <v>0</v>
      </c>
      <c r="AG298" s="68">
        <v>0</v>
      </c>
      <c r="AH298" s="68">
        <v>0</v>
      </c>
      <c r="AI298" s="68">
        <v>0</v>
      </c>
      <c r="AJ298" s="68">
        <v>0</v>
      </c>
      <c r="AK298" s="68">
        <v>0</v>
      </c>
      <c r="AL298" s="68">
        <v>0</v>
      </c>
      <c r="AM298" s="68">
        <v>0</v>
      </c>
      <c r="AN298" s="68">
        <v>0</v>
      </c>
      <c r="AO298" s="68">
        <v>0</v>
      </c>
      <c r="AP298" s="68">
        <v>0</v>
      </c>
      <c r="AQ298" s="68">
        <v>0</v>
      </c>
      <c r="AR298" s="68">
        <v>0</v>
      </c>
      <c r="AS298" s="68">
        <v>0</v>
      </c>
      <c r="AT298" s="68"/>
      <c r="AV298" s="18" t="s">
        <v>374</v>
      </c>
      <c r="AW298" s="71">
        <v>0</v>
      </c>
      <c r="AX298" s="71">
        <v>0</v>
      </c>
      <c r="AY298" s="71">
        <v>0</v>
      </c>
      <c r="AZ298" s="71">
        <v>0</v>
      </c>
      <c r="BA298" s="71">
        <v>0</v>
      </c>
      <c r="BB298" s="71">
        <v>0</v>
      </c>
      <c r="BC298" s="71">
        <v>0</v>
      </c>
      <c r="BD298" s="71">
        <v>0</v>
      </c>
      <c r="BE298" s="71">
        <v>0</v>
      </c>
      <c r="BF298" s="71">
        <v>0</v>
      </c>
      <c r="BG298" s="71">
        <v>0</v>
      </c>
      <c r="BH298" s="71">
        <v>0</v>
      </c>
      <c r="BI298" s="71">
        <v>0</v>
      </c>
      <c r="BJ298" s="71">
        <v>0</v>
      </c>
      <c r="BK298" s="71">
        <v>0</v>
      </c>
      <c r="BL298" s="71">
        <v>0</v>
      </c>
      <c r="BM298" s="71">
        <v>0</v>
      </c>
      <c r="BN298" s="71">
        <v>0</v>
      </c>
      <c r="BO298" s="71">
        <v>0</v>
      </c>
      <c r="BP298" s="71">
        <v>0</v>
      </c>
      <c r="BQ298" s="71">
        <v>0</v>
      </c>
    </row>
    <row r="299" spans="1:69" x14ac:dyDescent="0.2">
      <c r="A299" s="13"/>
      <c r="B299" s="63" t="s">
        <v>374</v>
      </c>
      <c r="C299" s="66">
        <v>0</v>
      </c>
      <c r="D299" s="66">
        <v>0</v>
      </c>
      <c r="E299" s="66">
        <v>0</v>
      </c>
      <c r="F299" s="66">
        <v>0</v>
      </c>
      <c r="G299" s="66">
        <v>0</v>
      </c>
      <c r="H299" s="66">
        <v>0</v>
      </c>
      <c r="I299" s="66">
        <v>0</v>
      </c>
      <c r="J299" s="66">
        <v>0</v>
      </c>
      <c r="K299" s="66">
        <v>0</v>
      </c>
      <c r="L299" s="66">
        <v>0</v>
      </c>
      <c r="M299" s="66">
        <v>0</v>
      </c>
      <c r="N299" s="66">
        <v>0</v>
      </c>
      <c r="O299" s="66">
        <v>0</v>
      </c>
      <c r="P299" s="66">
        <v>0</v>
      </c>
      <c r="Q299" s="66">
        <v>0</v>
      </c>
      <c r="R299" s="66">
        <v>0</v>
      </c>
      <c r="S299" s="66">
        <v>0</v>
      </c>
      <c r="T299" s="66">
        <v>0</v>
      </c>
      <c r="U299" s="66">
        <v>0</v>
      </c>
      <c r="V299" s="66">
        <v>0</v>
      </c>
      <c r="W299" s="66">
        <v>0</v>
      </c>
      <c r="Y299" s="41" t="s">
        <v>374</v>
      </c>
      <c r="Z299" s="68">
        <v>0</v>
      </c>
      <c r="AA299" s="68">
        <v>0</v>
      </c>
      <c r="AB299" s="68">
        <v>0</v>
      </c>
      <c r="AC299" s="68">
        <v>0</v>
      </c>
      <c r="AD299" s="68">
        <v>0</v>
      </c>
      <c r="AE299" s="68">
        <v>0</v>
      </c>
      <c r="AF299" s="68">
        <v>0</v>
      </c>
      <c r="AG299" s="68">
        <v>0</v>
      </c>
      <c r="AH299" s="68">
        <v>0</v>
      </c>
      <c r="AI299" s="68">
        <v>0</v>
      </c>
      <c r="AJ299" s="68">
        <v>0</v>
      </c>
      <c r="AK299" s="68">
        <v>0</v>
      </c>
      <c r="AL299" s="68">
        <v>0</v>
      </c>
      <c r="AM299" s="68">
        <v>0</v>
      </c>
      <c r="AN299" s="68">
        <v>0</v>
      </c>
      <c r="AO299" s="68">
        <v>0</v>
      </c>
      <c r="AP299" s="68">
        <v>0</v>
      </c>
      <c r="AQ299" s="68">
        <v>0</v>
      </c>
      <c r="AR299" s="68">
        <v>0</v>
      </c>
      <c r="AS299" s="68">
        <v>0</v>
      </c>
      <c r="AT299" s="68"/>
      <c r="AV299" s="18" t="s">
        <v>374</v>
      </c>
      <c r="AW299" s="71">
        <v>0</v>
      </c>
      <c r="AX299" s="71">
        <v>0</v>
      </c>
      <c r="AY299" s="71">
        <v>0</v>
      </c>
      <c r="AZ299" s="71">
        <v>0</v>
      </c>
      <c r="BA299" s="71">
        <v>0</v>
      </c>
      <c r="BB299" s="71">
        <v>0</v>
      </c>
      <c r="BC299" s="71">
        <v>0</v>
      </c>
      <c r="BD299" s="71">
        <v>0</v>
      </c>
      <c r="BE299" s="71">
        <v>0</v>
      </c>
      <c r="BF299" s="71">
        <v>0</v>
      </c>
      <c r="BG299" s="71">
        <v>0</v>
      </c>
      <c r="BH299" s="71">
        <v>0</v>
      </c>
      <c r="BI299" s="71">
        <v>0</v>
      </c>
      <c r="BJ299" s="71">
        <v>0</v>
      </c>
      <c r="BK299" s="71">
        <v>0</v>
      </c>
      <c r="BL299" s="71">
        <v>0</v>
      </c>
      <c r="BM299" s="71">
        <v>0</v>
      </c>
      <c r="BN299" s="71">
        <v>0</v>
      </c>
      <c r="BO299" s="71">
        <v>0</v>
      </c>
      <c r="BP299" s="71">
        <v>0</v>
      </c>
      <c r="BQ299" s="71">
        <v>0</v>
      </c>
    </row>
    <row r="300" spans="1:69" s="20" customFormat="1" x14ac:dyDescent="0.2">
      <c r="A300" s="19"/>
      <c r="B300" s="63" t="s">
        <v>374</v>
      </c>
      <c r="C300" s="66">
        <v>0</v>
      </c>
      <c r="D300" s="66">
        <v>0</v>
      </c>
      <c r="E300" s="66">
        <v>0</v>
      </c>
      <c r="F300" s="66">
        <v>0</v>
      </c>
      <c r="G300" s="66">
        <v>0</v>
      </c>
      <c r="H300" s="66">
        <v>0</v>
      </c>
      <c r="I300" s="66">
        <v>0</v>
      </c>
      <c r="J300" s="66">
        <v>0</v>
      </c>
      <c r="K300" s="66">
        <v>0</v>
      </c>
      <c r="L300" s="66">
        <v>0</v>
      </c>
      <c r="M300" s="66">
        <v>0</v>
      </c>
      <c r="N300" s="66">
        <v>0</v>
      </c>
      <c r="O300" s="66">
        <v>0</v>
      </c>
      <c r="P300" s="66">
        <v>0</v>
      </c>
      <c r="Q300" s="66">
        <v>0</v>
      </c>
      <c r="R300" s="66">
        <v>0</v>
      </c>
      <c r="S300" s="66">
        <v>0</v>
      </c>
      <c r="T300" s="66">
        <v>0</v>
      </c>
      <c r="U300" s="66">
        <v>0</v>
      </c>
      <c r="V300" s="66">
        <v>0</v>
      </c>
      <c r="W300" s="66">
        <v>0</v>
      </c>
      <c r="Y300" s="41" t="s">
        <v>374</v>
      </c>
      <c r="Z300" s="68">
        <v>0</v>
      </c>
      <c r="AA300" s="68">
        <v>0</v>
      </c>
      <c r="AB300" s="68">
        <v>0</v>
      </c>
      <c r="AC300" s="68">
        <v>0</v>
      </c>
      <c r="AD300" s="68">
        <v>0</v>
      </c>
      <c r="AE300" s="68">
        <v>0</v>
      </c>
      <c r="AF300" s="68">
        <v>0</v>
      </c>
      <c r="AG300" s="68">
        <v>0</v>
      </c>
      <c r="AH300" s="68">
        <v>0</v>
      </c>
      <c r="AI300" s="68">
        <v>0</v>
      </c>
      <c r="AJ300" s="68">
        <v>0</v>
      </c>
      <c r="AK300" s="68">
        <v>0</v>
      </c>
      <c r="AL300" s="68">
        <v>0</v>
      </c>
      <c r="AM300" s="68">
        <v>0</v>
      </c>
      <c r="AN300" s="68">
        <v>0</v>
      </c>
      <c r="AO300" s="68">
        <v>0</v>
      </c>
      <c r="AP300" s="68">
        <v>0</v>
      </c>
      <c r="AQ300" s="68">
        <v>0</v>
      </c>
      <c r="AR300" s="68">
        <v>0</v>
      </c>
      <c r="AS300" s="68">
        <v>0</v>
      </c>
      <c r="AT300" s="68"/>
      <c r="AV300" s="18" t="s">
        <v>374</v>
      </c>
      <c r="AW300" s="71">
        <v>0</v>
      </c>
      <c r="AX300" s="71">
        <v>0</v>
      </c>
      <c r="AY300" s="71">
        <v>0</v>
      </c>
      <c r="AZ300" s="71">
        <v>0</v>
      </c>
      <c r="BA300" s="71">
        <v>0</v>
      </c>
      <c r="BB300" s="71">
        <v>0</v>
      </c>
      <c r="BC300" s="71">
        <v>0</v>
      </c>
      <c r="BD300" s="71">
        <v>0</v>
      </c>
      <c r="BE300" s="71">
        <v>0</v>
      </c>
      <c r="BF300" s="71">
        <v>0</v>
      </c>
      <c r="BG300" s="71">
        <v>0</v>
      </c>
      <c r="BH300" s="71">
        <v>0</v>
      </c>
      <c r="BI300" s="71">
        <v>0</v>
      </c>
      <c r="BJ300" s="71">
        <v>0</v>
      </c>
      <c r="BK300" s="71">
        <v>0</v>
      </c>
      <c r="BL300" s="71">
        <v>0</v>
      </c>
      <c r="BM300" s="71">
        <v>0</v>
      </c>
      <c r="BN300" s="71">
        <v>0</v>
      </c>
      <c r="BO300" s="71">
        <v>0</v>
      </c>
      <c r="BP300" s="71">
        <v>0</v>
      </c>
      <c r="BQ300" s="71">
        <v>0</v>
      </c>
    </row>
    <row r="301" spans="1:69" x14ac:dyDescent="0.2">
      <c r="A301" s="13"/>
      <c r="B301" s="64" t="s">
        <v>374</v>
      </c>
      <c r="C301" s="66">
        <v>0</v>
      </c>
      <c r="D301" s="66">
        <v>0</v>
      </c>
      <c r="E301" s="66">
        <v>0</v>
      </c>
      <c r="F301" s="66">
        <v>0</v>
      </c>
      <c r="G301" s="66">
        <v>0</v>
      </c>
      <c r="H301" s="66">
        <v>0</v>
      </c>
      <c r="I301" s="66">
        <v>0</v>
      </c>
      <c r="J301" s="66">
        <v>0</v>
      </c>
      <c r="K301" s="66">
        <v>0</v>
      </c>
      <c r="L301" s="66">
        <v>0</v>
      </c>
      <c r="M301" s="66">
        <v>0</v>
      </c>
      <c r="N301" s="66">
        <v>0</v>
      </c>
      <c r="O301" s="66">
        <v>0</v>
      </c>
      <c r="P301" s="66">
        <v>0</v>
      </c>
      <c r="Q301" s="66">
        <v>0</v>
      </c>
      <c r="R301" s="66">
        <v>0</v>
      </c>
      <c r="S301" s="66">
        <v>0</v>
      </c>
      <c r="T301" s="66">
        <v>0</v>
      </c>
      <c r="U301" s="66">
        <v>0</v>
      </c>
      <c r="V301" s="66">
        <v>0</v>
      </c>
      <c r="W301" s="66">
        <v>0</v>
      </c>
      <c r="Y301" s="42" t="s">
        <v>374</v>
      </c>
      <c r="Z301" s="68">
        <v>0</v>
      </c>
      <c r="AA301" s="68">
        <v>0</v>
      </c>
      <c r="AB301" s="68">
        <v>0</v>
      </c>
      <c r="AC301" s="68">
        <v>0</v>
      </c>
      <c r="AD301" s="68">
        <v>0</v>
      </c>
      <c r="AE301" s="68">
        <v>0</v>
      </c>
      <c r="AF301" s="68">
        <v>0</v>
      </c>
      <c r="AG301" s="68">
        <v>0</v>
      </c>
      <c r="AH301" s="68">
        <v>0</v>
      </c>
      <c r="AI301" s="68">
        <v>0</v>
      </c>
      <c r="AJ301" s="68">
        <v>0</v>
      </c>
      <c r="AK301" s="68">
        <v>0</v>
      </c>
      <c r="AL301" s="68">
        <v>0</v>
      </c>
      <c r="AM301" s="68">
        <v>0</v>
      </c>
      <c r="AN301" s="68">
        <v>0</v>
      </c>
      <c r="AO301" s="68">
        <v>0</v>
      </c>
      <c r="AP301" s="68">
        <v>0</v>
      </c>
      <c r="AQ301" s="68">
        <v>0</v>
      </c>
      <c r="AR301" s="68">
        <v>0</v>
      </c>
      <c r="AS301" s="68">
        <v>0</v>
      </c>
      <c r="AT301" s="68"/>
      <c r="AV301" s="22" t="s">
        <v>374</v>
      </c>
      <c r="AW301" s="71">
        <v>0</v>
      </c>
      <c r="AX301" s="71">
        <v>0</v>
      </c>
      <c r="AY301" s="71">
        <v>0</v>
      </c>
      <c r="AZ301" s="71">
        <v>0</v>
      </c>
      <c r="BA301" s="71">
        <v>0</v>
      </c>
      <c r="BB301" s="71">
        <v>0</v>
      </c>
      <c r="BC301" s="71">
        <v>0</v>
      </c>
      <c r="BD301" s="71">
        <v>0</v>
      </c>
      <c r="BE301" s="71">
        <v>0</v>
      </c>
      <c r="BF301" s="71">
        <v>0</v>
      </c>
      <c r="BG301" s="71">
        <v>0</v>
      </c>
      <c r="BH301" s="71">
        <v>0</v>
      </c>
      <c r="BI301" s="71">
        <v>0</v>
      </c>
      <c r="BJ301" s="71">
        <v>0</v>
      </c>
      <c r="BK301" s="71">
        <v>0</v>
      </c>
      <c r="BL301" s="71">
        <v>0</v>
      </c>
      <c r="BM301" s="71">
        <v>0</v>
      </c>
      <c r="BN301" s="71">
        <v>0</v>
      </c>
      <c r="BO301" s="71">
        <v>0</v>
      </c>
      <c r="BP301" s="71">
        <v>0</v>
      </c>
      <c r="BQ301" s="71">
        <v>0</v>
      </c>
    </row>
    <row r="302" spans="1:69" x14ac:dyDescent="0.2">
      <c r="A302" s="13"/>
      <c r="B302" s="65" t="s">
        <v>194</v>
      </c>
      <c r="C302" s="66">
        <v>191717.94583603975</v>
      </c>
      <c r="D302" s="66">
        <v>7544.9186235971001</v>
      </c>
      <c r="E302" s="66">
        <v>2448.5640917320002</v>
      </c>
      <c r="F302" s="66">
        <v>12953.497100672299</v>
      </c>
      <c r="G302" s="66">
        <v>1700.0344548711</v>
      </c>
      <c r="H302" s="66">
        <v>809.59151736050001</v>
      </c>
      <c r="I302" s="66">
        <v>5491.6721932894998</v>
      </c>
      <c r="J302" s="66">
        <v>367.07636189879997</v>
      </c>
      <c r="K302" s="66">
        <v>127.26995926500001</v>
      </c>
      <c r="L302" s="66">
        <v>315.93639284050005</v>
      </c>
      <c r="M302" s="66">
        <v>26.807817585999999</v>
      </c>
      <c r="N302" s="66">
        <v>0</v>
      </c>
      <c r="O302" s="66">
        <v>0</v>
      </c>
      <c r="P302" s="66">
        <v>0</v>
      </c>
      <c r="Q302" s="66">
        <v>0</v>
      </c>
      <c r="R302" s="66">
        <v>0</v>
      </c>
      <c r="S302" s="66">
        <v>0</v>
      </c>
      <c r="T302" s="66">
        <v>0</v>
      </c>
      <c r="U302" s="66">
        <v>0</v>
      </c>
      <c r="V302" s="66">
        <v>0</v>
      </c>
      <c r="W302" s="66"/>
      <c r="Y302" s="43" t="s">
        <v>194</v>
      </c>
      <c r="Z302" s="69"/>
      <c r="AA302" s="69"/>
      <c r="AB302" s="69"/>
      <c r="AC302" s="69"/>
      <c r="AD302" s="69"/>
      <c r="AE302" s="69"/>
      <c r="AF302" s="69"/>
      <c r="AG302" s="69"/>
      <c r="AH302" s="69"/>
      <c r="AI302" s="69"/>
      <c r="AJ302" s="69"/>
      <c r="AK302" s="69"/>
      <c r="AL302" s="69"/>
      <c r="AM302" s="69"/>
      <c r="AN302" s="68"/>
      <c r="AO302" s="68"/>
      <c r="AP302" s="68"/>
      <c r="AQ302" s="68"/>
      <c r="AR302" s="68"/>
      <c r="AS302" s="68"/>
      <c r="AT302" s="69"/>
      <c r="AV302" s="24" t="s">
        <v>194</v>
      </c>
      <c r="AW302" s="71"/>
      <c r="AX302" s="71"/>
      <c r="AY302" s="71"/>
      <c r="AZ302" s="71"/>
      <c r="BA302" s="71"/>
      <c r="BB302" s="71"/>
      <c r="BC302" s="71"/>
      <c r="BD302" s="71"/>
      <c r="BE302" s="71"/>
      <c r="BF302" s="71"/>
      <c r="BG302" s="71"/>
      <c r="BH302" s="71"/>
      <c r="BI302" s="71"/>
      <c r="BJ302" s="71"/>
      <c r="BK302" s="71"/>
      <c r="BL302" s="71"/>
      <c r="BM302" s="71"/>
      <c r="BN302" s="71"/>
      <c r="BO302" s="71"/>
      <c r="BP302" s="71"/>
      <c r="BQ302" s="71"/>
    </row>
    <row r="305" spans="1:69" x14ac:dyDescent="0.2">
      <c r="A305" s="8" t="s">
        <v>124</v>
      </c>
      <c r="B305" s="14" t="s">
        <v>187</v>
      </c>
      <c r="C305" s="28" t="s">
        <v>8</v>
      </c>
      <c r="D305" s="28" t="s">
        <v>7</v>
      </c>
      <c r="E305" s="28" t="s">
        <v>6</v>
      </c>
      <c r="F305" s="28" t="s">
        <v>5</v>
      </c>
      <c r="G305" s="28" t="s">
        <v>4</v>
      </c>
      <c r="H305" s="28" t="s">
        <v>3</v>
      </c>
      <c r="I305" s="28" t="s">
        <v>2</v>
      </c>
      <c r="J305" s="28" t="s">
        <v>1</v>
      </c>
      <c r="K305" s="28" t="s">
        <v>0</v>
      </c>
      <c r="L305" s="28" t="s">
        <v>10</v>
      </c>
      <c r="M305" s="28" t="s">
        <v>38</v>
      </c>
      <c r="N305" s="28" t="s">
        <v>37</v>
      </c>
      <c r="O305" s="28" t="s">
        <v>36</v>
      </c>
      <c r="P305" s="28" t="s">
        <v>35</v>
      </c>
      <c r="Q305" s="28" t="s">
        <v>34</v>
      </c>
      <c r="R305" s="28" t="s">
        <v>33</v>
      </c>
      <c r="S305" s="28" t="s">
        <v>32</v>
      </c>
      <c r="T305" s="28" t="s">
        <v>31</v>
      </c>
      <c r="U305" s="28" t="s">
        <v>30</v>
      </c>
      <c r="V305" s="28" t="s">
        <v>29</v>
      </c>
      <c r="W305" s="28" t="s">
        <v>194</v>
      </c>
      <c r="Y305" s="40" t="s">
        <v>187</v>
      </c>
      <c r="Z305" s="67" t="s">
        <v>8</v>
      </c>
      <c r="AA305" s="67" t="s">
        <v>7</v>
      </c>
      <c r="AB305" s="67" t="s">
        <v>6</v>
      </c>
      <c r="AC305" s="67" t="s">
        <v>5</v>
      </c>
      <c r="AD305" s="67" t="s">
        <v>4</v>
      </c>
      <c r="AE305" s="67" t="s">
        <v>3</v>
      </c>
      <c r="AF305" s="67" t="s">
        <v>2</v>
      </c>
      <c r="AG305" s="67" t="s">
        <v>1</v>
      </c>
      <c r="AH305" s="67" t="s">
        <v>0</v>
      </c>
      <c r="AI305" s="67" t="s">
        <v>10</v>
      </c>
      <c r="AJ305" s="67" t="s">
        <v>38</v>
      </c>
      <c r="AK305" s="67" t="s">
        <v>37</v>
      </c>
      <c r="AL305" s="67" t="s">
        <v>36</v>
      </c>
      <c r="AM305" s="67" t="s">
        <v>35</v>
      </c>
      <c r="AN305" s="67" t="s">
        <v>34</v>
      </c>
      <c r="AO305" s="67" t="s">
        <v>33</v>
      </c>
      <c r="AP305" s="67" t="s">
        <v>32</v>
      </c>
      <c r="AQ305" s="67" t="s">
        <v>31</v>
      </c>
      <c r="AR305" s="67" t="s">
        <v>30</v>
      </c>
      <c r="AS305" s="67" t="s">
        <v>29</v>
      </c>
      <c r="AT305" s="67" t="s">
        <v>194</v>
      </c>
      <c r="AV305" s="16" t="s">
        <v>187</v>
      </c>
      <c r="AW305" s="70" t="s">
        <v>8</v>
      </c>
      <c r="AX305" s="70" t="s">
        <v>7</v>
      </c>
      <c r="AY305" s="70" t="s">
        <v>6</v>
      </c>
      <c r="AZ305" s="70" t="s">
        <v>5</v>
      </c>
      <c r="BA305" s="70" t="s">
        <v>4</v>
      </c>
      <c r="BB305" s="70" t="s">
        <v>3</v>
      </c>
      <c r="BC305" s="70" t="s">
        <v>2</v>
      </c>
      <c r="BD305" s="70" t="s">
        <v>1</v>
      </c>
      <c r="BE305" s="70" t="s">
        <v>0</v>
      </c>
      <c r="BF305" s="70" t="s">
        <v>10</v>
      </c>
      <c r="BG305" s="70" t="s">
        <v>38</v>
      </c>
      <c r="BH305" s="70" t="s">
        <v>37</v>
      </c>
      <c r="BI305" s="70" t="s">
        <v>36</v>
      </c>
      <c r="BJ305" s="70" t="s">
        <v>35</v>
      </c>
      <c r="BK305" s="70" t="s">
        <v>34</v>
      </c>
      <c r="BL305" s="70" t="s">
        <v>33</v>
      </c>
      <c r="BM305" s="70" t="s">
        <v>32</v>
      </c>
      <c r="BN305" s="70" t="s">
        <v>31</v>
      </c>
      <c r="BO305" s="70" t="s">
        <v>30</v>
      </c>
      <c r="BP305" s="70" t="s">
        <v>29</v>
      </c>
      <c r="BQ305" s="70" t="s">
        <v>194</v>
      </c>
    </row>
    <row r="306" spans="1:69" x14ac:dyDescent="0.2">
      <c r="A306" s="13"/>
      <c r="B306" s="63" t="s">
        <v>177</v>
      </c>
      <c r="C306" s="66">
        <v>0</v>
      </c>
      <c r="D306" s="66">
        <v>0</v>
      </c>
      <c r="E306" s="66">
        <v>0</v>
      </c>
      <c r="F306" s="66">
        <v>208.28088035069999</v>
      </c>
      <c r="G306" s="66">
        <v>0</v>
      </c>
      <c r="H306" s="66">
        <v>0</v>
      </c>
      <c r="I306" s="66">
        <v>0</v>
      </c>
      <c r="J306" s="66">
        <v>0</v>
      </c>
      <c r="K306" s="66">
        <v>0</v>
      </c>
      <c r="L306" s="66">
        <v>0</v>
      </c>
      <c r="M306" s="66">
        <v>0</v>
      </c>
      <c r="N306" s="66">
        <v>0</v>
      </c>
      <c r="O306" s="66">
        <v>0</v>
      </c>
      <c r="P306" s="66">
        <v>0</v>
      </c>
      <c r="Q306" s="66">
        <v>0</v>
      </c>
      <c r="R306" s="66">
        <v>0</v>
      </c>
      <c r="S306" s="66">
        <v>0</v>
      </c>
      <c r="T306" s="66">
        <v>0</v>
      </c>
      <c r="U306" s="66">
        <v>0</v>
      </c>
      <c r="V306" s="66">
        <v>0</v>
      </c>
      <c r="W306" s="66">
        <v>208.28088035069999</v>
      </c>
      <c r="Y306" s="41" t="s">
        <v>177</v>
      </c>
      <c r="Z306" s="68">
        <v>0</v>
      </c>
      <c r="AA306" s="68">
        <v>0</v>
      </c>
      <c r="AB306" s="68">
        <v>0</v>
      </c>
      <c r="AC306" s="68">
        <v>1</v>
      </c>
      <c r="AD306" s="68">
        <v>0</v>
      </c>
      <c r="AE306" s="68">
        <v>0</v>
      </c>
      <c r="AF306" s="68">
        <v>0</v>
      </c>
      <c r="AG306" s="68">
        <v>0</v>
      </c>
      <c r="AH306" s="68">
        <v>0</v>
      </c>
      <c r="AI306" s="68">
        <v>0</v>
      </c>
      <c r="AJ306" s="68">
        <v>0</v>
      </c>
      <c r="AK306" s="68">
        <v>0</v>
      </c>
      <c r="AL306" s="68">
        <v>0</v>
      </c>
      <c r="AM306" s="68">
        <v>0</v>
      </c>
      <c r="AN306" s="68">
        <v>0</v>
      </c>
      <c r="AO306" s="68">
        <v>0</v>
      </c>
      <c r="AP306" s="68">
        <v>0</v>
      </c>
      <c r="AQ306" s="68">
        <v>0</v>
      </c>
      <c r="AR306" s="68">
        <v>0</v>
      </c>
      <c r="AS306" s="68">
        <v>0</v>
      </c>
      <c r="AT306" s="68"/>
      <c r="AV306" s="18" t="s">
        <v>177</v>
      </c>
      <c r="AW306" s="71">
        <v>0</v>
      </c>
      <c r="AX306" s="71">
        <v>0</v>
      </c>
      <c r="AY306" s="71">
        <v>0</v>
      </c>
      <c r="AZ306" s="71">
        <v>98.626278519624421</v>
      </c>
      <c r="BA306" s="71">
        <v>0</v>
      </c>
      <c r="BB306" s="71">
        <v>0</v>
      </c>
      <c r="BC306" s="71">
        <v>0</v>
      </c>
      <c r="BD306" s="71">
        <v>0</v>
      </c>
      <c r="BE306" s="71">
        <v>0</v>
      </c>
      <c r="BF306" s="71">
        <v>0</v>
      </c>
      <c r="BG306" s="71">
        <v>0</v>
      </c>
      <c r="BH306" s="71">
        <v>0</v>
      </c>
      <c r="BI306" s="71">
        <v>0</v>
      </c>
      <c r="BJ306" s="71">
        <v>0</v>
      </c>
      <c r="BK306" s="71">
        <v>0</v>
      </c>
      <c r="BL306" s="71">
        <v>0</v>
      </c>
      <c r="BM306" s="71">
        <v>0</v>
      </c>
      <c r="BN306" s="71">
        <v>0</v>
      </c>
      <c r="BO306" s="71">
        <v>0</v>
      </c>
      <c r="BP306" s="71">
        <v>0</v>
      </c>
      <c r="BQ306" s="71">
        <v>98.626278519624421</v>
      </c>
    </row>
    <row r="307" spans="1:69" x14ac:dyDescent="0.2">
      <c r="A307" s="13"/>
      <c r="B307" s="63" t="s">
        <v>371</v>
      </c>
      <c r="C307" s="66">
        <v>11300.005591470999</v>
      </c>
      <c r="D307" s="66">
        <v>539.71426584470009</v>
      </c>
      <c r="E307" s="66">
        <v>40.313149827500006</v>
      </c>
      <c r="F307" s="66">
        <v>219.30461925</v>
      </c>
      <c r="G307" s="66">
        <v>0</v>
      </c>
      <c r="H307" s="66">
        <v>0</v>
      </c>
      <c r="I307" s="66">
        <v>135.46070238869999</v>
      </c>
      <c r="J307" s="66">
        <v>0</v>
      </c>
      <c r="K307" s="66">
        <v>0</v>
      </c>
      <c r="L307" s="66">
        <v>0</v>
      </c>
      <c r="M307" s="66">
        <v>0</v>
      </c>
      <c r="N307" s="66">
        <v>0</v>
      </c>
      <c r="O307" s="66">
        <v>182.0211496021</v>
      </c>
      <c r="P307" s="66">
        <v>0</v>
      </c>
      <c r="Q307" s="66">
        <v>0</v>
      </c>
      <c r="R307" s="66">
        <v>0</v>
      </c>
      <c r="S307" s="66">
        <v>0</v>
      </c>
      <c r="T307" s="66">
        <v>0</v>
      </c>
      <c r="U307" s="66">
        <v>0</v>
      </c>
      <c r="V307" s="66">
        <v>0</v>
      </c>
      <c r="W307" s="66">
        <v>12416.819478383999</v>
      </c>
      <c r="Y307" s="41" t="s">
        <v>371</v>
      </c>
      <c r="Z307" s="68">
        <v>0.91005636436470538</v>
      </c>
      <c r="AA307" s="68">
        <v>4.3466385799058246E-2</v>
      </c>
      <c r="AB307" s="68">
        <v>3.2466566738511208E-3</v>
      </c>
      <c r="AC307" s="68">
        <v>1.7661899621862074E-2</v>
      </c>
      <c r="AD307" s="68">
        <v>0</v>
      </c>
      <c r="AE307" s="68">
        <v>0</v>
      </c>
      <c r="AF307" s="68">
        <v>1.0909452507102863E-2</v>
      </c>
      <c r="AG307" s="68">
        <v>0</v>
      </c>
      <c r="AH307" s="68">
        <v>0</v>
      </c>
      <c r="AI307" s="68">
        <v>0</v>
      </c>
      <c r="AJ307" s="68">
        <v>0</v>
      </c>
      <c r="AK307" s="68">
        <v>0</v>
      </c>
      <c r="AL307" s="68">
        <v>1.4659241033420367E-2</v>
      </c>
      <c r="AM307" s="68">
        <v>0</v>
      </c>
      <c r="AN307" s="68">
        <v>0</v>
      </c>
      <c r="AO307" s="68">
        <v>0</v>
      </c>
      <c r="AP307" s="68">
        <v>0</v>
      </c>
      <c r="AQ307" s="68">
        <v>0</v>
      </c>
      <c r="AR307" s="68">
        <v>0</v>
      </c>
      <c r="AS307" s="68">
        <v>0</v>
      </c>
      <c r="AT307" s="68"/>
      <c r="AV307" s="18" t="s">
        <v>371</v>
      </c>
      <c r="AW307" s="71">
        <v>10.611645036849652</v>
      </c>
      <c r="AX307" s="71">
        <v>50.975527329207026</v>
      </c>
      <c r="AY307" s="71">
        <v>64.666256234739947</v>
      </c>
      <c r="AZ307" s="71">
        <v>100.90718414332905</v>
      </c>
      <c r="BA307" s="71">
        <v>0</v>
      </c>
      <c r="BB307" s="71">
        <v>0</v>
      </c>
      <c r="BC307" s="71">
        <v>55.577287032069833</v>
      </c>
      <c r="BD307" s="71">
        <v>0</v>
      </c>
      <c r="BE307" s="71">
        <v>0</v>
      </c>
      <c r="BF307" s="71">
        <v>0</v>
      </c>
      <c r="BG307" s="71">
        <v>0</v>
      </c>
      <c r="BH307" s="71">
        <v>0</v>
      </c>
      <c r="BI307" s="71">
        <v>100.04568205542664</v>
      </c>
      <c r="BJ307" s="71">
        <v>0</v>
      </c>
      <c r="BK307" s="71">
        <v>0</v>
      </c>
      <c r="BL307" s="71">
        <v>0</v>
      </c>
      <c r="BM307" s="71">
        <v>0</v>
      </c>
      <c r="BN307" s="71">
        <v>0</v>
      </c>
      <c r="BO307" s="71">
        <v>0</v>
      </c>
      <c r="BP307" s="71">
        <v>0</v>
      </c>
      <c r="BQ307" s="71">
        <v>10.193611710472554</v>
      </c>
    </row>
    <row r="308" spans="1:69" x14ac:dyDescent="0.2">
      <c r="A308" s="13"/>
      <c r="B308" s="63" t="s">
        <v>165</v>
      </c>
      <c r="C308" s="66">
        <v>50675.847720488993</v>
      </c>
      <c r="D308" s="66">
        <v>3540.7070275516999</v>
      </c>
      <c r="E308" s="66">
        <v>718.80089574499993</v>
      </c>
      <c r="F308" s="66">
        <v>10466.480961472</v>
      </c>
      <c r="G308" s="66">
        <v>168.051360918</v>
      </c>
      <c r="H308" s="66">
        <v>503.26167150000003</v>
      </c>
      <c r="I308" s="66">
        <v>40.186745960000003</v>
      </c>
      <c r="J308" s="66">
        <v>122.55478484899999</v>
      </c>
      <c r="K308" s="66">
        <v>0</v>
      </c>
      <c r="L308" s="66">
        <v>0</v>
      </c>
      <c r="M308" s="66">
        <v>0</v>
      </c>
      <c r="N308" s="66">
        <v>0</v>
      </c>
      <c r="O308" s="66">
        <v>0</v>
      </c>
      <c r="P308" s="66">
        <v>0</v>
      </c>
      <c r="Q308" s="66">
        <v>0</v>
      </c>
      <c r="R308" s="66">
        <v>0</v>
      </c>
      <c r="S308" s="66">
        <v>0</v>
      </c>
      <c r="T308" s="66">
        <v>0</v>
      </c>
      <c r="U308" s="66">
        <v>0</v>
      </c>
      <c r="V308" s="66">
        <v>0</v>
      </c>
      <c r="W308" s="66">
        <v>66235.891168484683</v>
      </c>
      <c r="Y308" s="41" t="s">
        <v>165</v>
      </c>
      <c r="Z308" s="68">
        <v>0.76508139056489022</v>
      </c>
      <c r="AA308" s="68">
        <v>5.3456018558656962E-2</v>
      </c>
      <c r="AB308" s="68">
        <v>1.0852135950229479E-2</v>
      </c>
      <c r="AC308" s="68">
        <v>0.15801827040944225</v>
      </c>
      <c r="AD308" s="68">
        <v>2.53716463919126E-3</v>
      </c>
      <c r="AE308" s="68">
        <v>7.5980206897171493E-3</v>
      </c>
      <c r="AF308" s="68">
        <v>6.0672160140152272E-4</v>
      </c>
      <c r="AG308" s="68">
        <v>1.8502775864713068E-3</v>
      </c>
      <c r="AH308" s="68">
        <v>0</v>
      </c>
      <c r="AI308" s="68">
        <v>0</v>
      </c>
      <c r="AJ308" s="68">
        <v>0</v>
      </c>
      <c r="AK308" s="68">
        <v>0</v>
      </c>
      <c r="AL308" s="68">
        <v>0</v>
      </c>
      <c r="AM308" s="68">
        <v>0</v>
      </c>
      <c r="AN308" s="68">
        <v>0</v>
      </c>
      <c r="AO308" s="68">
        <v>0</v>
      </c>
      <c r="AP308" s="68">
        <v>0</v>
      </c>
      <c r="AQ308" s="68">
        <v>0</v>
      </c>
      <c r="AR308" s="68">
        <v>0</v>
      </c>
      <c r="AS308" s="68">
        <v>0</v>
      </c>
      <c r="AT308" s="68"/>
      <c r="AV308" s="18" t="s">
        <v>165</v>
      </c>
      <c r="AW308" s="71">
        <v>5.8948055671369675</v>
      </c>
      <c r="AX308" s="71">
        <v>23.726493625651177</v>
      </c>
      <c r="AY308" s="71">
        <v>47.907426859796026</v>
      </c>
      <c r="AZ308" s="71">
        <v>12.55996521184225</v>
      </c>
      <c r="BA308" s="71">
        <v>64.304199218390622</v>
      </c>
      <c r="BB308" s="71">
        <v>28.770663909955125</v>
      </c>
      <c r="BC308" s="71">
        <v>77.286948185541789</v>
      </c>
      <c r="BD308" s="71">
        <v>97.440312164302853</v>
      </c>
      <c r="BE308" s="71">
        <v>0</v>
      </c>
      <c r="BF308" s="71">
        <v>0</v>
      </c>
      <c r="BG308" s="71">
        <v>0</v>
      </c>
      <c r="BH308" s="71">
        <v>0</v>
      </c>
      <c r="BI308" s="71">
        <v>0</v>
      </c>
      <c r="BJ308" s="71">
        <v>0</v>
      </c>
      <c r="BK308" s="71">
        <v>0</v>
      </c>
      <c r="BL308" s="71">
        <v>0</v>
      </c>
      <c r="BM308" s="71">
        <v>0</v>
      </c>
      <c r="BN308" s="71">
        <v>0</v>
      </c>
      <c r="BO308" s="71">
        <v>0</v>
      </c>
      <c r="BP308" s="71">
        <v>0</v>
      </c>
      <c r="BQ308" s="71">
        <v>5.12515869164982</v>
      </c>
    </row>
    <row r="309" spans="1:69" x14ac:dyDescent="0.2">
      <c r="A309" s="13"/>
      <c r="B309" s="63" t="s">
        <v>429</v>
      </c>
      <c r="C309" s="66">
        <v>18962.533043072403</v>
      </c>
      <c r="D309" s="66">
        <v>803.22978620079994</v>
      </c>
      <c r="E309" s="66">
        <v>313.17435276200001</v>
      </c>
      <c r="F309" s="66">
        <v>307.59407188500001</v>
      </c>
      <c r="G309" s="66">
        <v>0</v>
      </c>
      <c r="H309" s="66">
        <v>0</v>
      </c>
      <c r="I309" s="66">
        <v>0</v>
      </c>
      <c r="J309" s="66">
        <v>0</v>
      </c>
      <c r="K309" s="66">
        <v>0</v>
      </c>
      <c r="L309" s="66">
        <v>0</v>
      </c>
      <c r="M309" s="66">
        <v>0</v>
      </c>
      <c r="N309" s="66">
        <v>0</v>
      </c>
      <c r="O309" s="66">
        <v>0</v>
      </c>
      <c r="P309" s="66">
        <v>0</v>
      </c>
      <c r="Q309" s="66">
        <v>0</v>
      </c>
      <c r="R309" s="66">
        <v>0</v>
      </c>
      <c r="S309" s="66">
        <v>0</v>
      </c>
      <c r="T309" s="66">
        <v>0</v>
      </c>
      <c r="U309" s="66">
        <v>0</v>
      </c>
      <c r="V309" s="66">
        <v>0</v>
      </c>
      <c r="W309" s="66">
        <v>20386.531253920199</v>
      </c>
      <c r="Y309" s="41" t="s">
        <v>429</v>
      </c>
      <c r="Z309" s="68">
        <v>0.93015004891653796</v>
      </c>
      <c r="AA309" s="68">
        <v>3.9400022308667348E-2</v>
      </c>
      <c r="AB309" s="68">
        <v>1.5361826338248622E-2</v>
      </c>
      <c r="AC309" s="68">
        <v>1.5088102436546269E-2</v>
      </c>
      <c r="AD309" s="68">
        <v>0</v>
      </c>
      <c r="AE309" s="68">
        <v>0</v>
      </c>
      <c r="AF309" s="68">
        <v>0</v>
      </c>
      <c r="AG309" s="68">
        <v>0</v>
      </c>
      <c r="AH309" s="68">
        <v>0</v>
      </c>
      <c r="AI309" s="68">
        <v>0</v>
      </c>
      <c r="AJ309" s="68">
        <v>0</v>
      </c>
      <c r="AK309" s="68">
        <v>0</v>
      </c>
      <c r="AL309" s="68">
        <v>0</v>
      </c>
      <c r="AM309" s="68">
        <v>0</v>
      </c>
      <c r="AN309" s="68">
        <v>0</v>
      </c>
      <c r="AO309" s="68">
        <v>0</v>
      </c>
      <c r="AP309" s="68">
        <v>0</v>
      </c>
      <c r="AQ309" s="68">
        <v>0</v>
      </c>
      <c r="AR309" s="68">
        <v>0</v>
      </c>
      <c r="AS309" s="68">
        <v>0</v>
      </c>
      <c r="AT309" s="68"/>
      <c r="AV309" s="18" t="s">
        <v>429</v>
      </c>
      <c r="AW309" s="71">
        <v>9.8031830762248457</v>
      </c>
      <c r="AX309" s="71">
        <v>44.280973612539498</v>
      </c>
      <c r="AY309" s="71">
        <v>60.61854748096227</v>
      </c>
      <c r="AZ309" s="71">
        <v>64.770340162477282</v>
      </c>
      <c r="BA309" s="71">
        <v>0</v>
      </c>
      <c r="BB309" s="71">
        <v>0</v>
      </c>
      <c r="BC309" s="71">
        <v>0</v>
      </c>
      <c r="BD309" s="71">
        <v>0</v>
      </c>
      <c r="BE309" s="71">
        <v>0</v>
      </c>
      <c r="BF309" s="71">
        <v>0</v>
      </c>
      <c r="BG309" s="71">
        <v>0</v>
      </c>
      <c r="BH309" s="71">
        <v>0</v>
      </c>
      <c r="BI309" s="71">
        <v>0</v>
      </c>
      <c r="BJ309" s="71">
        <v>0</v>
      </c>
      <c r="BK309" s="71">
        <v>0</v>
      </c>
      <c r="BL309" s="71">
        <v>0</v>
      </c>
      <c r="BM309" s="71">
        <v>0</v>
      </c>
      <c r="BN309" s="71">
        <v>0</v>
      </c>
      <c r="BO309" s="71">
        <v>0</v>
      </c>
      <c r="BP309" s="71">
        <v>0</v>
      </c>
      <c r="BQ309" s="71">
        <v>9.3814636983656516</v>
      </c>
    </row>
    <row r="310" spans="1:69" x14ac:dyDescent="0.2">
      <c r="A310" s="13"/>
      <c r="B310" s="63" t="s">
        <v>428</v>
      </c>
      <c r="C310" s="66">
        <v>16466.868749338599</v>
      </c>
      <c r="D310" s="66">
        <v>868.27718250160001</v>
      </c>
      <c r="E310" s="66">
        <v>430.50411363469999</v>
      </c>
      <c r="F310" s="66">
        <v>1786.8832966914997</v>
      </c>
      <c r="G310" s="66">
        <v>0</v>
      </c>
      <c r="H310" s="66">
        <v>0</v>
      </c>
      <c r="I310" s="66">
        <v>223.67018529810002</v>
      </c>
      <c r="J310" s="66">
        <v>0</v>
      </c>
      <c r="K310" s="66">
        <v>0</v>
      </c>
      <c r="L310" s="66">
        <v>0</v>
      </c>
      <c r="M310" s="66">
        <v>0</v>
      </c>
      <c r="N310" s="66">
        <v>0</v>
      </c>
      <c r="O310" s="66">
        <v>278.09240149000004</v>
      </c>
      <c r="P310" s="66">
        <v>0</v>
      </c>
      <c r="Q310" s="66">
        <v>0</v>
      </c>
      <c r="R310" s="66">
        <v>0</v>
      </c>
      <c r="S310" s="66">
        <v>0</v>
      </c>
      <c r="T310" s="66">
        <v>0</v>
      </c>
      <c r="U310" s="66">
        <v>0</v>
      </c>
      <c r="V310" s="66">
        <v>0</v>
      </c>
      <c r="W310" s="66">
        <v>20054.2959289545</v>
      </c>
      <c r="Y310" s="41" t="s">
        <v>428</v>
      </c>
      <c r="Z310" s="68">
        <v>0.82111427933820635</v>
      </c>
      <c r="AA310" s="68">
        <v>4.3296318433596902E-2</v>
      </c>
      <c r="AB310" s="68">
        <v>2.146692734363892E-2</v>
      </c>
      <c r="AC310" s="68">
        <v>8.910227030765952E-2</v>
      </c>
      <c r="AD310" s="68">
        <v>0</v>
      </c>
      <c r="AE310" s="68">
        <v>0</v>
      </c>
      <c r="AF310" s="68">
        <v>1.1153230514324056E-2</v>
      </c>
      <c r="AG310" s="68">
        <v>0</v>
      </c>
      <c r="AH310" s="68">
        <v>0</v>
      </c>
      <c r="AI310" s="68">
        <v>0</v>
      </c>
      <c r="AJ310" s="68">
        <v>0</v>
      </c>
      <c r="AK310" s="68">
        <v>0</v>
      </c>
      <c r="AL310" s="68">
        <v>1.3866974062574231E-2</v>
      </c>
      <c r="AM310" s="68">
        <v>0</v>
      </c>
      <c r="AN310" s="68">
        <v>0</v>
      </c>
      <c r="AO310" s="68">
        <v>0</v>
      </c>
      <c r="AP310" s="68">
        <v>0</v>
      </c>
      <c r="AQ310" s="68">
        <v>0</v>
      </c>
      <c r="AR310" s="68">
        <v>0</v>
      </c>
      <c r="AS310" s="68">
        <v>0</v>
      </c>
      <c r="AT310" s="68"/>
      <c r="AV310" s="18" t="s">
        <v>428</v>
      </c>
      <c r="AW310" s="71">
        <v>7.9184448573005604</v>
      </c>
      <c r="AX310" s="71">
        <v>37.601829537752835</v>
      </c>
      <c r="AY310" s="71">
        <v>66.59330755688184</v>
      </c>
      <c r="AZ310" s="71">
        <v>26.230513713205827</v>
      </c>
      <c r="BA310" s="71">
        <v>0</v>
      </c>
      <c r="BB310" s="71">
        <v>0</v>
      </c>
      <c r="BC310" s="71">
        <v>98.939304981241719</v>
      </c>
      <c r="BD310" s="71">
        <v>0</v>
      </c>
      <c r="BE310" s="71">
        <v>0</v>
      </c>
      <c r="BF310" s="71">
        <v>0</v>
      </c>
      <c r="BG310" s="71">
        <v>0</v>
      </c>
      <c r="BH310" s="71">
        <v>0</v>
      </c>
      <c r="BI310" s="71">
        <v>33.71456707193115</v>
      </c>
      <c r="BJ310" s="71">
        <v>0</v>
      </c>
      <c r="BK310" s="71">
        <v>0</v>
      </c>
      <c r="BL310" s="71">
        <v>0</v>
      </c>
      <c r="BM310" s="71">
        <v>0</v>
      </c>
      <c r="BN310" s="71">
        <v>0</v>
      </c>
      <c r="BO310" s="71">
        <v>0</v>
      </c>
      <c r="BP310" s="71">
        <v>0</v>
      </c>
      <c r="BQ310" s="71">
        <v>7.3394939648641762</v>
      </c>
    </row>
    <row r="311" spans="1:69" x14ac:dyDescent="0.2">
      <c r="A311" s="13"/>
      <c r="B311" s="63" t="s">
        <v>173</v>
      </c>
      <c r="C311" s="66">
        <v>616.2705414646</v>
      </c>
      <c r="D311" s="66">
        <v>0</v>
      </c>
      <c r="E311" s="66">
        <v>0</v>
      </c>
      <c r="F311" s="66">
        <v>0</v>
      </c>
      <c r="G311" s="66">
        <v>0</v>
      </c>
      <c r="H311" s="66">
        <v>0</v>
      </c>
      <c r="I311" s="66">
        <v>0</v>
      </c>
      <c r="J311" s="66">
        <v>0</v>
      </c>
      <c r="K311" s="66">
        <v>0</v>
      </c>
      <c r="L311" s="66">
        <v>0</v>
      </c>
      <c r="M311" s="66">
        <v>0</v>
      </c>
      <c r="N311" s="66">
        <v>0</v>
      </c>
      <c r="O311" s="66">
        <v>0</v>
      </c>
      <c r="P311" s="66">
        <v>0</v>
      </c>
      <c r="Q311" s="66">
        <v>0</v>
      </c>
      <c r="R311" s="66">
        <v>0</v>
      </c>
      <c r="S311" s="66">
        <v>0</v>
      </c>
      <c r="T311" s="66">
        <v>0</v>
      </c>
      <c r="U311" s="66">
        <v>0</v>
      </c>
      <c r="V311" s="66">
        <v>0</v>
      </c>
      <c r="W311" s="66">
        <v>616.2705414646</v>
      </c>
      <c r="Y311" s="41" t="s">
        <v>173</v>
      </c>
      <c r="Z311" s="68">
        <v>1</v>
      </c>
      <c r="AA311" s="68">
        <v>0</v>
      </c>
      <c r="AB311" s="68">
        <v>0</v>
      </c>
      <c r="AC311" s="68">
        <v>0</v>
      </c>
      <c r="AD311" s="68">
        <v>0</v>
      </c>
      <c r="AE311" s="68">
        <v>0</v>
      </c>
      <c r="AF311" s="68">
        <v>0</v>
      </c>
      <c r="AG311" s="68">
        <v>0</v>
      </c>
      <c r="AH311" s="68">
        <v>0</v>
      </c>
      <c r="AI311" s="68">
        <v>0</v>
      </c>
      <c r="AJ311" s="68">
        <v>0</v>
      </c>
      <c r="AK311" s="68">
        <v>0</v>
      </c>
      <c r="AL311" s="68">
        <v>0</v>
      </c>
      <c r="AM311" s="68">
        <v>0</v>
      </c>
      <c r="AN311" s="68">
        <v>0</v>
      </c>
      <c r="AO311" s="68">
        <v>0</v>
      </c>
      <c r="AP311" s="68">
        <v>0</v>
      </c>
      <c r="AQ311" s="68">
        <v>0</v>
      </c>
      <c r="AR311" s="68">
        <v>0</v>
      </c>
      <c r="AS311" s="68">
        <v>0</v>
      </c>
      <c r="AT311" s="68"/>
      <c r="AV311" s="18" t="s">
        <v>173</v>
      </c>
      <c r="AW311" s="71">
        <v>51.048061909723138</v>
      </c>
      <c r="AX311" s="71">
        <v>0</v>
      </c>
      <c r="AY311" s="71">
        <v>0</v>
      </c>
      <c r="AZ311" s="71">
        <v>0</v>
      </c>
      <c r="BA311" s="71">
        <v>0</v>
      </c>
      <c r="BB311" s="71">
        <v>0</v>
      </c>
      <c r="BC311" s="71">
        <v>0</v>
      </c>
      <c r="BD311" s="71">
        <v>0</v>
      </c>
      <c r="BE311" s="71">
        <v>0</v>
      </c>
      <c r="BF311" s="71">
        <v>0</v>
      </c>
      <c r="BG311" s="71">
        <v>0</v>
      </c>
      <c r="BH311" s="71">
        <v>0</v>
      </c>
      <c r="BI311" s="71">
        <v>0</v>
      </c>
      <c r="BJ311" s="71">
        <v>0</v>
      </c>
      <c r="BK311" s="71">
        <v>0</v>
      </c>
      <c r="BL311" s="71">
        <v>0</v>
      </c>
      <c r="BM311" s="71">
        <v>0</v>
      </c>
      <c r="BN311" s="71">
        <v>0</v>
      </c>
      <c r="BO311" s="71">
        <v>0</v>
      </c>
      <c r="BP311" s="71">
        <v>0</v>
      </c>
      <c r="BQ311" s="71">
        <v>51.048061909723138</v>
      </c>
    </row>
    <row r="312" spans="1:69" x14ac:dyDescent="0.2">
      <c r="A312" s="13"/>
      <c r="B312" s="63" t="s">
        <v>181</v>
      </c>
      <c r="C312" s="66">
        <v>1069.4877582943</v>
      </c>
      <c r="D312" s="66">
        <v>0</v>
      </c>
      <c r="E312" s="66">
        <v>0</v>
      </c>
      <c r="F312" s="66">
        <v>106.02914602</v>
      </c>
      <c r="G312" s="66">
        <v>0</v>
      </c>
      <c r="H312" s="66">
        <v>0</v>
      </c>
      <c r="I312" s="66">
        <v>0</v>
      </c>
      <c r="J312" s="66">
        <v>0</v>
      </c>
      <c r="K312" s="66">
        <v>0</v>
      </c>
      <c r="L312" s="66">
        <v>0</v>
      </c>
      <c r="M312" s="66">
        <v>0</v>
      </c>
      <c r="N312" s="66">
        <v>0</v>
      </c>
      <c r="O312" s="66">
        <v>0</v>
      </c>
      <c r="P312" s="66">
        <v>0</v>
      </c>
      <c r="Q312" s="66">
        <v>0</v>
      </c>
      <c r="R312" s="66">
        <v>0</v>
      </c>
      <c r="S312" s="66">
        <v>0</v>
      </c>
      <c r="T312" s="66">
        <v>0</v>
      </c>
      <c r="U312" s="66">
        <v>0</v>
      </c>
      <c r="V312" s="66">
        <v>0</v>
      </c>
      <c r="W312" s="66">
        <v>1175.5169043143001</v>
      </c>
      <c r="Y312" s="41" t="s">
        <v>181</v>
      </c>
      <c r="Z312" s="68">
        <v>0.90980210864611188</v>
      </c>
      <c r="AA312" s="68">
        <v>0</v>
      </c>
      <c r="AB312" s="68">
        <v>0</v>
      </c>
      <c r="AC312" s="68">
        <v>9.0197891353888004E-2</v>
      </c>
      <c r="AD312" s="68">
        <v>0</v>
      </c>
      <c r="AE312" s="68">
        <v>0</v>
      </c>
      <c r="AF312" s="68">
        <v>0</v>
      </c>
      <c r="AG312" s="68">
        <v>0</v>
      </c>
      <c r="AH312" s="68">
        <v>0</v>
      </c>
      <c r="AI312" s="68">
        <v>0</v>
      </c>
      <c r="AJ312" s="68">
        <v>0</v>
      </c>
      <c r="AK312" s="68">
        <v>0</v>
      </c>
      <c r="AL312" s="68">
        <v>0</v>
      </c>
      <c r="AM312" s="68">
        <v>0</v>
      </c>
      <c r="AN312" s="68">
        <v>0</v>
      </c>
      <c r="AO312" s="68">
        <v>0</v>
      </c>
      <c r="AP312" s="68">
        <v>0</v>
      </c>
      <c r="AQ312" s="68">
        <v>0</v>
      </c>
      <c r="AR312" s="68">
        <v>0</v>
      </c>
      <c r="AS312" s="68">
        <v>0</v>
      </c>
      <c r="AT312" s="68"/>
      <c r="AV312" s="18" t="s">
        <v>181</v>
      </c>
      <c r="AW312" s="71">
        <v>39.459118970667994</v>
      </c>
      <c r="AX312" s="71">
        <v>0</v>
      </c>
      <c r="AY312" s="71">
        <v>0</v>
      </c>
      <c r="AZ312" s="71">
        <v>100.90718565855869</v>
      </c>
      <c r="BA312" s="71">
        <v>0</v>
      </c>
      <c r="BB312" s="71">
        <v>0</v>
      </c>
      <c r="BC312" s="71">
        <v>0</v>
      </c>
      <c r="BD312" s="71">
        <v>0</v>
      </c>
      <c r="BE312" s="71">
        <v>0</v>
      </c>
      <c r="BF312" s="71">
        <v>0</v>
      </c>
      <c r="BG312" s="71">
        <v>0</v>
      </c>
      <c r="BH312" s="71">
        <v>0</v>
      </c>
      <c r="BI312" s="71">
        <v>0</v>
      </c>
      <c r="BJ312" s="71">
        <v>0</v>
      </c>
      <c r="BK312" s="71">
        <v>0</v>
      </c>
      <c r="BL312" s="71">
        <v>0</v>
      </c>
      <c r="BM312" s="71">
        <v>0</v>
      </c>
      <c r="BN312" s="71">
        <v>0</v>
      </c>
      <c r="BO312" s="71">
        <v>0</v>
      </c>
      <c r="BP312" s="71">
        <v>0</v>
      </c>
      <c r="BQ312" s="71">
        <v>37.035775391121902</v>
      </c>
    </row>
    <row r="313" spans="1:69" x14ac:dyDescent="0.2">
      <c r="A313" s="13"/>
      <c r="B313" s="63" t="s">
        <v>169</v>
      </c>
      <c r="C313" s="66">
        <v>7927.9118868710002</v>
      </c>
      <c r="D313" s="66">
        <v>615.62328886099999</v>
      </c>
      <c r="E313" s="66">
        <v>0</v>
      </c>
      <c r="F313" s="66">
        <v>313.53506684799999</v>
      </c>
      <c r="G313" s="66">
        <v>0</v>
      </c>
      <c r="H313" s="66">
        <v>325.34908082499999</v>
      </c>
      <c r="I313" s="66">
        <v>0</v>
      </c>
      <c r="J313" s="66">
        <v>0</v>
      </c>
      <c r="K313" s="66">
        <v>0</v>
      </c>
      <c r="L313" s="66">
        <v>0</v>
      </c>
      <c r="M313" s="66">
        <v>0</v>
      </c>
      <c r="N313" s="66">
        <v>0</v>
      </c>
      <c r="O313" s="66">
        <v>0</v>
      </c>
      <c r="P313" s="66">
        <v>0</v>
      </c>
      <c r="Q313" s="66">
        <v>0</v>
      </c>
      <c r="R313" s="66">
        <v>0</v>
      </c>
      <c r="S313" s="66">
        <v>0</v>
      </c>
      <c r="T313" s="66">
        <v>0</v>
      </c>
      <c r="U313" s="66">
        <v>0</v>
      </c>
      <c r="V313" s="66">
        <v>0</v>
      </c>
      <c r="W313" s="66">
        <v>9182.4193234050017</v>
      </c>
      <c r="Y313" s="41" t="s">
        <v>169</v>
      </c>
      <c r="Z313" s="68">
        <v>0.86337942187671646</v>
      </c>
      <c r="AA313" s="68">
        <v>6.7043691556520651E-2</v>
      </c>
      <c r="AB313" s="68">
        <v>0</v>
      </c>
      <c r="AC313" s="68">
        <v>3.4145148005693092E-2</v>
      </c>
      <c r="AD313" s="68">
        <v>0</v>
      </c>
      <c r="AE313" s="68">
        <v>3.5431738561069639E-2</v>
      </c>
      <c r="AF313" s="68">
        <v>0</v>
      </c>
      <c r="AG313" s="68">
        <v>0</v>
      </c>
      <c r="AH313" s="68">
        <v>0</v>
      </c>
      <c r="AI313" s="68">
        <v>0</v>
      </c>
      <c r="AJ313" s="68">
        <v>0</v>
      </c>
      <c r="AK313" s="68">
        <v>0</v>
      </c>
      <c r="AL313" s="68">
        <v>0</v>
      </c>
      <c r="AM313" s="68">
        <v>0</v>
      </c>
      <c r="AN313" s="68">
        <v>0</v>
      </c>
      <c r="AO313" s="68">
        <v>0</v>
      </c>
      <c r="AP313" s="68">
        <v>0</v>
      </c>
      <c r="AQ313" s="68">
        <v>0</v>
      </c>
      <c r="AR313" s="68">
        <v>0</v>
      </c>
      <c r="AS313" s="68">
        <v>0</v>
      </c>
      <c r="AT313" s="68"/>
      <c r="AV313" s="18" t="s">
        <v>169</v>
      </c>
      <c r="AW313" s="71">
        <v>11.42212644271172</v>
      </c>
      <c r="AX313" s="71">
        <v>53.355325628560337</v>
      </c>
      <c r="AY313" s="71">
        <v>0</v>
      </c>
      <c r="AZ313" s="71">
        <v>74.63456680070324</v>
      </c>
      <c r="BA313" s="71">
        <v>0</v>
      </c>
      <c r="BB313" s="71">
        <v>48.180513795251358</v>
      </c>
      <c r="BC313" s="71">
        <v>0</v>
      </c>
      <c r="BD313" s="71">
        <v>0</v>
      </c>
      <c r="BE313" s="71">
        <v>0</v>
      </c>
      <c r="BF313" s="71">
        <v>0</v>
      </c>
      <c r="BG313" s="71">
        <v>0</v>
      </c>
      <c r="BH313" s="71">
        <v>0</v>
      </c>
      <c r="BI313" s="71">
        <v>0</v>
      </c>
      <c r="BJ313" s="71">
        <v>0</v>
      </c>
      <c r="BK313" s="71">
        <v>0</v>
      </c>
      <c r="BL313" s="71">
        <v>0</v>
      </c>
      <c r="BM313" s="71">
        <v>0</v>
      </c>
      <c r="BN313" s="71">
        <v>0</v>
      </c>
      <c r="BO313" s="71">
        <v>0</v>
      </c>
      <c r="BP313" s="71">
        <v>0</v>
      </c>
      <c r="BQ313" s="71">
        <v>10.929605794940723</v>
      </c>
    </row>
    <row r="314" spans="1:69" x14ac:dyDescent="0.2">
      <c r="A314" s="13"/>
      <c r="B314" s="63" t="s">
        <v>372</v>
      </c>
      <c r="C314" s="66">
        <v>204.028941213</v>
      </c>
      <c r="D314" s="66">
        <v>0</v>
      </c>
      <c r="E314" s="66">
        <v>0</v>
      </c>
      <c r="F314" s="66">
        <v>0</v>
      </c>
      <c r="G314" s="66">
        <v>0</v>
      </c>
      <c r="H314" s="66">
        <v>0</v>
      </c>
      <c r="I314" s="66">
        <v>0</v>
      </c>
      <c r="J314" s="66">
        <v>0</v>
      </c>
      <c r="K314" s="66">
        <v>0</v>
      </c>
      <c r="L314" s="66">
        <v>0</v>
      </c>
      <c r="M314" s="66">
        <v>0</v>
      </c>
      <c r="N314" s="66">
        <v>0</v>
      </c>
      <c r="O314" s="66">
        <v>0</v>
      </c>
      <c r="P314" s="66">
        <v>0</v>
      </c>
      <c r="Q314" s="66">
        <v>0</v>
      </c>
      <c r="R314" s="66">
        <v>0</v>
      </c>
      <c r="S314" s="66">
        <v>0</v>
      </c>
      <c r="T314" s="66">
        <v>0</v>
      </c>
      <c r="U314" s="66">
        <v>0</v>
      </c>
      <c r="V314" s="66">
        <v>0</v>
      </c>
      <c r="W314" s="66">
        <v>204.028941213</v>
      </c>
      <c r="Y314" s="41" t="s">
        <v>372</v>
      </c>
      <c r="Z314" s="68">
        <v>1</v>
      </c>
      <c r="AA314" s="68">
        <v>0</v>
      </c>
      <c r="AB314" s="68">
        <v>0</v>
      </c>
      <c r="AC314" s="68">
        <v>0</v>
      </c>
      <c r="AD314" s="68">
        <v>0</v>
      </c>
      <c r="AE314" s="68">
        <v>0</v>
      </c>
      <c r="AF314" s="68">
        <v>0</v>
      </c>
      <c r="AG314" s="68">
        <v>0</v>
      </c>
      <c r="AH314" s="68">
        <v>0</v>
      </c>
      <c r="AI314" s="68">
        <v>0</v>
      </c>
      <c r="AJ314" s="68">
        <v>0</v>
      </c>
      <c r="AK314" s="68">
        <v>0</v>
      </c>
      <c r="AL314" s="68">
        <v>0</v>
      </c>
      <c r="AM314" s="68">
        <v>0</v>
      </c>
      <c r="AN314" s="68">
        <v>0</v>
      </c>
      <c r="AO314" s="68">
        <v>0</v>
      </c>
      <c r="AP314" s="68">
        <v>0</v>
      </c>
      <c r="AQ314" s="68">
        <v>0</v>
      </c>
      <c r="AR314" s="68">
        <v>0</v>
      </c>
      <c r="AS314" s="68">
        <v>0</v>
      </c>
      <c r="AT314" s="68"/>
      <c r="AV314" s="18" t="s">
        <v>372</v>
      </c>
      <c r="AW314" s="71">
        <v>70.183118344216595</v>
      </c>
      <c r="AX314" s="71">
        <v>0</v>
      </c>
      <c r="AY314" s="71">
        <v>0</v>
      </c>
      <c r="AZ314" s="71">
        <v>0</v>
      </c>
      <c r="BA314" s="71">
        <v>0</v>
      </c>
      <c r="BB314" s="71">
        <v>0</v>
      </c>
      <c r="BC314" s="71">
        <v>0</v>
      </c>
      <c r="BD314" s="71">
        <v>0</v>
      </c>
      <c r="BE314" s="71">
        <v>0</v>
      </c>
      <c r="BF314" s="71">
        <v>0</v>
      </c>
      <c r="BG314" s="71">
        <v>0</v>
      </c>
      <c r="BH314" s="71">
        <v>0</v>
      </c>
      <c r="BI314" s="71">
        <v>0</v>
      </c>
      <c r="BJ314" s="71">
        <v>0</v>
      </c>
      <c r="BK314" s="71">
        <v>0</v>
      </c>
      <c r="BL314" s="71">
        <v>0</v>
      </c>
      <c r="BM314" s="71">
        <v>0</v>
      </c>
      <c r="BN314" s="71">
        <v>0</v>
      </c>
      <c r="BO314" s="71">
        <v>0</v>
      </c>
      <c r="BP314" s="71">
        <v>0</v>
      </c>
      <c r="BQ314" s="71">
        <v>70.183118344216595</v>
      </c>
    </row>
    <row r="315" spans="1:69" x14ac:dyDescent="0.2">
      <c r="A315" s="13"/>
      <c r="B315" s="63" t="s">
        <v>398</v>
      </c>
      <c r="C315" s="66">
        <v>2282.1929933052002</v>
      </c>
      <c r="D315" s="66">
        <v>93.055635263100001</v>
      </c>
      <c r="E315" s="66">
        <v>8.7135803414000002</v>
      </c>
      <c r="F315" s="66">
        <v>183.27154748000001</v>
      </c>
      <c r="G315" s="66">
        <v>0</v>
      </c>
      <c r="H315" s="66">
        <v>0</v>
      </c>
      <c r="I315" s="66">
        <v>0</v>
      </c>
      <c r="J315" s="66">
        <v>0</v>
      </c>
      <c r="K315" s="66">
        <v>0</v>
      </c>
      <c r="L315" s="66">
        <v>0</v>
      </c>
      <c r="M315" s="66">
        <v>0</v>
      </c>
      <c r="N315" s="66">
        <v>0</v>
      </c>
      <c r="O315" s="66">
        <v>0</v>
      </c>
      <c r="P315" s="66">
        <v>0</v>
      </c>
      <c r="Q315" s="66">
        <v>0</v>
      </c>
      <c r="R315" s="66">
        <v>0</v>
      </c>
      <c r="S315" s="66">
        <v>0</v>
      </c>
      <c r="T315" s="66">
        <v>0</v>
      </c>
      <c r="U315" s="66">
        <v>0</v>
      </c>
      <c r="V315" s="66">
        <v>0</v>
      </c>
      <c r="W315" s="66">
        <v>2567.2337563896999</v>
      </c>
      <c r="Y315" s="41" t="s">
        <v>398</v>
      </c>
      <c r="Z315" s="68">
        <v>0.88896968872622162</v>
      </c>
      <c r="AA315" s="68">
        <v>3.6247433655579579E-2</v>
      </c>
      <c r="AB315" s="68">
        <v>3.3941515141394469E-3</v>
      </c>
      <c r="AC315" s="68">
        <v>7.1388726104059469E-2</v>
      </c>
      <c r="AD315" s="68">
        <v>0</v>
      </c>
      <c r="AE315" s="68">
        <v>0</v>
      </c>
      <c r="AF315" s="68">
        <v>0</v>
      </c>
      <c r="AG315" s="68">
        <v>0</v>
      </c>
      <c r="AH315" s="68">
        <v>0</v>
      </c>
      <c r="AI315" s="68">
        <v>0</v>
      </c>
      <c r="AJ315" s="68">
        <v>0</v>
      </c>
      <c r="AK315" s="68">
        <v>0</v>
      </c>
      <c r="AL315" s="68">
        <v>0</v>
      </c>
      <c r="AM315" s="68">
        <v>0</v>
      </c>
      <c r="AN315" s="68">
        <v>0</v>
      </c>
      <c r="AO315" s="68">
        <v>0</v>
      </c>
      <c r="AP315" s="68">
        <v>0</v>
      </c>
      <c r="AQ315" s="68">
        <v>0</v>
      </c>
      <c r="AR315" s="68">
        <v>0</v>
      </c>
      <c r="AS315" s="68">
        <v>0</v>
      </c>
      <c r="AT315" s="68"/>
      <c r="AV315" s="18" t="s">
        <v>398</v>
      </c>
      <c r="AW315" s="71">
        <v>22.479241093531101</v>
      </c>
      <c r="AX315" s="71">
        <v>55.190061784733174</v>
      </c>
      <c r="AY315" s="71">
        <v>107.6901089770061</v>
      </c>
      <c r="AZ315" s="71">
        <v>100.90718414564195</v>
      </c>
      <c r="BA315" s="71">
        <v>0</v>
      </c>
      <c r="BB315" s="71">
        <v>0</v>
      </c>
      <c r="BC315" s="71">
        <v>0</v>
      </c>
      <c r="BD315" s="71">
        <v>0</v>
      </c>
      <c r="BE315" s="71">
        <v>0</v>
      </c>
      <c r="BF315" s="71">
        <v>0</v>
      </c>
      <c r="BG315" s="71">
        <v>0</v>
      </c>
      <c r="BH315" s="71">
        <v>0</v>
      </c>
      <c r="BI315" s="71">
        <v>0</v>
      </c>
      <c r="BJ315" s="71">
        <v>0</v>
      </c>
      <c r="BK315" s="71">
        <v>0</v>
      </c>
      <c r="BL315" s="71">
        <v>0</v>
      </c>
      <c r="BM315" s="71">
        <v>0</v>
      </c>
      <c r="BN315" s="71">
        <v>0</v>
      </c>
      <c r="BO315" s="71">
        <v>0</v>
      </c>
      <c r="BP315" s="71">
        <v>0</v>
      </c>
      <c r="BQ315" s="71">
        <v>21.339231290116238</v>
      </c>
    </row>
    <row r="316" spans="1:69" x14ac:dyDescent="0.2">
      <c r="A316" s="13"/>
      <c r="B316" s="63" t="s">
        <v>399</v>
      </c>
      <c r="C316" s="66">
        <v>82122.817363590002</v>
      </c>
      <c r="D316" s="66">
        <v>3903.0986773749</v>
      </c>
      <c r="E316" s="66">
        <v>1196.8474290601</v>
      </c>
      <c r="F316" s="66">
        <v>2324.3564589526</v>
      </c>
      <c r="G316" s="66">
        <v>570.47250394899993</v>
      </c>
      <c r="H316" s="66">
        <v>172.0461833</v>
      </c>
      <c r="I316" s="66">
        <v>1713.5295936763</v>
      </c>
      <c r="J316" s="66">
        <v>218.51839113</v>
      </c>
      <c r="K316" s="66">
        <v>102.38472637</v>
      </c>
      <c r="L316" s="66">
        <v>220.39601891000001</v>
      </c>
      <c r="M316" s="66">
        <v>0</v>
      </c>
      <c r="N316" s="66">
        <v>0</v>
      </c>
      <c r="O316" s="66">
        <v>52.269355476299999</v>
      </c>
      <c r="P316" s="66">
        <v>0</v>
      </c>
      <c r="Q316" s="66">
        <v>0</v>
      </c>
      <c r="R316" s="66">
        <v>94.480903443000003</v>
      </c>
      <c r="S316" s="66">
        <v>0</v>
      </c>
      <c r="T316" s="66">
        <v>0</v>
      </c>
      <c r="U316" s="66">
        <v>0</v>
      </c>
      <c r="V316" s="66">
        <v>0</v>
      </c>
      <c r="W316" s="66">
        <v>92691.217605232217</v>
      </c>
      <c r="Y316" s="41" t="s">
        <v>399</v>
      </c>
      <c r="Z316" s="68">
        <v>0.88598272290852231</v>
      </c>
      <c r="AA316" s="68">
        <v>4.2108613719996905E-2</v>
      </c>
      <c r="AB316" s="68">
        <v>1.2912198803530882E-2</v>
      </c>
      <c r="AC316" s="68">
        <v>2.5076339690044108E-2</v>
      </c>
      <c r="AD316" s="68">
        <v>6.154547525512255E-3</v>
      </c>
      <c r="AE316" s="68">
        <v>1.8561217313245043E-3</v>
      </c>
      <c r="AF316" s="68">
        <v>1.8486428789555302E-2</v>
      </c>
      <c r="AG316" s="68">
        <v>2.3574875460225381E-3</v>
      </c>
      <c r="AH316" s="68">
        <v>1.1045785028529025E-3</v>
      </c>
      <c r="AI316" s="68">
        <v>2.3777443495095391E-3</v>
      </c>
      <c r="AJ316" s="68">
        <v>0</v>
      </c>
      <c r="AK316" s="68">
        <v>0</v>
      </c>
      <c r="AL316" s="68">
        <v>5.6390839204327708E-4</v>
      </c>
      <c r="AM316" s="68">
        <v>0</v>
      </c>
      <c r="AN316" s="68">
        <v>0</v>
      </c>
      <c r="AO316" s="68">
        <v>1.0193080410852945E-3</v>
      </c>
      <c r="AP316" s="68">
        <v>0</v>
      </c>
      <c r="AQ316" s="68">
        <v>0</v>
      </c>
      <c r="AR316" s="68">
        <v>0</v>
      </c>
      <c r="AS316" s="68">
        <v>0</v>
      </c>
      <c r="AT316" s="68"/>
      <c r="AV316" s="18" t="s">
        <v>399</v>
      </c>
      <c r="AW316" s="71">
        <v>3.5244915254913325</v>
      </c>
      <c r="AX316" s="71">
        <v>18.21674984544439</v>
      </c>
      <c r="AY316" s="71">
        <v>35.391636461466632</v>
      </c>
      <c r="AZ316" s="71">
        <v>25.645938485168635</v>
      </c>
      <c r="BA316" s="71">
        <v>52.548843606006812</v>
      </c>
      <c r="BB316" s="71">
        <v>91.500200993873378</v>
      </c>
      <c r="BC316" s="71">
        <v>25.879413789334123</v>
      </c>
      <c r="BD316" s="71">
        <v>107.69010989665482</v>
      </c>
      <c r="BE316" s="71">
        <v>107.69010886569207</v>
      </c>
      <c r="BF316" s="71">
        <v>107.69010899323503</v>
      </c>
      <c r="BG316" s="71">
        <v>0</v>
      </c>
      <c r="BH316" s="71">
        <v>0</v>
      </c>
      <c r="BI316" s="71">
        <v>55.104590126330706</v>
      </c>
      <c r="BJ316" s="71">
        <v>0</v>
      </c>
      <c r="BK316" s="71">
        <v>0</v>
      </c>
      <c r="BL316" s="71">
        <v>77.67886221490572</v>
      </c>
      <c r="BM316" s="71">
        <v>0</v>
      </c>
      <c r="BN316" s="71">
        <v>0</v>
      </c>
      <c r="BO316" s="71">
        <v>0</v>
      </c>
      <c r="BP316" s="71">
        <v>0</v>
      </c>
      <c r="BQ316" s="71">
        <v>3.3875413455824339</v>
      </c>
    </row>
    <row r="317" spans="1:69" x14ac:dyDescent="0.2">
      <c r="A317" s="13"/>
      <c r="B317" s="63" t="s">
        <v>151</v>
      </c>
      <c r="C317" s="66">
        <v>5708.8942744149999</v>
      </c>
      <c r="D317" s="66">
        <v>688.57313320159994</v>
      </c>
      <c r="E317" s="66">
        <v>0</v>
      </c>
      <c r="F317" s="66">
        <v>0</v>
      </c>
      <c r="G317" s="66">
        <v>0</v>
      </c>
      <c r="H317" s="66">
        <v>0</v>
      </c>
      <c r="I317" s="66">
        <v>402.30180713870004</v>
      </c>
      <c r="J317" s="66">
        <v>0</v>
      </c>
      <c r="K317" s="66">
        <v>0</v>
      </c>
      <c r="L317" s="66">
        <v>89.053163831999996</v>
      </c>
      <c r="M317" s="66">
        <v>0</v>
      </c>
      <c r="N317" s="66">
        <v>0</v>
      </c>
      <c r="O317" s="66">
        <v>0</v>
      </c>
      <c r="P317" s="66">
        <v>0</v>
      </c>
      <c r="Q317" s="66">
        <v>0</v>
      </c>
      <c r="R317" s="66">
        <v>0</v>
      </c>
      <c r="S317" s="66">
        <v>0</v>
      </c>
      <c r="T317" s="66">
        <v>0</v>
      </c>
      <c r="U317" s="66">
        <v>0</v>
      </c>
      <c r="V317" s="66">
        <v>0</v>
      </c>
      <c r="W317" s="66">
        <v>6888.8223785873006</v>
      </c>
      <c r="Y317" s="41" t="s">
        <v>151</v>
      </c>
      <c r="Z317" s="68">
        <v>0.82871846023495965</v>
      </c>
      <c r="AA317" s="68">
        <v>9.9955129535914455E-2</v>
      </c>
      <c r="AB317" s="68">
        <v>0</v>
      </c>
      <c r="AC317" s="68">
        <v>0</v>
      </c>
      <c r="AD317" s="68">
        <v>0</v>
      </c>
      <c r="AE317" s="68">
        <v>0</v>
      </c>
      <c r="AF317" s="68">
        <v>5.8399213251481827E-2</v>
      </c>
      <c r="AG317" s="68">
        <v>0</v>
      </c>
      <c r="AH317" s="68">
        <v>0</v>
      </c>
      <c r="AI317" s="68">
        <v>1.2927196977643985E-2</v>
      </c>
      <c r="AJ317" s="68">
        <v>0</v>
      </c>
      <c r="AK317" s="68">
        <v>0</v>
      </c>
      <c r="AL317" s="68">
        <v>0</v>
      </c>
      <c r="AM317" s="68">
        <v>0</v>
      </c>
      <c r="AN317" s="68">
        <v>0</v>
      </c>
      <c r="AO317" s="68">
        <v>0</v>
      </c>
      <c r="AP317" s="68">
        <v>0</v>
      </c>
      <c r="AQ317" s="68">
        <v>0</v>
      </c>
      <c r="AR317" s="68">
        <v>0</v>
      </c>
      <c r="AS317" s="68">
        <v>0</v>
      </c>
      <c r="AT317" s="68"/>
      <c r="AV317" s="18" t="s">
        <v>151</v>
      </c>
      <c r="AW317" s="71">
        <v>12.534447748172234</v>
      </c>
      <c r="AX317" s="71">
        <v>34.129740179059482</v>
      </c>
      <c r="AY317" s="71">
        <v>0</v>
      </c>
      <c r="AZ317" s="71">
        <v>0</v>
      </c>
      <c r="BA317" s="71">
        <v>0</v>
      </c>
      <c r="BB317" s="71">
        <v>0</v>
      </c>
      <c r="BC317" s="71">
        <v>36.12237670218606</v>
      </c>
      <c r="BD317" s="71">
        <v>0</v>
      </c>
      <c r="BE317" s="71">
        <v>0</v>
      </c>
      <c r="BF317" s="71">
        <v>55.776820615779755</v>
      </c>
      <c r="BG317" s="71">
        <v>0</v>
      </c>
      <c r="BH317" s="71">
        <v>0</v>
      </c>
      <c r="BI317" s="71">
        <v>0</v>
      </c>
      <c r="BJ317" s="71">
        <v>0</v>
      </c>
      <c r="BK317" s="71">
        <v>0</v>
      </c>
      <c r="BL317" s="71">
        <v>0</v>
      </c>
      <c r="BM317" s="71">
        <v>0</v>
      </c>
      <c r="BN317" s="71">
        <v>0</v>
      </c>
      <c r="BO317" s="71">
        <v>0</v>
      </c>
      <c r="BP317" s="71">
        <v>0</v>
      </c>
      <c r="BQ317" s="71">
        <v>11.158344277929938</v>
      </c>
    </row>
    <row r="318" spans="1:69" x14ac:dyDescent="0.2">
      <c r="A318" s="13"/>
      <c r="B318" s="63" t="s">
        <v>373</v>
      </c>
      <c r="C318" s="66">
        <v>0</v>
      </c>
      <c r="D318" s="66">
        <v>0</v>
      </c>
      <c r="E318" s="66">
        <v>0</v>
      </c>
      <c r="F318" s="66">
        <v>0</v>
      </c>
      <c r="G318" s="66">
        <v>0</v>
      </c>
      <c r="H318" s="66">
        <v>0</v>
      </c>
      <c r="I318" s="66">
        <v>0</v>
      </c>
      <c r="J318" s="66">
        <v>0</v>
      </c>
      <c r="K318" s="66">
        <v>0</v>
      </c>
      <c r="L318" s="66">
        <v>0</v>
      </c>
      <c r="M318" s="66">
        <v>0</v>
      </c>
      <c r="N318" s="66">
        <v>0</v>
      </c>
      <c r="O318" s="66">
        <v>0</v>
      </c>
      <c r="P318" s="66">
        <v>0</v>
      </c>
      <c r="Q318" s="66">
        <v>0</v>
      </c>
      <c r="R318" s="66">
        <v>0</v>
      </c>
      <c r="S318" s="66">
        <v>0</v>
      </c>
      <c r="T318" s="66">
        <v>0</v>
      </c>
      <c r="U318" s="66">
        <v>0</v>
      </c>
      <c r="V318" s="66">
        <v>0</v>
      </c>
      <c r="W318" s="66">
        <v>761.91501784650006</v>
      </c>
      <c r="Y318" s="41" t="s">
        <v>373</v>
      </c>
      <c r="Z318" s="68">
        <v>0</v>
      </c>
      <c r="AA318" s="68">
        <v>0</v>
      </c>
      <c r="AB318" s="68">
        <v>0</v>
      </c>
      <c r="AC318" s="68">
        <v>0</v>
      </c>
      <c r="AD318" s="68">
        <v>0</v>
      </c>
      <c r="AE318" s="68">
        <v>0</v>
      </c>
      <c r="AF318" s="68">
        <v>0</v>
      </c>
      <c r="AG318" s="68">
        <v>0</v>
      </c>
      <c r="AH318" s="68">
        <v>0</v>
      </c>
      <c r="AI318" s="68">
        <v>0</v>
      </c>
      <c r="AJ318" s="68">
        <v>0</v>
      </c>
      <c r="AK318" s="68">
        <v>0</v>
      </c>
      <c r="AL318" s="68">
        <v>0</v>
      </c>
      <c r="AM318" s="68">
        <v>0</v>
      </c>
      <c r="AN318" s="68">
        <v>0</v>
      </c>
      <c r="AO318" s="68">
        <v>0</v>
      </c>
      <c r="AP318" s="68">
        <v>0</v>
      </c>
      <c r="AQ318" s="68">
        <v>0</v>
      </c>
      <c r="AR318" s="68">
        <v>0</v>
      </c>
      <c r="AS318" s="68">
        <v>0</v>
      </c>
      <c r="AT318" s="68"/>
      <c r="AV318" s="18" t="s">
        <v>373</v>
      </c>
      <c r="AW318" s="71">
        <v>0</v>
      </c>
      <c r="AX318" s="71">
        <v>0</v>
      </c>
      <c r="AY318" s="71">
        <v>0</v>
      </c>
      <c r="AZ318" s="71">
        <v>0</v>
      </c>
      <c r="BA318" s="71">
        <v>0</v>
      </c>
      <c r="BB318" s="71">
        <v>0</v>
      </c>
      <c r="BC318" s="71">
        <v>0</v>
      </c>
      <c r="BD318" s="71">
        <v>0</v>
      </c>
      <c r="BE318" s="71">
        <v>0</v>
      </c>
      <c r="BF318" s="71">
        <v>0</v>
      </c>
      <c r="BG318" s="71">
        <v>0</v>
      </c>
      <c r="BH318" s="71">
        <v>0</v>
      </c>
      <c r="BI318" s="71">
        <v>0</v>
      </c>
      <c r="BJ318" s="71">
        <v>0</v>
      </c>
      <c r="BK318" s="71">
        <v>0</v>
      </c>
      <c r="BL318" s="71">
        <v>0</v>
      </c>
      <c r="BM318" s="71">
        <v>0</v>
      </c>
      <c r="BN318" s="71">
        <v>0</v>
      </c>
      <c r="BO318" s="71">
        <v>0</v>
      </c>
      <c r="BP318" s="71">
        <v>0</v>
      </c>
      <c r="BQ318" s="71">
        <v>23.535160079952281</v>
      </c>
    </row>
    <row r="319" spans="1:69" x14ac:dyDescent="0.2">
      <c r="A319" s="13"/>
      <c r="B319" s="63" t="s">
        <v>374</v>
      </c>
      <c r="C319" s="66">
        <v>0</v>
      </c>
      <c r="D319" s="66">
        <v>0</v>
      </c>
      <c r="E319" s="66">
        <v>0</v>
      </c>
      <c r="F319" s="66">
        <v>0</v>
      </c>
      <c r="G319" s="66">
        <v>0</v>
      </c>
      <c r="H319" s="66">
        <v>0</v>
      </c>
      <c r="I319" s="66">
        <v>0</v>
      </c>
      <c r="J319" s="66">
        <v>0</v>
      </c>
      <c r="K319" s="66">
        <v>0</v>
      </c>
      <c r="L319" s="66">
        <v>0</v>
      </c>
      <c r="M319" s="66">
        <v>0</v>
      </c>
      <c r="N319" s="66">
        <v>0</v>
      </c>
      <c r="O319" s="66">
        <v>0</v>
      </c>
      <c r="P319" s="66">
        <v>0</v>
      </c>
      <c r="Q319" s="66">
        <v>0</v>
      </c>
      <c r="R319" s="66">
        <v>0</v>
      </c>
      <c r="S319" s="66">
        <v>0</v>
      </c>
      <c r="T319" s="66">
        <v>0</v>
      </c>
      <c r="U319" s="66">
        <v>0</v>
      </c>
      <c r="V319" s="66">
        <v>0</v>
      </c>
      <c r="W319" s="66">
        <v>0</v>
      </c>
      <c r="Y319" s="41" t="s">
        <v>374</v>
      </c>
      <c r="Z319" s="68">
        <v>0</v>
      </c>
      <c r="AA319" s="68">
        <v>0</v>
      </c>
      <c r="AB319" s="68">
        <v>0</v>
      </c>
      <c r="AC319" s="68">
        <v>0</v>
      </c>
      <c r="AD319" s="68">
        <v>0</v>
      </c>
      <c r="AE319" s="68">
        <v>0</v>
      </c>
      <c r="AF319" s="68">
        <v>0</v>
      </c>
      <c r="AG319" s="68">
        <v>0</v>
      </c>
      <c r="AH319" s="68">
        <v>0</v>
      </c>
      <c r="AI319" s="68">
        <v>0</v>
      </c>
      <c r="AJ319" s="68">
        <v>0</v>
      </c>
      <c r="AK319" s="68">
        <v>0</v>
      </c>
      <c r="AL319" s="68">
        <v>0</v>
      </c>
      <c r="AM319" s="68">
        <v>0</v>
      </c>
      <c r="AN319" s="68">
        <v>0</v>
      </c>
      <c r="AO319" s="68">
        <v>0</v>
      </c>
      <c r="AP319" s="68">
        <v>0</v>
      </c>
      <c r="AQ319" s="68">
        <v>0</v>
      </c>
      <c r="AR319" s="68">
        <v>0</v>
      </c>
      <c r="AS319" s="68">
        <v>0</v>
      </c>
      <c r="AT319" s="68"/>
      <c r="AV319" s="18" t="s">
        <v>374</v>
      </c>
      <c r="AW319" s="71">
        <v>0</v>
      </c>
      <c r="AX319" s="71">
        <v>0</v>
      </c>
      <c r="AY319" s="71">
        <v>0</v>
      </c>
      <c r="AZ319" s="71">
        <v>0</v>
      </c>
      <c r="BA319" s="71">
        <v>0</v>
      </c>
      <c r="BB319" s="71">
        <v>0</v>
      </c>
      <c r="BC319" s="71">
        <v>0</v>
      </c>
      <c r="BD319" s="71">
        <v>0</v>
      </c>
      <c r="BE319" s="71">
        <v>0</v>
      </c>
      <c r="BF319" s="71">
        <v>0</v>
      </c>
      <c r="BG319" s="71">
        <v>0</v>
      </c>
      <c r="BH319" s="71">
        <v>0</v>
      </c>
      <c r="BI319" s="71">
        <v>0</v>
      </c>
      <c r="BJ319" s="71">
        <v>0</v>
      </c>
      <c r="BK319" s="71">
        <v>0</v>
      </c>
      <c r="BL319" s="71">
        <v>0</v>
      </c>
      <c r="BM319" s="71">
        <v>0</v>
      </c>
      <c r="BN319" s="71">
        <v>0</v>
      </c>
      <c r="BO319" s="71">
        <v>0</v>
      </c>
      <c r="BP319" s="71">
        <v>0</v>
      </c>
      <c r="BQ319" s="71">
        <v>0</v>
      </c>
    </row>
    <row r="320" spans="1:69" x14ac:dyDescent="0.2">
      <c r="A320" s="13"/>
      <c r="B320" s="63" t="s">
        <v>374</v>
      </c>
      <c r="C320" s="66">
        <v>0</v>
      </c>
      <c r="D320" s="66">
        <v>0</v>
      </c>
      <c r="E320" s="66">
        <v>0</v>
      </c>
      <c r="F320" s="66">
        <v>0</v>
      </c>
      <c r="G320" s="66">
        <v>0</v>
      </c>
      <c r="H320" s="66">
        <v>0</v>
      </c>
      <c r="I320" s="66">
        <v>0</v>
      </c>
      <c r="J320" s="66">
        <v>0</v>
      </c>
      <c r="K320" s="66">
        <v>0</v>
      </c>
      <c r="L320" s="66">
        <v>0</v>
      </c>
      <c r="M320" s="66">
        <v>0</v>
      </c>
      <c r="N320" s="66">
        <v>0</v>
      </c>
      <c r="O320" s="66">
        <v>0</v>
      </c>
      <c r="P320" s="66">
        <v>0</v>
      </c>
      <c r="Q320" s="66">
        <v>0</v>
      </c>
      <c r="R320" s="66">
        <v>0</v>
      </c>
      <c r="S320" s="66">
        <v>0</v>
      </c>
      <c r="T320" s="66">
        <v>0</v>
      </c>
      <c r="U320" s="66">
        <v>0</v>
      </c>
      <c r="V320" s="66">
        <v>0</v>
      </c>
      <c r="W320" s="66">
        <v>0</v>
      </c>
      <c r="Y320" s="41" t="s">
        <v>374</v>
      </c>
      <c r="Z320" s="68">
        <v>0</v>
      </c>
      <c r="AA320" s="68">
        <v>0</v>
      </c>
      <c r="AB320" s="68">
        <v>0</v>
      </c>
      <c r="AC320" s="68">
        <v>0</v>
      </c>
      <c r="AD320" s="68">
        <v>0</v>
      </c>
      <c r="AE320" s="68">
        <v>0</v>
      </c>
      <c r="AF320" s="68">
        <v>0</v>
      </c>
      <c r="AG320" s="68">
        <v>0</v>
      </c>
      <c r="AH320" s="68">
        <v>0</v>
      </c>
      <c r="AI320" s="68">
        <v>0</v>
      </c>
      <c r="AJ320" s="68">
        <v>0</v>
      </c>
      <c r="AK320" s="68">
        <v>0</v>
      </c>
      <c r="AL320" s="68">
        <v>0</v>
      </c>
      <c r="AM320" s="68">
        <v>0</v>
      </c>
      <c r="AN320" s="68">
        <v>0</v>
      </c>
      <c r="AO320" s="68">
        <v>0</v>
      </c>
      <c r="AP320" s="68">
        <v>0</v>
      </c>
      <c r="AQ320" s="68">
        <v>0</v>
      </c>
      <c r="AR320" s="68">
        <v>0</v>
      </c>
      <c r="AS320" s="68">
        <v>0</v>
      </c>
      <c r="AT320" s="68"/>
      <c r="AV320" s="18" t="s">
        <v>374</v>
      </c>
      <c r="AW320" s="71">
        <v>0</v>
      </c>
      <c r="AX320" s="71">
        <v>0</v>
      </c>
      <c r="AY320" s="71">
        <v>0</v>
      </c>
      <c r="AZ320" s="71">
        <v>0</v>
      </c>
      <c r="BA320" s="71">
        <v>0</v>
      </c>
      <c r="BB320" s="71">
        <v>0</v>
      </c>
      <c r="BC320" s="71">
        <v>0</v>
      </c>
      <c r="BD320" s="71">
        <v>0</v>
      </c>
      <c r="BE320" s="71">
        <v>0</v>
      </c>
      <c r="BF320" s="71">
        <v>0</v>
      </c>
      <c r="BG320" s="71">
        <v>0</v>
      </c>
      <c r="BH320" s="71">
        <v>0</v>
      </c>
      <c r="BI320" s="71">
        <v>0</v>
      </c>
      <c r="BJ320" s="71">
        <v>0</v>
      </c>
      <c r="BK320" s="71">
        <v>0</v>
      </c>
      <c r="BL320" s="71">
        <v>0</v>
      </c>
      <c r="BM320" s="71">
        <v>0</v>
      </c>
      <c r="BN320" s="71">
        <v>0</v>
      </c>
      <c r="BO320" s="71">
        <v>0</v>
      </c>
      <c r="BP320" s="71">
        <v>0</v>
      </c>
      <c r="BQ320" s="71">
        <v>0</v>
      </c>
    </row>
    <row r="321" spans="1:69" x14ac:dyDescent="0.2">
      <c r="A321" s="13"/>
      <c r="B321" s="63" t="s">
        <v>374</v>
      </c>
      <c r="C321" s="66">
        <v>0</v>
      </c>
      <c r="D321" s="66">
        <v>0</v>
      </c>
      <c r="E321" s="66">
        <v>0</v>
      </c>
      <c r="F321" s="66">
        <v>0</v>
      </c>
      <c r="G321" s="66">
        <v>0</v>
      </c>
      <c r="H321" s="66">
        <v>0</v>
      </c>
      <c r="I321" s="66">
        <v>0</v>
      </c>
      <c r="J321" s="66">
        <v>0</v>
      </c>
      <c r="K321" s="66">
        <v>0</v>
      </c>
      <c r="L321" s="66">
        <v>0</v>
      </c>
      <c r="M321" s="66">
        <v>0</v>
      </c>
      <c r="N321" s="66">
        <v>0</v>
      </c>
      <c r="O321" s="66">
        <v>0</v>
      </c>
      <c r="P321" s="66">
        <v>0</v>
      </c>
      <c r="Q321" s="66">
        <v>0</v>
      </c>
      <c r="R321" s="66">
        <v>0</v>
      </c>
      <c r="S321" s="66">
        <v>0</v>
      </c>
      <c r="T321" s="66">
        <v>0</v>
      </c>
      <c r="U321" s="66">
        <v>0</v>
      </c>
      <c r="V321" s="66">
        <v>0</v>
      </c>
      <c r="W321" s="66">
        <v>0</v>
      </c>
      <c r="Y321" s="41" t="s">
        <v>374</v>
      </c>
      <c r="Z321" s="68">
        <v>0</v>
      </c>
      <c r="AA321" s="68">
        <v>0</v>
      </c>
      <c r="AB321" s="68">
        <v>0</v>
      </c>
      <c r="AC321" s="68">
        <v>0</v>
      </c>
      <c r="AD321" s="68">
        <v>0</v>
      </c>
      <c r="AE321" s="68">
        <v>0</v>
      </c>
      <c r="AF321" s="68">
        <v>0</v>
      </c>
      <c r="AG321" s="68">
        <v>0</v>
      </c>
      <c r="AH321" s="68">
        <v>0</v>
      </c>
      <c r="AI321" s="68">
        <v>0</v>
      </c>
      <c r="AJ321" s="68">
        <v>0</v>
      </c>
      <c r="AK321" s="68">
        <v>0</v>
      </c>
      <c r="AL321" s="68">
        <v>0</v>
      </c>
      <c r="AM321" s="68">
        <v>0</v>
      </c>
      <c r="AN321" s="68">
        <v>0</v>
      </c>
      <c r="AO321" s="68">
        <v>0</v>
      </c>
      <c r="AP321" s="68">
        <v>0</v>
      </c>
      <c r="AQ321" s="68">
        <v>0</v>
      </c>
      <c r="AR321" s="68">
        <v>0</v>
      </c>
      <c r="AS321" s="68">
        <v>0</v>
      </c>
      <c r="AT321" s="68"/>
      <c r="AV321" s="18" t="s">
        <v>374</v>
      </c>
      <c r="AW321" s="71">
        <v>0</v>
      </c>
      <c r="AX321" s="71">
        <v>0</v>
      </c>
      <c r="AY321" s="71">
        <v>0</v>
      </c>
      <c r="AZ321" s="71">
        <v>0</v>
      </c>
      <c r="BA321" s="71">
        <v>0</v>
      </c>
      <c r="BB321" s="71">
        <v>0</v>
      </c>
      <c r="BC321" s="71">
        <v>0</v>
      </c>
      <c r="BD321" s="71">
        <v>0</v>
      </c>
      <c r="BE321" s="71">
        <v>0</v>
      </c>
      <c r="BF321" s="71">
        <v>0</v>
      </c>
      <c r="BG321" s="71">
        <v>0</v>
      </c>
      <c r="BH321" s="71">
        <v>0</v>
      </c>
      <c r="BI321" s="71">
        <v>0</v>
      </c>
      <c r="BJ321" s="71">
        <v>0</v>
      </c>
      <c r="BK321" s="71">
        <v>0</v>
      </c>
      <c r="BL321" s="71">
        <v>0</v>
      </c>
      <c r="BM321" s="71">
        <v>0</v>
      </c>
      <c r="BN321" s="71">
        <v>0</v>
      </c>
      <c r="BO321" s="71">
        <v>0</v>
      </c>
      <c r="BP321" s="71">
        <v>0</v>
      </c>
      <c r="BQ321" s="71">
        <v>0</v>
      </c>
    </row>
    <row r="322" spans="1:69" x14ac:dyDescent="0.2">
      <c r="A322" s="13"/>
      <c r="B322" s="63" t="s">
        <v>374</v>
      </c>
      <c r="C322" s="66">
        <v>0</v>
      </c>
      <c r="D322" s="66">
        <v>0</v>
      </c>
      <c r="E322" s="66">
        <v>0</v>
      </c>
      <c r="F322" s="66">
        <v>0</v>
      </c>
      <c r="G322" s="66">
        <v>0</v>
      </c>
      <c r="H322" s="66">
        <v>0</v>
      </c>
      <c r="I322" s="66">
        <v>0</v>
      </c>
      <c r="J322" s="66">
        <v>0</v>
      </c>
      <c r="K322" s="66">
        <v>0</v>
      </c>
      <c r="L322" s="66">
        <v>0</v>
      </c>
      <c r="M322" s="66">
        <v>0</v>
      </c>
      <c r="N322" s="66">
        <v>0</v>
      </c>
      <c r="O322" s="66">
        <v>0</v>
      </c>
      <c r="P322" s="66">
        <v>0</v>
      </c>
      <c r="Q322" s="66">
        <v>0</v>
      </c>
      <c r="R322" s="66">
        <v>0</v>
      </c>
      <c r="S322" s="66">
        <v>0</v>
      </c>
      <c r="T322" s="66">
        <v>0</v>
      </c>
      <c r="U322" s="66">
        <v>0</v>
      </c>
      <c r="V322" s="66">
        <v>0</v>
      </c>
      <c r="W322" s="66">
        <v>0</v>
      </c>
      <c r="Y322" s="41" t="s">
        <v>374</v>
      </c>
      <c r="Z322" s="68">
        <v>0</v>
      </c>
      <c r="AA322" s="68">
        <v>0</v>
      </c>
      <c r="AB322" s="68">
        <v>0</v>
      </c>
      <c r="AC322" s="68">
        <v>0</v>
      </c>
      <c r="AD322" s="68">
        <v>0</v>
      </c>
      <c r="AE322" s="68">
        <v>0</v>
      </c>
      <c r="AF322" s="68">
        <v>0</v>
      </c>
      <c r="AG322" s="68">
        <v>0</v>
      </c>
      <c r="AH322" s="68">
        <v>0</v>
      </c>
      <c r="AI322" s="68">
        <v>0</v>
      </c>
      <c r="AJ322" s="68">
        <v>0</v>
      </c>
      <c r="AK322" s="68">
        <v>0</v>
      </c>
      <c r="AL322" s="68">
        <v>0</v>
      </c>
      <c r="AM322" s="68">
        <v>0</v>
      </c>
      <c r="AN322" s="68">
        <v>0</v>
      </c>
      <c r="AO322" s="68">
        <v>0</v>
      </c>
      <c r="AP322" s="68">
        <v>0</v>
      </c>
      <c r="AQ322" s="68">
        <v>0</v>
      </c>
      <c r="AR322" s="68">
        <v>0</v>
      </c>
      <c r="AS322" s="68">
        <v>0</v>
      </c>
      <c r="AT322" s="68"/>
      <c r="AV322" s="18" t="s">
        <v>374</v>
      </c>
      <c r="AW322" s="71">
        <v>0</v>
      </c>
      <c r="AX322" s="71">
        <v>0</v>
      </c>
      <c r="AY322" s="71">
        <v>0</v>
      </c>
      <c r="AZ322" s="71">
        <v>0</v>
      </c>
      <c r="BA322" s="71">
        <v>0</v>
      </c>
      <c r="BB322" s="71">
        <v>0</v>
      </c>
      <c r="BC322" s="71">
        <v>0</v>
      </c>
      <c r="BD322" s="71">
        <v>0</v>
      </c>
      <c r="BE322" s="71">
        <v>0</v>
      </c>
      <c r="BF322" s="71">
        <v>0</v>
      </c>
      <c r="BG322" s="71">
        <v>0</v>
      </c>
      <c r="BH322" s="71">
        <v>0</v>
      </c>
      <c r="BI322" s="71">
        <v>0</v>
      </c>
      <c r="BJ322" s="71">
        <v>0</v>
      </c>
      <c r="BK322" s="71">
        <v>0</v>
      </c>
      <c r="BL322" s="71">
        <v>0</v>
      </c>
      <c r="BM322" s="71">
        <v>0</v>
      </c>
      <c r="BN322" s="71">
        <v>0</v>
      </c>
      <c r="BO322" s="71">
        <v>0</v>
      </c>
      <c r="BP322" s="71">
        <v>0</v>
      </c>
      <c r="BQ322" s="71">
        <v>0</v>
      </c>
    </row>
    <row r="323" spans="1:69" s="20" customFormat="1" x14ac:dyDescent="0.2">
      <c r="A323" s="19"/>
      <c r="B323" s="63" t="s">
        <v>374</v>
      </c>
      <c r="C323" s="66">
        <v>0</v>
      </c>
      <c r="D323" s="66">
        <v>0</v>
      </c>
      <c r="E323" s="66">
        <v>0</v>
      </c>
      <c r="F323" s="66">
        <v>0</v>
      </c>
      <c r="G323" s="66">
        <v>0</v>
      </c>
      <c r="H323" s="66">
        <v>0</v>
      </c>
      <c r="I323" s="66">
        <v>0</v>
      </c>
      <c r="J323" s="66">
        <v>0</v>
      </c>
      <c r="K323" s="66">
        <v>0</v>
      </c>
      <c r="L323" s="66">
        <v>0</v>
      </c>
      <c r="M323" s="66">
        <v>0</v>
      </c>
      <c r="N323" s="66">
        <v>0</v>
      </c>
      <c r="O323" s="66">
        <v>0</v>
      </c>
      <c r="P323" s="66">
        <v>0</v>
      </c>
      <c r="Q323" s="66">
        <v>0</v>
      </c>
      <c r="R323" s="66">
        <v>0</v>
      </c>
      <c r="S323" s="66">
        <v>0</v>
      </c>
      <c r="T323" s="66">
        <v>0</v>
      </c>
      <c r="U323" s="66">
        <v>0</v>
      </c>
      <c r="V323" s="66">
        <v>0</v>
      </c>
      <c r="W323" s="66">
        <v>0</v>
      </c>
      <c r="Y323" s="41" t="s">
        <v>374</v>
      </c>
      <c r="Z323" s="68">
        <v>0</v>
      </c>
      <c r="AA323" s="68">
        <v>0</v>
      </c>
      <c r="AB323" s="68">
        <v>0</v>
      </c>
      <c r="AC323" s="68">
        <v>0</v>
      </c>
      <c r="AD323" s="68">
        <v>0</v>
      </c>
      <c r="AE323" s="68">
        <v>0</v>
      </c>
      <c r="AF323" s="68">
        <v>0</v>
      </c>
      <c r="AG323" s="68">
        <v>0</v>
      </c>
      <c r="AH323" s="68">
        <v>0</v>
      </c>
      <c r="AI323" s="68">
        <v>0</v>
      </c>
      <c r="AJ323" s="68">
        <v>0</v>
      </c>
      <c r="AK323" s="68">
        <v>0</v>
      </c>
      <c r="AL323" s="68">
        <v>0</v>
      </c>
      <c r="AM323" s="68">
        <v>0</v>
      </c>
      <c r="AN323" s="68">
        <v>0</v>
      </c>
      <c r="AO323" s="68">
        <v>0</v>
      </c>
      <c r="AP323" s="68">
        <v>0</v>
      </c>
      <c r="AQ323" s="68">
        <v>0</v>
      </c>
      <c r="AR323" s="68">
        <v>0</v>
      </c>
      <c r="AS323" s="68">
        <v>0</v>
      </c>
      <c r="AT323" s="68"/>
      <c r="AV323" s="18" t="s">
        <v>374</v>
      </c>
      <c r="AW323" s="71">
        <v>0</v>
      </c>
      <c r="AX323" s="71">
        <v>0</v>
      </c>
      <c r="AY323" s="71">
        <v>0</v>
      </c>
      <c r="AZ323" s="71">
        <v>0</v>
      </c>
      <c r="BA323" s="71">
        <v>0</v>
      </c>
      <c r="BB323" s="71">
        <v>0</v>
      </c>
      <c r="BC323" s="71">
        <v>0</v>
      </c>
      <c r="BD323" s="71">
        <v>0</v>
      </c>
      <c r="BE323" s="71">
        <v>0</v>
      </c>
      <c r="BF323" s="71">
        <v>0</v>
      </c>
      <c r="BG323" s="71">
        <v>0</v>
      </c>
      <c r="BH323" s="71">
        <v>0</v>
      </c>
      <c r="BI323" s="71">
        <v>0</v>
      </c>
      <c r="BJ323" s="71">
        <v>0</v>
      </c>
      <c r="BK323" s="71">
        <v>0</v>
      </c>
      <c r="BL323" s="71">
        <v>0</v>
      </c>
      <c r="BM323" s="71">
        <v>0</v>
      </c>
      <c r="BN323" s="71">
        <v>0</v>
      </c>
      <c r="BO323" s="71">
        <v>0</v>
      </c>
      <c r="BP323" s="71">
        <v>0</v>
      </c>
      <c r="BQ323" s="71">
        <v>0</v>
      </c>
    </row>
    <row r="324" spans="1:69" x14ac:dyDescent="0.2">
      <c r="A324" s="13"/>
      <c r="B324" s="64" t="s">
        <v>374</v>
      </c>
      <c r="C324" s="66">
        <v>0</v>
      </c>
      <c r="D324" s="66">
        <v>0</v>
      </c>
      <c r="E324" s="66">
        <v>0</v>
      </c>
      <c r="F324" s="66">
        <v>0</v>
      </c>
      <c r="G324" s="66">
        <v>0</v>
      </c>
      <c r="H324" s="66">
        <v>0</v>
      </c>
      <c r="I324" s="66">
        <v>0</v>
      </c>
      <c r="J324" s="66">
        <v>0</v>
      </c>
      <c r="K324" s="66">
        <v>0</v>
      </c>
      <c r="L324" s="66">
        <v>0</v>
      </c>
      <c r="M324" s="66">
        <v>0</v>
      </c>
      <c r="N324" s="66">
        <v>0</v>
      </c>
      <c r="O324" s="66">
        <v>0</v>
      </c>
      <c r="P324" s="66">
        <v>0</v>
      </c>
      <c r="Q324" s="66">
        <v>0</v>
      </c>
      <c r="R324" s="66">
        <v>0</v>
      </c>
      <c r="S324" s="66">
        <v>0</v>
      </c>
      <c r="T324" s="66">
        <v>0</v>
      </c>
      <c r="U324" s="66">
        <v>0</v>
      </c>
      <c r="V324" s="66">
        <v>0</v>
      </c>
      <c r="W324" s="66">
        <v>0</v>
      </c>
      <c r="Y324" s="42" t="s">
        <v>374</v>
      </c>
      <c r="Z324" s="68">
        <v>0</v>
      </c>
      <c r="AA324" s="68">
        <v>0</v>
      </c>
      <c r="AB324" s="68">
        <v>0</v>
      </c>
      <c r="AC324" s="68">
        <v>0</v>
      </c>
      <c r="AD324" s="68">
        <v>0</v>
      </c>
      <c r="AE324" s="68">
        <v>0</v>
      </c>
      <c r="AF324" s="68">
        <v>0</v>
      </c>
      <c r="AG324" s="68">
        <v>0</v>
      </c>
      <c r="AH324" s="68">
        <v>0</v>
      </c>
      <c r="AI324" s="68">
        <v>0</v>
      </c>
      <c r="AJ324" s="68">
        <v>0</v>
      </c>
      <c r="AK324" s="68">
        <v>0</v>
      </c>
      <c r="AL324" s="68">
        <v>0</v>
      </c>
      <c r="AM324" s="68">
        <v>0</v>
      </c>
      <c r="AN324" s="68">
        <v>0</v>
      </c>
      <c r="AO324" s="68">
        <v>0</v>
      </c>
      <c r="AP324" s="68">
        <v>0</v>
      </c>
      <c r="AQ324" s="68">
        <v>0</v>
      </c>
      <c r="AR324" s="68">
        <v>0</v>
      </c>
      <c r="AS324" s="68">
        <v>0</v>
      </c>
      <c r="AT324" s="68"/>
      <c r="AV324" s="22" t="s">
        <v>374</v>
      </c>
      <c r="AW324" s="71">
        <v>0</v>
      </c>
      <c r="AX324" s="71">
        <v>0</v>
      </c>
      <c r="AY324" s="71">
        <v>0</v>
      </c>
      <c r="AZ324" s="71">
        <v>0</v>
      </c>
      <c r="BA324" s="71">
        <v>0</v>
      </c>
      <c r="BB324" s="71">
        <v>0</v>
      </c>
      <c r="BC324" s="71">
        <v>0</v>
      </c>
      <c r="BD324" s="71">
        <v>0</v>
      </c>
      <c r="BE324" s="71">
        <v>0</v>
      </c>
      <c r="BF324" s="71">
        <v>0</v>
      </c>
      <c r="BG324" s="71">
        <v>0</v>
      </c>
      <c r="BH324" s="71">
        <v>0</v>
      </c>
      <c r="BI324" s="71">
        <v>0</v>
      </c>
      <c r="BJ324" s="71">
        <v>0</v>
      </c>
      <c r="BK324" s="71">
        <v>0</v>
      </c>
      <c r="BL324" s="71">
        <v>0</v>
      </c>
      <c r="BM324" s="71">
        <v>0</v>
      </c>
      <c r="BN324" s="71">
        <v>0</v>
      </c>
      <c r="BO324" s="71">
        <v>0</v>
      </c>
      <c r="BP324" s="71">
        <v>0</v>
      </c>
      <c r="BQ324" s="71">
        <v>0</v>
      </c>
    </row>
    <row r="325" spans="1:69" x14ac:dyDescent="0.2">
      <c r="A325" s="13"/>
      <c r="B325" s="65" t="s">
        <v>194</v>
      </c>
      <c r="C325" s="66">
        <v>197336.85886352404</v>
      </c>
      <c r="D325" s="66">
        <v>11052.278996799401</v>
      </c>
      <c r="E325" s="66">
        <v>2708.3535213707</v>
      </c>
      <c r="F325" s="66">
        <v>15915.736048949802</v>
      </c>
      <c r="G325" s="66">
        <v>738.52386486699993</v>
      </c>
      <c r="H325" s="66">
        <v>1000.6569356250001</v>
      </c>
      <c r="I325" s="66">
        <v>2515.1490344618005</v>
      </c>
      <c r="J325" s="66">
        <v>341.07317597899998</v>
      </c>
      <c r="K325" s="66">
        <v>102.38472637</v>
      </c>
      <c r="L325" s="66">
        <v>309.449182742</v>
      </c>
      <c r="M325" s="66">
        <v>0</v>
      </c>
      <c r="N325" s="66">
        <v>0</v>
      </c>
      <c r="O325" s="66">
        <v>512.38290656840002</v>
      </c>
      <c r="P325" s="66">
        <v>0</v>
      </c>
      <c r="Q325" s="66">
        <v>0</v>
      </c>
      <c r="R325" s="66">
        <v>94.480903443000003</v>
      </c>
      <c r="S325" s="66">
        <v>0</v>
      </c>
      <c r="T325" s="66">
        <v>0</v>
      </c>
      <c r="U325" s="66">
        <v>0</v>
      </c>
      <c r="V325" s="66">
        <v>0</v>
      </c>
      <c r="W325" s="66"/>
      <c r="Y325" s="43" t="s">
        <v>194</v>
      </c>
      <c r="Z325" s="69"/>
      <c r="AA325" s="69"/>
      <c r="AB325" s="69"/>
      <c r="AC325" s="69"/>
      <c r="AD325" s="69"/>
      <c r="AE325" s="69"/>
      <c r="AF325" s="69"/>
      <c r="AG325" s="69"/>
      <c r="AH325" s="69"/>
      <c r="AI325" s="69"/>
      <c r="AJ325" s="69"/>
      <c r="AK325" s="69"/>
      <c r="AL325" s="69"/>
      <c r="AM325" s="69"/>
      <c r="AN325" s="68"/>
      <c r="AO325" s="68"/>
      <c r="AP325" s="68"/>
      <c r="AQ325" s="68"/>
      <c r="AR325" s="68"/>
      <c r="AS325" s="68"/>
      <c r="AT325" s="69"/>
      <c r="AV325" s="24" t="s">
        <v>194</v>
      </c>
      <c r="AW325" s="71"/>
      <c r="AX325" s="71"/>
      <c r="AY325" s="71"/>
      <c r="AZ325" s="71"/>
      <c r="BA325" s="71"/>
      <c r="BB325" s="71"/>
      <c r="BC325" s="71"/>
      <c r="BD325" s="71"/>
      <c r="BE325" s="71"/>
      <c r="BF325" s="71"/>
      <c r="BG325" s="71"/>
      <c r="BH325" s="71"/>
      <c r="BI325" s="71"/>
      <c r="BJ325" s="71"/>
      <c r="BK325" s="71"/>
      <c r="BL325" s="71"/>
      <c r="BM325" s="71"/>
      <c r="BN325" s="71"/>
      <c r="BO325" s="71"/>
      <c r="BP325" s="71"/>
      <c r="BQ325" s="71"/>
    </row>
    <row r="328" spans="1:69" x14ac:dyDescent="0.2">
      <c r="A328" s="8" t="s">
        <v>122</v>
      </c>
      <c r="B328" s="14" t="s">
        <v>187</v>
      </c>
      <c r="C328" s="28" t="s">
        <v>8</v>
      </c>
      <c r="D328" s="28" t="s">
        <v>7</v>
      </c>
      <c r="E328" s="28" t="s">
        <v>6</v>
      </c>
      <c r="F328" s="28" t="s">
        <v>5</v>
      </c>
      <c r="G328" s="28" t="s">
        <v>4</v>
      </c>
      <c r="H328" s="28" t="s">
        <v>3</v>
      </c>
      <c r="I328" s="28" t="s">
        <v>2</v>
      </c>
      <c r="J328" s="28" t="s">
        <v>1</v>
      </c>
      <c r="K328" s="28" t="s">
        <v>0</v>
      </c>
      <c r="L328" s="28" t="s">
        <v>10</v>
      </c>
      <c r="M328" s="28" t="s">
        <v>38</v>
      </c>
      <c r="N328" s="28" t="s">
        <v>37</v>
      </c>
      <c r="O328" s="28" t="s">
        <v>36</v>
      </c>
      <c r="P328" s="28" t="s">
        <v>35</v>
      </c>
      <c r="Q328" s="28" t="s">
        <v>34</v>
      </c>
      <c r="R328" s="28" t="s">
        <v>33</v>
      </c>
      <c r="S328" s="28" t="s">
        <v>32</v>
      </c>
      <c r="T328" s="28" t="s">
        <v>31</v>
      </c>
      <c r="U328" s="28" t="s">
        <v>30</v>
      </c>
      <c r="V328" s="28" t="s">
        <v>29</v>
      </c>
      <c r="W328" s="28" t="s">
        <v>194</v>
      </c>
      <c r="Y328" s="40" t="s">
        <v>187</v>
      </c>
      <c r="Z328" s="67" t="s">
        <v>8</v>
      </c>
      <c r="AA328" s="67" t="s">
        <v>7</v>
      </c>
      <c r="AB328" s="67" t="s">
        <v>6</v>
      </c>
      <c r="AC328" s="67" t="s">
        <v>5</v>
      </c>
      <c r="AD328" s="67" t="s">
        <v>4</v>
      </c>
      <c r="AE328" s="67" t="s">
        <v>3</v>
      </c>
      <c r="AF328" s="67" t="s">
        <v>2</v>
      </c>
      <c r="AG328" s="67" t="s">
        <v>1</v>
      </c>
      <c r="AH328" s="67" t="s">
        <v>0</v>
      </c>
      <c r="AI328" s="67" t="s">
        <v>10</v>
      </c>
      <c r="AJ328" s="67" t="s">
        <v>38</v>
      </c>
      <c r="AK328" s="67" t="s">
        <v>37</v>
      </c>
      <c r="AL328" s="67" t="s">
        <v>36</v>
      </c>
      <c r="AM328" s="67" t="s">
        <v>35</v>
      </c>
      <c r="AN328" s="67" t="s">
        <v>34</v>
      </c>
      <c r="AO328" s="67" t="s">
        <v>33</v>
      </c>
      <c r="AP328" s="67" t="s">
        <v>32</v>
      </c>
      <c r="AQ328" s="67" t="s">
        <v>31</v>
      </c>
      <c r="AR328" s="67" t="s">
        <v>30</v>
      </c>
      <c r="AS328" s="67" t="s">
        <v>29</v>
      </c>
      <c r="AT328" s="67" t="s">
        <v>194</v>
      </c>
      <c r="AV328" s="16" t="s">
        <v>187</v>
      </c>
      <c r="AW328" s="70" t="s">
        <v>8</v>
      </c>
      <c r="AX328" s="70" t="s">
        <v>7</v>
      </c>
      <c r="AY328" s="70" t="s">
        <v>6</v>
      </c>
      <c r="AZ328" s="70" t="s">
        <v>5</v>
      </c>
      <c r="BA328" s="70" t="s">
        <v>4</v>
      </c>
      <c r="BB328" s="70" t="s">
        <v>3</v>
      </c>
      <c r="BC328" s="70" t="s">
        <v>2</v>
      </c>
      <c r="BD328" s="70" t="s">
        <v>1</v>
      </c>
      <c r="BE328" s="70" t="s">
        <v>0</v>
      </c>
      <c r="BF328" s="70" t="s">
        <v>10</v>
      </c>
      <c r="BG328" s="70" t="s">
        <v>38</v>
      </c>
      <c r="BH328" s="70" t="s">
        <v>37</v>
      </c>
      <c r="BI328" s="70" t="s">
        <v>36</v>
      </c>
      <c r="BJ328" s="70" t="s">
        <v>35</v>
      </c>
      <c r="BK328" s="70" t="s">
        <v>34</v>
      </c>
      <c r="BL328" s="70" t="s">
        <v>33</v>
      </c>
      <c r="BM328" s="70" t="s">
        <v>32</v>
      </c>
      <c r="BN328" s="70" t="s">
        <v>31</v>
      </c>
      <c r="BO328" s="70" t="s">
        <v>30</v>
      </c>
      <c r="BP328" s="70" t="s">
        <v>29</v>
      </c>
      <c r="BQ328" s="70" t="s">
        <v>194</v>
      </c>
    </row>
    <row r="329" spans="1:69" x14ac:dyDescent="0.2">
      <c r="A329" s="13"/>
      <c r="B329" s="63" t="s">
        <v>177</v>
      </c>
      <c r="C329" s="66">
        <v>511.99833506499999</v>
      </c>
      <c r="D329" s="66">
        <v>0</v>
      </c>
      <c r="E329" s="66">
        <v>0</v>
      </c>
      <c r="F329" s="66">
        <v>0</v>
      </c>
      <c r="G329" s="66">
        <v>0</v>
      </c>
      <c r="H329" s="66">
        <v>0</v>
      </c>
      <c r="I329" s="66">
        <v>0</v>
      </c>
      <c r="J329" s="66">
        <v>0</v>
      </c>
      <c r="K329" s="66">
        <v>0</v>
      </c>
      <c r="L329" s="66">
        <v>0</v>
      </c>
      <c r="M329" s="66">
        <v>0</v>
      </c>
      <c r="N329" s="66">
        <v>0</v>
      </c>
      <c r="O329" s="66">
        <v>0</v>
      </c>
      <c r="P329" s="66">
        <v>0</v>
      </c>
      <c r="Q329" s="66">
        <v>0</v>
      </c>
      <c r="R329" s="66">
        <v>0</v>
      </c>
      <c r="S329" s="66">
        <v>0</v>
      </c>
      <c r="T329" s="66">
        <v>0</v>
      </c>
      <c r="U329" s="66">
        <v>0</v>
      </c>
      <c r="V329" s="66">
        <v>0</v>
      </c>
      <c r="W329" s="66">
        <v>511.99833506499999</v>
      </c>
      <c r="Y329" s="41" t="s">
        <v>177</v>
      </c>
      <c r="Z329" s="68">
        <v>1</v>
      </c>
      <c r="AA329" s="68">
        <v>0</v>
      </c>
      <c r="AB329" s="68">
        <v>0</v>
      </c>
      <c r="AC329" s="68">
        <v>0</v>
      </c>
      <c r="AD329" s="68">
        <v>0</v>
      </c>
      <c r="AE329" s="68">
        <v>0</v>
      </c>
      <c r="AF329" s="68">
        <v>0</v>
      </c>
      <c r="AG329" s="68">
        <v>0</v>
      </c>
      <c r="AH329" s="68">
        <v>0</v>
      </c>
      <c r="AI329" s="68">
        <v>0</v>
      </c>
      <c r="AJ329" s="68">
        <v>0</v>
      </c>
      <c r="AK329" s="68">
        <v>0</v>
      </c>
      <c r="AL329" s="68">
        <v>0</v>
      </c>
      <c r="AM329" s="68">
        <v>0</v>
      </c>
      <c r="AN329" s="68">
        <v>0</v>
      </c>
      <c r="AO329" s="68">
        <v>0</v>
      </c>
      <c r="AP329" s="68">
        <v>0</v>
      </c>
      <c r="AQ329" s="68">
        <v>0</v>
      </c>
      <c r="AR329" s="68">
        <v>0</v>
      </c>
      <c r="AS329" s="68">
        <v>0</v>
      </c>
      <c r="AT329" s="68"/>
      <c r="AV329" s="18" t="s">
        <v>177</v>
      </c>
      <c r="AW329" s="71">
        <v>54.044258898616228</v>
      </c>
      <c r="AX329" s="71">
        <v>0</v>
      </c>
      <c r="AY329" s="71">
        <v>0</v>
      </c>
      <c r="AZ329" s="71">
        <v>0</v>
      </c>
      <c r="BA329" s="71">
        <v>0</v>
      </c>
      <c r="BB329" s="71">
        <v>0</v>
      </c>
      <c r="BC329" s="71">
        <v>0</v>
      </c>
      <c r="BD329" s="71">
        <v>0</v>
      </c>
      <c r="BE329" s="71">
        <v>0</v>
      </c>
      <c r="BF329" s="71">
        <v>0</v>
      </c>
      <c r="BG329" s="71">
        <v>0</v>
      </c>
      <c r="BH329" s="71">
        <v>0</v>
      </c>
      <c r="BI329" s="71">
        <v>0</v>
      </c>
      <c r="BJ329" s="71">
        <v>0</v>
      </c>
      <c r="BK329" s="71">
        <v>0</v>
      </c>
      <c r="BL329" s="71">
        <v>0</v>
      </c>
      <c r="BM329" s="71">
        <v>0</v>
      </c>
      <c r="BN329" s="71">
        <v>0</v>
      </c>
      <c r="BO329" s="71">
        <v>0</v>
      </c>
      <c r="BP329" s="71">
        <v>0</v>
      </c>
      <c r="BQ329" s="71">
        <v>54.044258898616228</v>
      </c>
    </row>
    <row r="330" spans="1:69" x14ac:dyDescent="0.2">
      <c r="A330" s="13"/>
      <c r="B330" s="63" t="s">
        <v>371</v>
      </c>
      <c r="C330" s="66">
        <v>14073.2875299483</v>
      </c>
      <c r="D330" s="66">
        <v>254.55613063799998</v>
      </c>
      <c r="E330" s="66">
        <v>0</v>
      </c>
      <c r="F330" s="66">
        <v>552.57207721990005</v>
      </c>
      <c r="G330" s="66">
        <v>0</v>
      </c>
      <c r="H330" s="66">
        <v>0</v>
      </c>
      <c r="I330" s="66">
        <v>0</v>
      </c>
      <c r="J330" s="66">
        <v>0</v>
      </c>
      <c r="K330" s="66">
        <v>0</v>
      </c>
      <c r="L330" s="66">
        <v>93.656362146399999</v>
      </c>
      <c r="M330" s="66">
        <v>0</v>
      </c>
      <c r="N330" s="66">
        <v>0</v>
      </c>
      <c r="O330" s="66">
        <v>0</v>
      </c>
      <c r="P330" s="66">
        <v>0</v>
      </c>
      <c r="Q330" s="66">
        <v>0</v>
      </c>
      <c r="R330" s="66">
        <v>0</v>
      </c>
      <c r="S330" s="66">
        <v>0</v>
      </c>
      <c r="T330" s="66">
        <v>0</v>
      </c>
      <c r="U330" s="66">
        <v>0</v>
      </c>
      <c r="V330" s="66">
        <v>0</v>
      </c>
      <c r="W330" s="66">
        <v>14974.072099952602</v>
      </c>
      <c r="Y330" s="41" t="s">
        <v>371</v>
      </c>
      <c r="Z330" s="68">
        <v>0.93984371358762508</v>
      </c>
      <c r="AA330" s="68">
        <v>1.6999793305309766E-2</v>
      </c>
      <c r="AB330" s="68">
        <v>0</v>
      </c>
      <c r="AC330" s="68">
        <v>3.6901924441892407E-2</v>
      </c>
      <c r="AD330" s="68">
        <v>0</v>
      </c>
      <c r="AE330" s="68">
        <v>0</v>
      </c>
      <c r="AF330" s="68">
        <v>0</v>
      </c>
      <c r="AG330" s="68">
        <v>0</v>
      </c>
      <c r="AH330" s="68">
        <v>0</v>
      </c>
      <c r="AI330" s="68">
        <v>6.2545686651726794E-3</v>
      </c>
      <c r="AJ330" s="68">
        <v>0</v>
      </c>
      <c r="AK330" s="68">
        <v>0</v>
      </c>
      <c r="AL330" s="68">
        <v>0</v>
      </c>
      <c r="AM330" s="68">
        <v>0</v>
      </c>
      <c r="AN330" s="68">
        <v>0</v>
      </c>
      <c r="AO330" s="68">
        <v>0</v>
      </c>
      <c r="AP330" s="68">
        <v>0</v>
      </c>
      <c r="AQ330" s="68">
        <v>0</v>
      </c>
      <c r="AR330" s="68">
        <v>0</v>
      </c>
      <c r="AS330" s="68">
        <v>0</v>
      </c>
      <c r="AT330" s="68"/>
      <c r="AV330" s="18" t="s">
        <v>371</v>
      </c>
      <c r="AW330" s="71">
        <v>9.0722141119392781</v>
      </c>
      <c r="AX330" s="71">
        <v>64.384451192916003</v>
      </c>
      <c r="AY330" s="71">
        <v>0</v>
      </c>
      <c r="AZ330" s="71">
        <v>55.958272602823953</v>
      </c>
      <c r="BA330" s="71">
        <v>0</v>
      </c>
      <c r="BB330" s="71">
        <v>0</v>
      </c>
      <c r="BC330" s="71">
        <v>0</v>
      </c>
      <c r="BD330" s="71">
        <v>0</v>
      </c>
      <c r="BE330" s="71">
        <v>0</v>
      </c>
      <c r="BF330" s="71">
        <v>51.555922216535883</v>
      </c>
      <c r="BG330" s="71">
        <v>0</v>
      </c>
      <c r="BH330" s="71">
        <v>0</v>
      </c>
      <c r="BI330" s="71">
        <v>0</v>
      </c>
      <c r="BJ330" s="71">
        <v>0</v>
      </c>
      <c r="BK330" s="71">
        <v>0</v>
      </c>
      <c r="BL330" s="71">
        <v>0</v>
      </c>
      <c r="BM330" s="71">
        <v>0</v>
      </c>
      <c r="BN330" s="71">
        <v>0</v>
      </c>
      <c r="BO330" s="71">
        <v>0</v>
      </c>
      <c r="BP330" s="71">
        <v>0</v>
      </c>
      <c r="BQ330" s="71">
        <v>8.846842965102427</v>
      </c>
    </row>
    <row r="331" spans="1:69" x14ac:dyDescent="0.2">
      <c r="A331" s="13"/>
      <c r="B331" s="63" t="s">
        <v>165</v>
      </c>
      <c r="C331" s="66">
        <v>14112.648811145804</v>
      </c>
      <c r="D331" s="66">
        <v>1491.5990289316996</v>
      </c>
      <c r="E331" s="66">
        <v>264.38474586049995</v>
      </c>
      <c r="F331" s="66">
        <v>969.25516170999992</v>
      </c>
      <c r="G331" s="66">
        <v>344.44088903900001</v>
      </c>
      <c r="H331" s="66">
        <v>58.840276024000005</v>
      </c>
      <c r="I331" s="66">
        <v>0</v>
      </c>
      <c r="J331" s="66">
        <v>0</v>
      </c>
      <c r="K331" s="66">
        <v>0</v>
      </c>
      <c r="L331" s="66">
        <v>0</v>
      </c>
      <c r="M331" s="66">
        <v>45.374620270000001</v>
      </c>
      <c r="N331" s="66">
        <v>0</v>
      </c>
      <c r="O331" s="66">
        <v>0</v>
      </c>
      <c r="P331" s="66">
        <v>0</v>
      </c>
      <c r="Q331" s="66">
        <v>0</v>
      </c>
      <c r="R331" s="66">
        <v>0</v>
      </c>
      <c r="S331" s="66">
        <v>0</v>
      </c>
      <c r="T331" s="66">
        <v>0</v>
      </c>
      <c r="U331" s="66">
        <v>0</v>
      </c>
      <c r="V331" s="66">
        <v>0</v>
      </c>
      <c r="W331" s="66">
        <v>17286.543532980995</v>
      </c>
      <c r="Y331" s="41" t="s">
        <v>165</v>
      </c>
      <c r="Z331" s="68">
        <v>0.81639506383796634</v>
      </c>
      <c r="AA331" s="68">
        <v>8.6286713482419314E-2</v>
      </c>
      <c r="AB331" s="68">
        <v>1.529425158685311E-2</v>
      </c>
      <c r="AC331" s="68">
        <v>5.6069922819490088E-2</v>
      </c>
      <c r="AD331" s="68">
        <v>1.9925376544006109E-2</v>
      </c>
      <c r="AE331" s="68">
        <v>3.4038196191007557E-3</v>
      </c>
      <c r="AF331" s="68">
        <v>0</v>
      </c>
      <c r="AG331" s="68">
        <v>0</v>
      </c>
      <c r="AH331" s="68">
        <v>0</v>
      </c>
      <c r="AI331" s="68">
        <v>0</v>
      </c>
      <c r="AJ331" s="68">
        <v>2.6248521101647515E-3</v>
      </c>
      <c r="AK331" s="68">
        <v>0</v>
      </c>
      <c r="AL331" s="68">
        <v>0</v>
      </c>
      <c r="AM331" s="68">
        <v>0</v>
      </c>
      <c r="AN331" s="68">
        <v>0</v>
      </c>
      <c r="AO331" s="68">
        <v>0</v>
      </c>
      <c r="AP331" s="68">
        <v>0</v>
      </c>
      <c r="AQ331" s="68">
        <v>0</v>
      </c>
      <c r="AR331" s="68">
        <v>0</v>
      </c>
      <c r="AS331" s="68">
        <v>0</v>
      </c>
      <c r="AT331" s="68"/>
      <c r="AV331" s="18" t="s">
        <v>165</v>
      </c>
      <c r="AW331" s="71">
        <v>10.273358103644034</v>
      </c>
      <c r="AX331" s="71">
        <v>38.883727657400534</v>
      </c>
      <c r="AY331" s="71">
        <v>108.72479016354252</v>
      </c>
      <c r="AZ331" s="71">
        <v>33.435592500168667</v>
      </c>
      <c r="BA331" s="71">
        <v>77.288606233095067</v>
      </c>
      <c r="BB331" s="71">
        <v>95.916453606525153</v>
      </c>
      <c r="BC331" s="71">
        <v>0</v>
      </c>
      <c r="BD331" s="71">
        <v>0</v>
      </c>
      <c r="BE331" s="71">
        <v>0</v>
      </c>
      <c r="BF331" s="71">
        <v>0</v>
      </c>
      <c r="BG331" s="71">
        <v>133.1997346448793</v>
      </c>
      <c r="BH331" s="71">
        <v>0</v>
      </c>
      <c r="BI331" s="71">
        <v>0</v>
      </c>
      <c r="BJ331" s="71">
        <v>0</v>
      </c>
      <c r="BK331" s="71">
        <v>0</v>
      </c>
      <c r="BL331" s="71">
        <v>0</v>
      </c>
      <c r="BM331" s="71">
        <v>0</v>
      </c>
      <c r="BN331" s="71">
        <v>0</v>
      </c>
      <c r="BO331" s="71">
        <v>0</v>
      </c>
      <c r="BP331" s="71">
        <v>0</v>
      </c>
      <c r="BQ331" s="71">
        <v>9.5121484311751097</v>
      </c>
    </row>
    <row r="332" spans="1:69" x14ac:dyDescent="0.2">
      <c r="A332" s="13"/>
      <c r="B332" s="63" t="s">
        <v>429</v>
      </c>
      <c r="C332" s="66">
        <v>555.7569140106001</v>
      </c>
      <c r="D332" s="66">
        <v>0</v>
      </c>
      <c r="E332" s="66">
        <v>0</v>
      </c>
      <c r="F332" s="66">
        <v>0</v>
      </c>
      <c r="G332" s="66">
        <v>0</v>
      </c>
      <c r="H332" s="66">
        <v>0</v>
      </c>
      <c r="I332" s="66">
        <v>0</v>
      </c>
      <c r="J332" s="66">
        <v>0</v>
      </c>
      <c r="K332" s="66">
        <v>0</v>
      </c>
      <c r="L332" s="66">
        <v>0</v>
      </c>
      <c r="M332" s="66">
        <v>0</v>
      </c>
      <c r="N332" s="66">
        <v>0</v>
      </c>
      <c r="O332" s="66">
        <v>0</v>
      </c>
      <c r="P332" s="66">
        <v>0</v>
      </c>
      <c r="Q332" s="66">
        <v>0</v>
      </c>
      <c r="R332" s="66">
        <v>0</v>
      </c>
      <c r="S332" s="66">
        <v>0</v>
      </c>
      <c r="T332" s="66">
        <v>0</v>
      </c>
      <c r="U332" s="66">
        <v>0</v>
      </c>
      <c r="V332" s="66">
        <v>0</v>
      </c>
      <c r="W332" s="66">
        <v>555.7569140106001</v>
      </c>
      <c r="Y332" s="41" t="s">
        <v>429</v>
      </c>
      <c r="Z332" s="68">
        <v>1</v>
      </c>
      <c r="AA332" s="68">
        <v>0</v>
      </c>
      <c r="AB332" s="68">
        <v>0</v>
      </c>
      <c r="AC332" s="68">
        <v>0</v>
      </c>
      <c r="AD332" s="68">
        <v>0</v>
      </c>
      <c r="AE332" s="68">
        <v>0</v>
      </c>
      <c r="AF332" s="68">
        <v>0</v>
      </c>
      <c r="AG332" s="68">
        <v>0</v>
      </c>
      <c r="AH332" s="68">
        <v>0</v>
      </c>
      <c r="AI332" s="68">
        <v>0</v>
      </c>
      <c r="AJ332" s="68">
        <v>0</v>
      </c>
      <c r="AK332" s="68">
        <v>0</v>
      </c>
      <c r="AL332" s="68">
        <v>0</v>
      </c>
      <c r="AM332" s="68">
        <v>0</v>
      </c>
      <c r="AN332" s="68">
        <v>0</v>
      </c>
      <c r="AO332" s="68">
        <v>0</v>
      </c>
      <c r="AP332" s="68">
        <v>0</v>
      </c>
      <c r="AQ332" s="68">
        <v>0</v>
      </c>
      <c r="AR332" s="68">
        <v>0</v>
      </c>
      <c r="AS332" s="68">
        <v>0</v>
      </c>
      <c r="AT332" s="68"/>
      <c r="AV332" s="18" t="s">
        <v>429</v>
      </c>
      <c r="AW332" s="71">
        <v>59.258731587138065</v>
      </c>
      <c r="AX332" s="71">
        <v>0</v>
      </c>
      <c r="AY332" s="71">
        <v>0</v>
      </c>
      <c r="AZ332" s="71">
        <v>0</v>
      </c>
      <c r="BA332" s="71">
        <v>0</v>
      </c>
      <c r="BB332" s="71">
        <v>0</v>
      </c>
      <c r="BC332" s="71">
        <v>0</v>
      </c>
      <c r="BD332" s="71">
        <v>0</v>
      </c>
      <c r="BE332" s="71">
        <v>0</v>
      </c>
      <c r="BF332" s="71">
        <v>0</v>
      </c>
      <c r="BG332" s="71">
        <v>0</v>
      </c>
      <c r="BH332" s="71">
        <v>0</v>
      </c>
      <c r="BI332" s="71">
        <v>0</v>
      </c>
      <c r="BJ332" s="71">
        <v>0</v>
      </c>
      <c r="BK332" s="71">
        <v>0</v>
      </c>
      <c r="BL332" s="71">
        <v>0</v>
      </c>
      <c r="BM332" s="71">
        <v>0</v>
      </c>
      <c r="BN332" s="71">
        <v>0</v>
      </c>
      <c r="BO332" s="71">
        <v>0</v>
      </c>
      <c r="BP332" s="71">
        <v>0</v>
      </c>
      <c r="BQ332" s="71">
        <v>59.258731587138065</v>
      </c>
    </row>
    <row r="333" spans="1:69" x14ac:dyDescent="0.2">
      <c r="A333" s="13"/>
      <c r="B333" s="63" t="s">
        <v>428</v>
      </c>
      <c r="C333" s="66">
        <v>13513.8972587026</v>
      </c>
      <c r="D333" s="66">
        <v>178.30967291339999</v>
      </c>
      <c r="E333" s="66">
        <v>535.632565462</v>
      </c>
      <c r="F333" s="66">
        <v>123.5206126941</v>
      </c>
      <c r="G333" s="66">
        <v>234.64613929999999</v>
      </c>
      <c r="H333" s="66">
        <v>0</v>
      </c>
      <c r="I333" s="66">
        <v>0</v>
      </c>
      <c r="J333" s="66">
        <v>0</v>
      </c>
      <c r="K333" s="66">
        <v>0</v>
      </c>
      <c r="L333" s="66">
        <v>0</v>
      </c>
      <c r="M333" s="66">
        <v>0</v>
      </c>
      <c r="N333" s="66">
        <v>0</v>
      </c>
      <c r="O333" s="66">
        <v>0</v>
      </c>
      <c r="P333" s="66">
        <v>0</v>
      </c>
      <c r="Q333" s="66">
        <v>0</v>
      </c>
      <c r="R333" s="66">
        <v>0</v>
      </c>
      <c r="S333" s="66">
        <v>0</v>
      </c>
      <c r="T333" s="66">
        <v>0</v>
      </c>
      <c r="U333" s="66">
        <v>0</v>
      </c>
      <c r="V333" s="66">
        <v>0</v>
      </c>
      <c r="W333" s="66">
        <v>14586.006249072099</v>
      </c>
      <c r="Y333" s="41" t="s">
        <v>428</v>
      </c>
      <c r="Z333" s="68">
        <v>0.92649742691302484</v>
      </c>
      <c r="AA333" s="68">
        <v>1.2224708386145337E-2</v>
      </c>
      <c r="AB333" s="68">
        <v>3.6722359521549959E-2</v>
      </c>
      <c r="AC333" s="68">
        <v>8.4684327282499184E-3</v>
      </c>
      <c r="AD333" s="68">
        <v>1.6087072451030054E-2</v>
      </c>
      <c r="AE333" s="68">
        <v>0</v>
      </c>
      <c r="AF333" s="68">
        <v>0</v>
      </c>
      <c r="AG333" s="68">
        <v>0</v>
      </c>
      <c r="AH333" s="68">
        <v>0</v>
      </c>
      <c r="AI333" s="68">
        <v>0</v>
      </c>
      <c r="AJ333" s="68">
        <v>0</v>
      </c>
      <c r="AK333" s="68">
        <v>0</v>
      </c>
      <c r="AL333" s="68">
        <v>0</v>
      </c>
      <c r="AM333" s="68">
        <v>0</v>
      </c>
      <c r="AN333" s="68">
        <v>0</v>
      </c>
      <c r="AO333" s="68">
        <v>0</v>
      </c>
      <c r="AP333" s="68">
        <v>0</v>
      </c>
      <c r="AQ333" s="68">
        <v>0</v>
      </c>
      <c r="AR333" s="68">
        <v>0</v>
      </c>
      <c r="AS333" s="68">
        <v>0</v>
      </c>
      <c r="AT333" s="68"/>
      <c r="AV333" s="18" t="s">
        <v>428</v>
      </c>
      <c r="AW333" s="71">
        <v>8.8938647917042335</v>
      </c>
      <c r="AX333" s="71">
        <v>63.431636840076258</v>
      </c>
      <c r="AY333" s="71">
        <v>56.263252526158979</v>
      </c>
      <c r="AZ333" s="71">
        <v>88.613527345228718</v>
      </c>
      <c r="BA333" s="71">
        <v>95.603048776422042</v>
      </c>
      <c r="BB333" s="71">
        <v>0</v>
      </c>
      <c r="BC333" s="71">
        <v>0</v>
      </c>
      <c r="BD333" s="71">
        <v>0</v>
      </c>
      <c r="BE333" s="71">
        <v>0</v>
      </c>
      <c r="BF333" s="71">
        <v>0</v>
      </c>
      <c r="BG333" s="71">
        <v>0</v>
      </c>
      <c r="BH333" s="71">
        <v>0</v>
      </c>
      <c r="BI333" s="71">
        <v>0</v>
      </c>
      <c r="BJ333" s="71">
        <v>0</v>
      </c>
      <c r="BK333" s="71">
        <v>0</v>
      </c>
      <c r="BL333" s="71">
        <v>0</v>
      </c>
      <c r="BM333" s="71">
        <v>0</v>
      </c>
      <c r="BN333" s="71">
        <v>0</v>
      </c>
      <c r="BO333" s="71">
        <v>0</v>
      </c>
      <c r="BP333" s="71">
        <v>0</v>
      </c>
      <c r="BQ333" s="71">
        <v>8.7004935702326005</v>
      </c>
    </row>
    <row r="334" spans="1:69" x14ac:dyDescent="0.2">
      <c r="A334" s="13"/>
      <c r="B334" s="63" t="s">
        <v>173</v>
      </c>
      <c r="C334" s="66">
        <v>1180.9694986577001</v>
      </c>
      <c r="D334" s="66">
        <v>0</v>
      </c>
      <c r="E334" s="66">
        <v>0</v>
      </c>
      <c r="F334" s="66">
        <v>265.11094235899998</v>
      </c>
      <c r="G334" s="66">
        <v>0</v>
      </c>
      <c r="H334" s="66">
        <v>0</v>
      </c>
      <c r="I334" s="66">
        <v>0</v>
      </c>
      <c r="J334" s="66">
        <v>0</v>
      </c>
      <c r="K334" s="66">
        <v>0</v>
      </c>
      <c r="L334" s="66">
        <v>490.69060721799997</v>
      </c>
      <c r="M334" s="66">
        <v>0</v>
      </c>
      <c r="N334" s="66">
        <v>0</v>
      </c>
      <c r="O334" s="66">
        <v>0</v>
      </c>
      <c r="P334" s="66">
        <v>0</v>
      </c>
      <c r="Q334" s="66">
        <v>0</v>
      </c>
      <c r="R334" s="66">
        <v>0</v>
      </c>
      <c r="S334" s="66">
        <v>0</v>
      </c>
      <c r="T334" s="66">
        <v>0</v>
      </c>
      <c r="U334" s="66">
        <v>0</v>
      </c>
      <c r="V334" s="66">
        <v>0</v>
      </c>
      <c r="W334" s="66">
        <v>1936.7710482347002</v>
      </c>
      <c r="Y334" s="41" t="s">
        <v>173</v>
      </c>
      <c r="Z334" s="68">
        <v>0.6097620571797131</v>
      </c>
      <c r="AA334" s="68">
        <v>0</v>
      </c>
      <c r="AB334" s="68">
        <v>0</v>
      </c>
      <c r="AC334" s="68">
        <v>0.13688295402837597</v>
      </c>
      <c r="AD334" s="68">
        <v>0</v>
      </c>
      <c r="AE334" s="68">
        <v>0</v>
      </c>
      <c r="AF334" s="68">
        <v>0</v>
      </c>
      <c r="AG334" s="68">
        <v>0</v>
      </c>
      <c r="AH334" s="68">
        <v>0</v>
      </c>
      <c r="AI334" s="68">
        <v>0.25335498879191087</v>
      </c>
      <c r="AJ334" s="68">
        <v>0</v>
      </c>
      <c r="AK334" s="68">
        <v>0</v>
      </c>
      <c r="AL334" s="68">
        <v>0</v>
      </c>
      <c r="AM334" s="68">
        <v>0</v>
      </c>
      <c r="AN334" s="68">
        <v>0</v>
      </c>
      <c r="AO334" s="68">
        <v>0</v>
      </c>
      <c r="AP334" s="68">
        <v>0</v>
      </c>
      <c r="AQ334" s="68">
        <v>0</v>
      </c>
      <c r="AR334" s="68">
        <v>0</v>
      </c>
      <c r="AS334" s="68">
        <v>0</v>
      </c>
      <c r="AT334" s="68"/>
      <c r="AV334" s="18" t="s">
        <v>173</v>
      </c>
      <c r="AW334" s="71">
        <v>29.76496842754926</v>
      </c>
      <c r="AX334" s="71">
        <v>0</v>
      </c>
      <c r="AY334" s="71">
        <v>0</v>
      </c>
      <c r="AZ334" s="71">
        <v>83.766819578110116</v>
      </c>
      <c r="BA334" s="71">
        <v>0</v>
      </c>
      <c r="BB334" s="71">
        <v>0</v>
      </c>
      <c r="BC334" s="71">
        <v>0</v>
      </c>
      <c r="BD334" s="71">
        <v>0</v>
      </c>
      <c r="BE334" s="71">
        <v>0</v>
      </c>
      <c r="BF334" s="71">
        <v>53.613495114400635</v>
      </c>
      <c r="BG334" s="71">
        <v>0</v>
      </c>
      <c r="BH334" s="71">
        <v>0</v>
      </c>
      <c r="BI334" s="71">
        <v>0</v>
      </c>
      <c r="BJ334" s="71">
        <v>0</v>
      </c>
      <c r="BK334" s="71">
        <v>0</v>
      </c>
      <c r="BL334" s="71">
        <v>0</v>
      </c>
      <c r="BM334" s="71">
        <v>0</v>
      </c>
      <c r="BN334" s="71">
        <v>0</v>
      </c>
      <c r="BO334" s="71">
        <v>0</v>
      </c>
      <c r="BP334" s="71">
        <v>0</v>
      </c>
      <c r="BQ334" s="71">
        <v>25.404440027738534</v>
      </c>
    </row>
    <row r="335" spans="1:69" x14ac:dyDescent="0.2">
      <c r="A335" s="13"/>
      <c r="B335" s="63" t="s">
        <v>181</v>
      </c>
      <c r="C335" s="66">
        <v>2764.5524810870002</v>
      </c>
      <c r="D335" s="66">
        <v>114.19111286</v>
      </c>
      <c r="E335" s="66">
        <v>0</v>
      </c>
      <c r="F335" s="66">
        <v>236.3708464238</v>
      </c>
      <c r="G335" s="66">
        <v>0</v>
      </c>
      <c r="H335" s="66">
        <v>0</v>
      </c>
      <c r="I335" s="66">
        <v>0</v>
      </c>
      <c r="J335" s="66">
        <v>0</v>
      </c>
      <c r="K335" s="66">
        <v>0</v>
      </c>
      <c r="L335" s="66">
        <v>323.32031083620001</v>
      </c>
      <c r="M335" s="66">
        <v>0</v>
      </c>
      <c r="N335" s="66">
        <v>0</v>
      </c>
      <c r="O335" s="66">
        <v>0</v>
      </c>
      <c r="P335" s="66">
        <v>0</v>
      </c>
      <c r="Q335" s="66">
        <v>0</v>
      </c>
      <c r="R335" s="66">
        <v>0</v>
      </c>
      <c r="S335" s="66">
        <v>0</v>
      </c>
      <c r="T335" s="66">
        <v>0</v>
      </c>
      <c r="U335" s="66">
        <v>0</v>
      </c>
      <c r="V335" s="66">
        <v>0</v>
      </c>
      <c r="W335" s="66">
        <v>3438.4347512069999</v>
      </c>
      <c r="Y335" s="41" t="s">
        <v>181</v>
      </c>
      <c r="Z335" s="68">
        <v>0.80401481520524842</v>
      </c>
      <c r="AA335" s="68">
        <v>3.3210202060665918E-2</v>
      </c>
      <c r="AB335" s="68">
        <v>0</v>
      </c>
      <c r="AC335" s="68">
        <v>6.8743734730119951E-2</v>
      </c>
      <c r="AD335" s="68">
        <v>0</v>
      </c>
      <c r="AE335" s="68">
        <v>0</v>
      </c>
      <c r="AF335" s="68">
        <v>0</v>
      </c>
      <c r="AG335" s="68">
        <v>0</v>
      </c>
      <c r="AH335" s="68">
        <v>0</v>
      </c>
      <c r="AI335" s="68">
        <v>9.4031248003965853E-2</v>
      </c>
      <c r="AJ335" s="68">
        <v>0</v>
      </c>
      <c r="AK335" s="68">
        <v>0</v>
      </c>
      <c r="AL335" s="68">
        <v>0</v>
      </c>
      <c r="AM335" s="68">
        <v>0</v>
      </c>
      <c r="AN335" s="68">
        <v>0</v>
      </c>
      <c r="AO335" s="68">
        <v>0</v>
      </c>
      <c r="AP335" s="68">
        <v>0</v>
      </c>
      <c r="AQ335" s="68">
        <v>0</v>
      </c>
      <c r="AR335" s="68">
        <v>0</v>
      </c>
      <c r="AS335" s="68">
        <v>0</v>
      </c>
      <c r="AT335" s="68"/>
      <c r="AV335" s="18" t="s">
        <v>181</v>
      </c>
      <c r="AW335" s="71">
        <v>19.508187824267551</v>
      </c>
      <c r="AX335" s="71">
        <v>95.603046353530829</v>
      </c>
      <c r="AY335" s="71">
        <v>0</v>
      </c>
      <c r="AZ335" s="71">
        <v>94.907306134073679</v>
      </c>
      <c r="BA335" s="71">
        <v>0</v>
      </c>
      <c r="BB335" s="71">
        <v>0</v>
      </c>
      <c r="BC335" s="71">
        <v>0</v>
      </c>
      <c r="BD335" s="71">
        <v>0</v>
      </c>
      <c r="BE335" s="71">
        <v>0</v>
      </c>
      <c r="BF335" s="71">
        <v>46.492275553338985</v>
      </c>
      <c r="BG335" s="71">
        <v>0</v>
      </c>
      <c r="BH335" s="71">
        <v>0</v>
      </c>
      <c r="BI335" s="71">
        <v>0</v>
      </c>
      <c r="BJ335" s="71">
        <v>0</v>
      </c>
      <c r="BK335" s="71">
        <v>0</v>
      </c>
      <c r="BL335" s="71">
        <v>0</v>
      </c>
      <c r="BM335" s="71">
        <v>0</v>
      </c>
      <c r="BN335" s="71">
        <v>0</v>
      </c>
      <c r="BO335" s="71">
        <v>0</v>
      </c>
      <c r="BP335" s="71">
        <v>0</v>
      </c>
      <c r="BQ335" s="71">
        <v>17.826218667106502</v>
      </c>
    </row>
    <row r="336" spans="1:69" x14ac:dyDescent="0.2">
      <c r="A336" s="13"/>
      <c r="B336" s="63" t="s">
        <v>169</v>
      </c>
      <c r="C336" s="66">
        <v>5672.8412465899992</v>
      </c>
      <c r="D336" s="66">
        <v>0</v>
      </c>
      <c r="E336" s="66">
        <v>26.378700008999999</v>
      </c>
      <c r="F336" s="66">
        <v>0</v>
      </c>
      <c r="G336" s="66">
        <v>0</v>
      </c>
      <c r="H336" s="66">
        <v>95.907247103000003</v>
      </c>
      <c r="I336" s="66">
        <v>0</v>
      </c>
      <c r="J336" s="66">
        <v>0</v>
      </c>
      <c r="K336" s="66">
        <v>0</v>
      </c>
      <c r="L336" s="66">
        <v>0</v>
      </c>
      <c r="M336" s="66">
        <v>0</v>
      </c>
      <c r="N336" s="66">
        <v>0</v>
      </c>
      <c r="O336" s="66">
        <v>0</v>
      </c>
      <c r="P336" s="66">
        <v>0</v>
      </c>
      <c r="Q336" s="66">
        <v>0</v>
      </c>
      <c r="R336" s="66">
        <v>0</v>
      </c>
      <c r="S336" s="66">
        <v>0</v>
      </c>
      <c r="T336" s="66">
        <v>0</v>
      </c>
      <c r="U336" s="66">
        <v>0</v>
      </c>
      <c r="V336" s="66">
        <v>0</v>
      </c>
      <c r="W336" s="66">
        <v>5795.1271937019983</v>
      </c>
      <c r="Y336" s="41" t="s">
        <v>169</v>
      </c>
      <c r="Z336" s="68">
        <v>0.97889848781146749</v>
      </c>
      <c r="AA336" s="68">
        <v>0</v>
      </c>
      <c r="AB336" s="68">
        <v>4.5518759342621021E-3</v>
      </c>
      <c r="AC336" s="68">
        <v>0</v>
      </c>
      <c r="AD336" s="68">
        <v>0</v>
      </c>
      <c r="AE336" s="68">
        <v>1.6549636254270594E-2</v>
      </c>
      <c r="AF336" s="68">
        <v>0</v>
      </c>
      <c r="AG336" s="68">
        <v>0</v>
      </c>
      <c r="AH336" s="68">
        <v>0</v>
      </c>
      <c r="AI336" s="68">
        <v>0</v>
      </c>
      <c r="AJ336" s="68">
        <v>0</v>
      </c>
      <c r="AK336" s="68">
        <v>0</v>
      </c>
      <c r="AL336" s="68">
        <v>0</v>
      </c>
      <c r="AM336" s="68">
        <v>0</v>
      </c>
      <c r="AN336" s="68">
        <v>0</v>
      </c>
      <c r="AO336" s="68">
        <v>0</v>
      </c>
      <c r="AP336" s="68">
        <v>0</v>
      </c>
      <c r="AQ336" s="68">
        <v>0</v>
      </c>
      <c r="AR336" s="68">
        <v>0</v>
      </c>
      <c r="AS336" s="68">
        <v>0</v>
      </c>
      <c r="AT336" s="68"/>
      <c r="AV336" s="18" t="s">
        <v>169</v>
      </c>
      <c r="AW336" s="71">
        <v>13.614636105760461</v>
      </c>
      <c r="AX336" s="71">
        <v>0</v>
      </c>
      <c r="AY336" s="71">
        <v>72.283685595679884</v>
      </c>
      <c r="AZ336" s="71">
        <v>0</v>
      </c>
      <c r="BA336" s="71">
        <v>0</v>
      </c>
      <c r="BB336" s="71">
        <v>78.463468274320192</v>
      </c>
      <c r="BC336" s="71">
        <v>0</v>
      </c>
      <c r="BD336" s="71">
        <v>0</v>
      </c>
      <c r="BE336" s="71">
        <v>0</v>
      </c>
      <c r="BF336" s="71">
        <v>0</v>
      </c>
      <c r="BG336" s="71">
        <v>0</v>
      </c>
      <c r="BH336" s="71">
        <v>0</v>
      </c>
      <c r="BI336" s="71">
        <v>0</v>
      </c>
      <c r="BJ336" s="71">
        <v>0</v>
      </c>
      <c r="BK336" s="71">
        <v>0</v>
      </c>
      <c r="BL336" s="71">
        <v>0</v>
      </c>
      <c r="BM336" s="71">
        <v>0</v>
      </c>
      <c r="BN336" s="71">
        <v>0</v>
      </c>
      <c r="BO336" s="71">
        <v>0</v>
      </c>
      <c r="BP336" s="71">
        <v>0</v>
      </c>
      <c r="BQ336" s="71">
        <v>13.394500336621059</v>
      </c>
    </row>
    <row r="337" spans="1:69" x14ac:dyDescent="0.2">
      <c r="A337" s="13"/>
      <c r="B337" s="63" t="s">
        <v>372</v>
      </c>
      <c r="C337" s="66">
        <v>467.97160148299997</v>
      </c>
      <c r="D337" s="66">
        <v>0</v>
      </c>
      <c r="E337" s="66">
        <v>0</v>
      </c>
      <c r="F337" s="66">
        <v>0</v>
      </c>
      <c r="G337" s="66">
        <v>0</v>
      </c>
      <c r="H337" s="66">
        <v>0</v>
      </c>
      <c r="I337" s="66">
        <v>0</v>
      </c>
      <c r="J337" s="66">
        <v>0</v>
      </c>
      <c r="K337" s="66">
        <v>0</v>
      </c>
      <c r="L337" s="66">
        <v>0</v>
      </c>
      <c r="M337" s="66">
        <v>0</v>
      </c>
      <c r="N337" s="66">
        <v>0</v>
      </c>
      <c r="O337" s="66">
        <v>0</v>
      </c>
      <c r="P337" s="66">
        <v>0</v>
      </c>
      <c r="Q337" s="66">
        <v>0</v>
      </c>
      <c r="R337" s="66">
        <v>0</v>
      </c>
      <c r="S337" s="66">
        <v>0</v>
      </c>
      <c r="T337" s="66">
        <v>0</v>
      </c>
      <c r="U337" s="66">
        <v>0</v>
      </c>
      <c r="V337" s="66">
        <v>0</v>
      </c>
      <c r="W337" s="66">
        <v>467.97160148299997</v>
      </c>
      <c r="Y337" s="41" t="s">
        <v>372</v>
      </c>
      <c r="Z337" s="68">
        <v>1</v>
      </c>
      <c r="AA337" s="68">
        <v>0</v>
      </c>
      <c r="AB337" s="68">
        <v>0</v>
      </c>
      <c r="AC337" s="68">
        <v>0</v>
      </c>
      <c r="AD337" s="68">
        <v>0</v>
      </c>
      <c r="AE337" s="68">
        <v>0</v>
      </c>
      <c r="AF337" s="68">
        <v>0</v>
      </c>
      <c r="AG337" s="68">
        <v>0</v>
      </c>
      <c r="AH337" s="68">
        <v>0</v>
      </c>
      <c r="AI337" s="68">
        <v>0</v>
      </c>
      <c r="AJ337" s="68">
        <v>0</v>
      </c>
      <c r="AK337" s="68">
        <v>0</v>
      </c>
      <c r="AL337" s="68">
        <v>0</v>
      </c>
      <c r="AM337" s="68">
        <v>0</v>
      </c>
      <c r="AN337" s="68">
        <v>0</v>
      </c>
      <c r="AO337" s="68">
        <v>0</v>
      </c>
      <c r="AP337" s="68">
        <v>0</v>
      </c>
      <c r="AQ337" s="68">
        <v>0</v>
      </c>
      <c r="AR337" s="68">
        <v>0</v>
      </c>
      <c r="AS337" s="68">
        <v>0</v>
      </c>
      <c r="AT337" s="68"/>
      <c r="AV337" s="18" t="s">
        <v>372</v>
      </c>
      <c r="AW337" s="71">
        <v>56.912065879495287</v>
      </c>
      <c r="AX337" s="71">
        <v>0</v>
      </c>
      <c r="AY337" s="71">
        <v>0</v>
      </c>
      <c r="AZ337" s="71">
        <v>0</v>
      </c>
      <c r="BA337" s="71">
        <v>0</v>
      </c>
      <c r="BB337" s="71">
        <v>0</v>
      </c>
      <c r="BC337" s="71">
        <v>0</v>
      </c>
      <c r="BD337" s="71">
        <v>0</v>
      </c>
      <c r="BE337" s="71">
        <v>0</v>
      </c>
      <c r="BF337" s="71">
        <v>0</v>
      </c>
      <c r="BG337" s="71">
        <v>0</v>
      </c>
      <c r="BH337" s="71">
        <v>0</v>
      </c>
      <c r="BI337" s="71">
        <v>0</v>
      </c>
      <c r="BJ337" s="71">
        <v>0</v>
      </c>
      <c r="BK337" s="71">
        <v>0</v>
      </c>
      <c r="BL337" s="71">
        <v>0</v>
      </c>
      <c r="BM337" s="71">
        <v>0</v>
      </c>
      <c r="BN337" s="71">
        <v>0</v>
      </c>
      <c r="BO337" s="71">
        <v>0</v>
      </c>
      <c r="BP337" s="71">
        <v>0</v>
      </c>
      <c r="BQ337" s="71">
        <v>56.912065879495287</v>
      </c>
    </row>
    <row r="338" spans="1:69" x14ac:dyDescent="0.2">
      <c r="A338" s="13"/>
      <c r="B338" s="63" t="s">
        <v>398</v>
      </c>
      <c r="C338" s="66">
        <v>2199.0100570619998</v>
      </c>
      <c r="D338" s="66">
        <v>0</v>
      </c>
      <c r="E338" s="66">
        <v>0</v>
      </c>
      <c r="F338" s="66">
        <v>0</v>
      </c>
      <c r="G338" s="66">
        <v>0</v>
      </c>
      <c r="H338" s="66">
        <v>0</v>
      </c>
      <c r="I338" s="66">
        <v>0</v>
      </c>
      <c r="J338" s="66">
        <v>0</v>
      </c>
      <c r="K338" s="66">
        <v>0</v>
      </c>
      <c r="L338" s="66">
        <v>0</v>
      </c>
      <c r="M338" s="66">
        <v>0</v>
      </c>
      <c r="N338" s="66">
        <v>0</v>
      </c>
      <c r="O338" s="66">
        <v>0</v>
      </c>
      <c r="P338" s="66">
        <v>0</v>
      </c>
      <c r="Q338" s="66">
        <v>0</v>
      </c>
      <c r="R338" s="66">
        <v>0</v>
      </c>
      <c r="S338" s="66">
        <v>0</v>
      </c>
      <c r="T338" s="66">
        <v>0</v>
      </c>
      <c r="U338" s="66">
        <v>0</v>
      </c>
      <c r="V338" s="66">
        <v>0</v>
      </c>
      <c r="W338" s="66">
        <v>2199.0100570619998</v>
      </c>
      <c r="Y338" s="41" t="s">
        <v>398</v>
      </c>
      <c r="Z338" s="68">
        <v>1</v>
      </c>
      <c r="AA338" s="68">
        <v>0</v>
      </c>
      <c r="AB338" s="68">
        <v>0</v>
      </c>
      <c r="AC338" s="68">
        <v>0</v>
      </c>
      <c r="AD338" s="68">
        <v>0</v>
      </c>
      <c r="AE338" s="68">
        <v>0</v>
      </c>
      <c r="AF338" s="68">
        <v>0</v>
      </c>
      <c r="AG338" s="68">
        <v>0</v>
      </c>
      <c r="AH338" s="68">
        <v>0</v>
      </c>
      <c r="AI338" s="68">
        <v>0</v>
      </c>
      <c r="AJ338" s="68">
        <v>0</v>
      </c>
      <c r="AK338" s="68">
        <v>0</v>
      </c>
      <c r="AL338" s="68">
        <v>0</v>
      </c>
      <c r="AM338" s="68">
        <v>0</v>
      </c>
      <c r="AN338" s="68">
        <v>0</v>
      </c>
      <c r="AO338" s="68">
        <v>0</v>
      </c>
      <c r="AP338" s="68">
        <v>0</v>
      </c>
      <c r="AQ338" s="68">
        <v>0</v>
      </c>
      <c r="AR338" s="68">
        <v>0</v>
      </c>
      <c r="AS338" s="68">
        <v>0</v>
      </c>
      <c r="AT338" s="68"/>
      <c r="AV338" s="18" t="s">
        <v>398</v>
      </c>
      <c r="AW338" s="71">
        <v>23.480871193898622</v>
      </c>
      <c r="AX338" s="71">
        <v>0</v>
      </c>
      <c r="AY338" s="71">
        <v>0</v>
      </c>
      <c r="AZ338" s="71">
        <v>0</v>
      </c>
      <c r="BA338" s="71">
        <v>0</v>
      </c>
      <c r="BB338" s="71">
        <v>0</v>
      </c>
      <c r="BC338" s="71">
        <v>0</v>
      </c>
      <c r="BD338" s="71">
        <v>0</v>
      </c>
      <c r="BE338" s="71">
        <v>0</v>
      </c>
      <c r="BF338" s="71">
        <v>0</v>
      </c>
      <c r="BG338" s="71">
        <v>0</v>
      </c>
      <c r="BH338" s="71">
        <v>0</v>
      </c>
      <c r="BI338" s="71">
        <v>0</v>
      </c>
      <c r="BJ338" s="71">
        <v>0</v>
      </c>
      <c r="BK338" s="71">
        <v>0</v>
      </c>
      <c r="BL338" s="71">
        <v>0</v>
      </c>
      <c r="BM338" s="71">
        <v>0</v>
      </c>
      <c r="BN338" s="71">
        <v>0</v>
      </c>
      <c r="BO338" s="71">
        <v>0</v>
      </c>
      <c r="BP338" s="71">
        <v>0</v>
      </c>
      <c r="BQ338" s="71">
        <v>23.480871193898622</v>
      </c>
    </row>
    <row r="339" spans="1:69" x14ac:dyDescent="0.2">
      <c r="A339" s="13"/>
      <c r="B339" s="63" t="s">
        <v>399</v>
      </c>
      <c r="C339" s="66">
        <v>56693.879148360604</v>
      </c>
      <c r="D339" s="66">
        <v>2841.7601330364996</v>
      </c>
      <c r="E339" s="66">
        <v>514.48568976230001</v>
      </c>
      <c r="F339" s="66">
        <v>5070.7259166070999</v>
      </c>
      <c r="G339" s="66">
        <v>359.529527272</v>
      </c>
      <c r="H339" s="66">
        <v>699.80759704000002</v>
      </c>
      <c r="I339" s="66">
        <v>796.14684531060004</v>
      </c>
      <c r="J339" s="66">
        <v>33.860899083</v>
      </c>
      <c r="K339" s="66">
        <v>0</v>
      </c>
      <c r="L339" s="66">
        <v>0</v>
      </c>
      <c r="M339" s="66">
        <v>0</v>
      </c>
      <c r="N339" s="66">
        <v>0</v>
      </c>
      <c r="O339" s="66">
        <v>131.59820558000001</v>
      </c>
      <c r="P339" s="66">
        <v>127.30952454</v>
      </c>
      <c r="Q339" s="66">
        <v>0</v>
      </c>
      <c r="R339" s="66">
        <v>0</v>
      </c>
      <c r="S339" s="66">
        <v>0</v>
      </c>
      <c r="T339" s="66">
        <v>0</v>
      </c>
      <c r="U339" s="66">
        <v>0</v>
      </c>
      <c r="V339" s="66">
        <v>0</v>
      </c>
      <c r="W339" s="66">
        <v>67269.10348659211</v>
      </c>
      <c r="Y339" s="41" t="s">
        <v>399</v>
      </c>
      <c r="Z339" s="68">
        <v>0.84279225097240473</v>
      </c>
      <c r="AA339" s="68">
        <v>4.2244655952682814E-2</v>
      </c>
      <c r="AB339" s="68">
        <v>7.6481722380148248E-3</v>
      </c>
      <c r="AC339" s="68">
        <v>7.537971600316902E-2</v>
      </c>
      <c r="AD339" s="68">
        <v>5.3446457383464372E-3</v>
      </c>
      <c r="AE339" s="68">
        <v>1.0403105746451397E-2</v>
      </c>
      <c r="AF339" s="68">
        <v>1.1835252798772409E-2</v>
      </c>
      <c r="AG339" s="68">
        <v>5.0336480386941771E-4</v>
      </c>
      <c r="AH339" s="68">
        <v>0</v>
      </c>
      <c r="AI339" s="68">
        <v>0</v>
      </c>
      <c r="AJ339" s="68">
        <v>0</v>
      </c>
      <c r="AK339" s="68">
        <v>0</v>
      </c>
      <c r="AL339" s="68">
        <v>1.9562949223223972E-3</v>
      </c>
      <c r="AM339" s="68">
        <v>1.8925408239664585E-3</v>
      </c>
      <c r="AN339" s="68">
        <v>0</v>
      </c>
      <c r="AO339" s="68">
        <v>0</v>
      </c>
      <c r="AP339" s="68">
        <v>0</v>
      </c>
      <c r="AQ339" s="68">
        <v>0</v>
      </c>
      <c r="AR339" s="68">
        <v>0</v>
      </c>
      <c r="AS339" s="68">
        <v>0</v>
      </c>
      <c r="AT339" s="68"/>
      <c r="AV339" s="18" t="s">
        <v>399</v>
      </c>
      <c r="AW339" s="71">
        <v>3.4953228868151851</v>
      </c>
      <c r="AX339" s="71">
        <v>24.072286874838806</v>
      </c>
      <c r="AY339" s="71">
        <v>46.575927207475281</v>
      </c>
      <c r="AZ339" s="71">
        <v>15.722528525353114</v>
      </c>
      <c r="BA339" s="71">
        <v>46.415525706536577</v>
      </c>
      <c r="BB339" s="71">
        <v>40.508400176848816</v>
      </c>
      <c r="BC339" s="71">
        <v>49.704375310380328</v>
      </c>
      <c r="BD339" s="71">
        <v>101.84708520471222</v>
      </c>
      <c r="BE339" s="71">
        <v>0</v>
      </c>
      <c r="BF339" s="71">
        <v>0</v>
      </c>
      <c r="BG339" s="71">
        <v>0</v>
      </c>
      <c r="BH339" s="71">
        <v>0</v>
      </c>
      <c r="BI339" s="71">
        <v>56.027996868544776</v>
      </c>
      <c r="BJ339" s="71">
        <v>56.028000035094728</v>
      </c>
      <c r="BK339" s="71">
        <v>0</v>
      </c>
      <c r="BL339" s="71">
        <v>0</v>
      </c>
      <c r="BM339" s="71">
        <v>0</v>
      </c>
      <c r="BN339" s="71">
        <v>0</v>
      </c>
      <c r="BO339" s="71">
        <v>0</v>
      </c>
      <c r="BP339" s="71">
        <v>0</v>
      </c>
      <c r="BQ339" s="71">
        <v>3.4430545471362932</v>
      </c>
    </row>
    <row r="340" spans="1:69" x14ac:dyDescent="0.2">
      <c r="A340" s="13"/>
      <c r="B340" s="63" t="s">
        <v>151</v>
      </c>
      <c r="C340" s="66">
        <v>4554.8431890229995</v>
      </c>
      <c r="D340" s="66">
        <v>21.161587969899998</v>
      </c>
      <c r="E340" s="66">
        <v>0</v>
      </c>
      <c r="F340" s="66">
        <v>0</v>
      </c>
      <c r="G340" s="66">
        <v>0</v>
      </c>
      <c r="H340" s="66">
        <v>0</v>
      </c>
      <c r="I340" s="66">
        <v>72.124375555</v>
      </c>
      <c r="J340" s="66">
        <v>0</v>
      </c>
      <c r="K340" s="66">
        <v>58.822549070000001</v>
      </c>
      <c r="L340" s="66">
        <v>0</v>
      </c>
      <c r="M340" s="66">
        <v>0</v>
      </c>
      <c r="N340" s="66">
        <v>0</v>
      </c>
      <c r="O340" s="66">
        <v>0</v>
      </c>
      <c r="P340" s="66">
        <v>0</v>
      </c>
      <c r="Q340" s="66">
        <v>0</v>
      </c>
      <c r="R340" s="66">
        <v>0</v>
      </c>
      <c r="S340" s="66">
        <v>0</v>
      </c>
      <c r="T340" s="66">
        <v>0</v>
      </c>
      <c r="U340" s="66">
        <v>0</v>
      </c>
      <c r="V340" s="66">
        <v>0</v>
      </c>
      <c r="W340" s="66">
        <v>4706.9517016178988</v>
      </c>
      <c r="Y340" s="41" t="s">
        <v>151</v>
      </c>
      <c r="Z340" s="68">
        <v>0.96768428438672616</v>
      </c>
      <c r="AA340" s="68">
        <v>4.4958158297282343E-3</v>
      </c>
      <c r="AB340" s="68">
        <v>0</v>
      </c>
      <c r="AC340" s="68">
        <v>0</v>
      </c>
      <c r="AD340" s="68">
        <v>0</v>
      </c>
      <c r="AE340" s="68">
        <v>0</v>
      </c>
      <c r="AF340" s="68">
        <v>1.5322947870956276E-2</v>
      </c>
      <c r="AG340" s="68">
        <v>0</v>
      </c>
      <c r="AH340" s="68">
        <v>1.2496951912589458E-2</v>
      </c>
      <c r="AI340" s="68">
        <v>0</v>
      </c>
      <c r="AJ340" s="68">
        <v>0</v>
      </c>
      <c r="AK340" s="68">
        <v>0</v>
      </c>
      <c r="AL340" s="68">
        <v>0</v>
      </c>
      <c r="AM340" s="68">
        <v>0</v>
      </c>
      <c r="AN340" s="68">
        <v>0</v>
      </c>
      <c r="AO340" s="68">
        <v>0</v>
      </c>
      <c r="AP340" s="68">
        <v>0</v>
      </c>
      <c r="AQ340" s="68">
        <v>0</v>
      </c>
      <c r="AR340" s="68">
        <v>0</v>
      </c>
      <c r="AS340" s="68">
        <v>0</v>
      </c>
      <c r="AT340" s="68"/>
      <c r="AV340" s="18" t="s">
        <v>151</v>
      </c>
      <c r="AW340" s="71">
        <v>12.11405235460477</v>
      </c>
      <c r="AX340" s="71">
        <v>52.748307595536289</v>
      </c>
      <c r="AY340" s="71">
        <v>0</v>
      </c>
      <c r="AZ340" s="71">
        <v>0</v>
      </c>
      <c r="BA340" s="71">
        <v>0</v>
      </c>
      <c r="BB340" s="71">
        <v>0</v>
      </c>
      <c r="BC340" s="71">
        <v>56.028005995606527</v>
      </c>
      <c r="BD340" s="71">
        <v>0</v>
      </c>
      <c r="BE340" s="71">
        <v>102.27882735855464</v>
      </c>
      <c r="BF340" s="71">
        <v>0</v>
      </c>
      <c r="BG340" s="71">
        <v>0</v>
      </c>
      <c r="BH340" s="71">
        <v>0</v>
      </c>
      <c r="BI340" s="71">
        <v>0</v>
      </c>
      <c r="BJ340" s="71">
        <v>0</v>
      </c>
      <c r="BK340" s="71">
        <v>0</v>
      </c>
      <c r="BL340" s="71">
        <v>0</v>
      </c>
      <c r="BM340" s="71">
        <v>0</v>
      </c>
      <c r="BN340" s="71">
        <v>0</v>
      </c>
      <c r="BO340" s="71">
        <v>0</v>
      </c>
      <c r="BP340" s="71">
        <v>0</v>
      </c>
      <c r="BQ340" s="71">
        <v>11.825643739485361</v>
      </c>
    </row>
    <row r="341" spans="1:69" x14ac:dyDescent="0.2">
      <c r="A341" s="13"/>
      <c r="B341" s="63" t="s">
        <v>373</v>
      </c>
      <c r="C341" s="66">
        <v>0</v>
      </c>
      <c r="D341" s="66">
        <v>0</v>
      </c>
      <c r="E341" s="66">
        <v>0</v>
      </c>
      <c r="F341" s="66">
        <v>0</v>
      </c>
      <c r="G341" s="66">
        <v>0</v>
      </c>
      <c r="H341" s="66">
        <v>0</v>
      </c>
      <c r="I341" s="66">
        <v>0</v>
      </c>
      <c r="J341" s="66">
        <v>0</v>
      </c>
      <c r="K341" s="66">
        <v>0</v>
      </c>
      <c r="L341" s="66">
        <v>0</v>
      </c>
      <c r="M341" s="66">
        <v>0</v>
      </c>
      <c r="N341" s="66">
        <v>0</v>
      </c>
      <c r="O341" s="66">
        <v>0</v>
      </c>
      <c r="P341" s="66">
        <v>0</v>
      </c>
      <c r="Q341" s="66">
        <v>0</v>
      </c>
      <c r="R341" s="66">
        <v>0</v>
      </c>
      <c r="S341" s="66">
        <v>0</v>
      </c>
      <c r="T341" s="66">
        <v>0</v>
      </c>
      <c r="U341" s="66">
        <v>0</v>
      </c>
      <c r="V341" s="66">
        <v>0</v>
      </c>
      <c r="W341" s="66">
        <v>151.05088978557606</v>
      </c>
      <c r="Y341" s="41" t="s">
        <v>373</v>
      </c>
      <c r="Z341" s="68">
        <v>0</v>
      </c>
      <c r="AA341" s="68">
        <v>0</v>
      </c>
      <c r="AB341" s="68">
        <v>0</v>
      </c>
      <c r="AC341" s="68">
        <v>0</v>
      </c>
      <c r="AD341" s="68">
        <v>0</v>
      </c>
      <c r="AE341" s="68">
        <v>0</v>
      </c>
      <c r="AF341" s="68">
        <v>0</v>
      </c>
      <c r="AG341" s="68">
        <v>0</v>
      </c>
      <c r="AH341" s="68">
        <v>0</v>
      </c>
      <c r="AI341" s="68">
        <v>0</v>
      </c>
      <c r="AJ341" s="68">
        <v>0</v>
      </c>
      <c r="AK341" s="68">
        <v>0</v>
      </c>
      <c r="AL341" s="68">
        <v>0</v>
      </c>
      <c r="AM341" s="68">
        <v>0</v>
      </c>
      <c r="AN341" s="68">
        <v>0</v>
      </c>
      <c r="AO341" s="68">
        <v>0</v>
      </c>
      <c r="AP341" s="68">
        <v>0</v>
      </c>
      <c r="AQ341" s="68">
        <v>0</v>
      </c>
      <c r="AR341" s="68">
        <v>0</v>
      </c>
      <c r="AS341" s="68">
        <v>0</v>
      </c>
      <c r="AT341" s="68"/>
      <c r="AV341" s="18" t="s">
        <v>373</v>
      </c>
      <c r="AW341" s="71">
        <v>0</v>
      </c>
      <c r="AX341" s="71">
        <v>0</v>
      </c>
      <c r="AY341" s="71">
        <v>0</v>
      </c>
      <c r="AZ341" s="71">
        <v>0</v>
      </c>
      <c r="BA341" s="71">
        <v>0</v>
      </c>
      <c r="BB341" s="71">
        <v>0</v>
      </c>
      <c r="BC341" s="71">
        <v>0</v>
      </c>
      <c r="BD341" s="71">
        <v>0</v>
      </c>
      <c r="BE341" s="71">
        <v>0</v>
      </c>
      <c r="BF341" s="71">
        <v>0</v>
      </c>
      <c r="BG341" s="71">
        <v>0</v>
      </c>
      <c r="BH341" s="71">
        <v>0</v>
      </c>
      <c r="BI341" s="71">
        <v>0</v>
      </c>
      <c r="BJ341" s="71">
        <v>0</v>
      </c>
      <c r="BK341" s="71">
        <v>0</v>
      </c>
      <c r="BL341" s="71">
        <v>0</v>
      </c>
      <c r="BM341" s="71">
        <v>0</v>
      </c>
      <c r="BN341" s="71">
        <v>0</v>
      </c>
      <c r="BO341" s="71">
        <v>0</v>
      </c>
      <c r="BP341" s="71">
        <v>0</v>
      </c>
      <c r="BQ341" s="71">
        <v>23.301612254593895</v>
      </c>
    </row>
    <row r="342" spans="1:69" x14ac:dyDescent="0.2">
      <c r="A342" s="13"/>
      <c r="B342" s="63" t="s">
        <v>374</v>
      </c>
      <c r="C342" s="66">
        <v>0</v>
      </c>
      <c r="D342" s="66">
        <v>0</v>
      </c>
      <c r="E342" s="66">
        <v>0</v>
      </c>
      <c r="F342" s="66">
        <v>0</v>
      </c>
      <c r="G342" s="66">
        <v>0</v>
      </c>
      <c r="H342" s="66">
        <v>0</v>
      </c>
      <c r="I342" s="66">
        <v>0</v>
      </c>
      <c r="J342" s="66">
        <v>0</v>
      </c>
      <c r="K342" s="66">
        <v>0</v>
      </c>
      <c r="L342" s="66">
        <v>0</v>
      </c>
      <c r="M342" s="66">
        <v>0</v>
      </c>
      <c r="N342" s="66">
        <v>0</v>
      </c>
      <c r="O342" s="66">
        <v>0</v>
      </c>
      <c r="P342" s="66">
        <v>0</v>
      </c>
      <c r="Q342" s="66">
        <v>0</v>
      </c>
      <c r="R342" s="66">
        <v>0</v>
      </c>
      <c r="S342" s="66">
        <v>0</v>
      </c>
      <c r="T342" s="66">
        <v>0</v>
      </c>
      <c r="U342" s="66">
        <v>0</v>
      </c>
      <c r="V342" s="66">
        <v>0</v>
      </c>
      <c r="W342" s="66">
        <v>0</v>
      </c>
      <c r="Y342" s="41" t="s">
        <v>374</v>
      </c>
      <c r="Z342" s="68">
        <v>0</v>
      </c>
      <c r="AA342" s="68">
        <v>0</v>
      </c>
      <c r="AB342" s="68">
        <v>0</v>
      </c>
      <c r="AC342" s="68">
        <v>0</v>
      </c>
      <c r="AD342" s="68">
        <v>0</v>
      </c>
      <c r="AE342" s="68">
        <v>0</v>
      </c>
      <c r="AF342" s="68">
        <v>0</v>
      </c>
      <c r="AG342" s="68">
        <v>0</v>
      </c>
      <c r="AH342" s="68">
        <v>0</v>
      </c>
      <c r="AI342" s="68">
        <v>0</v>
      </c>
      <c r="AJ342" s="68">
        <v>0</v>
      </c>
      <c r="AK342" s="68">
        <v>0</v>
      </c>
      <c r="AL342" s="68">
        <v>0</v>
      </c>
      <c r="AM342" s="68">
        <v>0</v>
      </c>
      <c r="AN342" s="68">
        <v>0</v>
      </c>
      <c r="AO342" s="68">
        <v>0</v>
      </c>
      <c r="AP342" s="68">
        <v>0</v>
      </c>
      <c r="AQ342" s="68">
        <v>0</v>
      </c>
      <c r="AR342" s="68">
        <v>0</v>
      </c>
      <c r="AS342" s="68">
        <v>0</v>
      </c>
      <c r="AT342" s="68"/>
      <c r="AV342" s="18" t="s">
        <v>374</v>
      </c>
      <c r="AW342" s="71">
        <v>0</v>
      </c>
      <c r="AX342" s="71">
        <v>0</v>
      </c>
      <c r="AY342" s="71">
        <v>0</v>
      </c>
      <c r="AZ342" s="71">
        <v>0</v>
      </c>
      <c r="BA342" s="71">
        <v>0</v>
      </c>
      <c r="BB342" s="71">
        <v>0</v>
      </c>
      <c r="BC342" s="71">
        <v>0</v>
      </c>
      <c r="BD342" s="71">
        <v>0</v>
      </c>
      <c r="BE342" s="71">
        <v>0</v>
      </c>
      <c r="BF342" s="71">
        <v>0</v>
      </c>
      <c r="BG342" s="71">
        <v>0</v>
      </c>
      <c r="BH342" s="71">
        <v>0</v>
      </c>
      <c r="BI342" s="71">
        <v>0</v>
      </c>
      <c r="BJ342" s="71">
        <v>0</v>
      </c>
      <c r="BK342" s="71">
        <v>0</v>
      </c>
      <c r="BL342" s="71">
        <v>0</v>
      </c>
      <c r="BM342" s="71">
        <v>0</v>
      </c>
      <c r="BN342" s="71">
        <v>0</v>
      </c>
      <c r="BO342" s="71">
        <v>0</v>
      </c>
      <c r="BP342" s="71">
        <v>0</v>
      </c>
      <c r="BQ342" s="71">
        <v>0</v>
      </c>
    </row>
    <row r="343" spans="1:69" x14ac:dyDescent="0.2">
      <c r="A343" s="13"/>
      <c r="B343" s="63" t="s">
        <v>374</v>
      </c>
      <c r="C343" s="66">
        <v>0</v>
      </c>
      <c r="D343" s="66">
        <v>0</v>
      </c>
      <c r="E343" s="66">
        <v>0</v>
      </c>
      <c r="F343" s="66">
        <v>0</v>
      </c>
      <c r="G343" s="66">
        <v>0</v>
      </c>
      <c r="H343" s="66">
        <v>0</v>
      </c>
      <c r="I343" s="66">
        <v>0</v>
      </c>
      <c r="J343" s="66">
        <v>0</v>
      </c>
      <c r="K343" s="66">
        <v>0</v>
      </c>
      <c r="L343" s="66">
        <v>0</v>
      </c>
      <c r="M343" s="66">
        <v>0</v>
      </c>
      <c r="N343" s="66">
        <v>0</v>
      </c>
      <c r="O343" s="66">
        <v>0</v>
      </c>
      <c r="P343" s="66">
        <v>0</v>
      </c>
      <c r="Q343" s="66">
        <v>0</v>
      </c>
      <c r="R343" s="66">
        <v>0</v>
      </c>
      <c r="S343" s="66">
        <v>0</v>
      </c>
      <c r="T343" s="66">
        <v>0</v>
      </c>
      <c r="U343" s="66">
        <v>0</v>
      </c>
      <c r="V343" s="66">
        <v>0</v>
      </c>
      <c r="W343" s="66">
        <v>0</v>
      </c>
      <c r="Y343" s="41" t="s">
        <v>374</v>
      </c>
      <c r="Z343" s="68">
        <v>0</v>
      </c>
      <c r="AA343" s="68">
        <v>0</v>
      </c>
      <c r="AB343" s="68">
        <v>0</v>
      </c>
      <c r="AC343" s="68">
        <v>0</v>
      </c>
      <c r="AD343" s="68">
        <v>0</v>
      </c>
      <c r="AE343" s="68">
        <v>0</v>
      </c>
      <c r="AF343" s="68">
        <v>0</v>
      </c>
      <c r="AG343" s="68">
        <v>0</v>
      </c>
      <c r="AH343" s="68">
        <v>0</v>
      </c>
      <c r="AI343" s="68">
        <v>0</v>
      </c>
      <c r="AJ343" s="68">
        <v>0</v>
      </c>
      <c r="AK343" s="68">
        <v>0</v>
      </c>
      <c r="AL343" s="68">
        <v>0</v>
      </c>
      <c r="AM343" s="68">
        <v>0</v>
      </c>
      <c r="AN343" s="68">
        <v>0</v>
      </c>
      <c r="AO343" s="68">
        <v>0</v>
      </c>
      <c r="AP343" s="68">
        <v>0</v>
      </c>
      <c r="AQ343" s="68">
        <v>0</v>
      </c>
      <c r="AR343" s="68">
        <v>0</v>
      </c>
      <c r="AS343" s="68">
        <v>0</v>
      </c>
      <c r="AT343" s="68"/>
      <c r="AV343" s="18" t="s">
        <v>374</v>
      </c>
      <c r="AW343" s="71">
        <v>0</v>
      </c>
      <c r="AX343" s="71">
        <v>0</v>
      </c>
      <c r="AY343" s="71">
        <v>0</v>
      </c>
      <c r="AZ343" s="71">
        <v>0</v>
      </c>
      <c r="BA343" s="71">
        <v>0</v>
      </c>
      <c r="BB343" s="71">
        <v>0</v>
      </c>
      <c r="BC343" s="71">
        <v>0</v>
      </c>
      <c r="BD343" s="71">
        <v>0</v>
      </c>
      <c r="BE343" s="71">
        <v>0</v>
      </c>
      <c r="BF343" s="71">
        <v>0</v>
      </c>
      <c r="BG343" s="71">
        <v>0</v>
      </c>
      <c r="BH343" s="71">
        <v>0</v>
      </c>
      <c r="BI343" s="71">
        <v>0</v>
      </c>
      <c r="BJ343" s="71">
        <v>0</v>
      </c>
      <c r="BK343" s="71">
        <v>0</v>
      </c>
      <c r="BL343" s="71">
        <v>0</v>
      </c>
      <c r="BM343" s="71">
        <v>0</v>
      </c>
      <c r="BN343" s="71">
        <v>0</v>
      </c>
      <c r="BO343" s="71">
        <v>0</v>
      </c>
      <c r="BP343" s="71">
        <v>0</v>
      </c>
      <c r="BQ343" s="71">
        <v>0</v>
      </c>
    </row>
    <row r="344" spans="1:69" x14ac:dyDescent="0.2">
      <c r="A344" s="13"/>
      <c r="B344" s="63" t="s">
        <v>374</v>
      </c>
      <c r="C344" s="66">
        <v>0</v>
      </c>
      <c r="D344" s="66">
        <v>0</v>
      </c>
      <c r="E344" s="66">
        <v>0</v>
      </c>
      <c r="F344" s="66">
        <v>0</v>
      </c>
      <c r="G344" s="66">
        <v>0</v>
      </c>
      <c r="H344" s="66">
        <v>0</v>
      </c>
      <c r="I344" s="66">
        <v>0</v>
      </c>
      <c r="J344" s="66">
        <v>0</v>
      </c>
      <c r="K344" s="66">
        <v>0</v>
      </c>
      <c r="L344" s="66">
        <v>0</v>
      </c>
      <c r="M344" s="66">
        <v>0</v>
      </c>
      <c r="N344" s="66">
        <v>0</v>
      </c>
      <c r="O344" s="66">
        <v>0</v>
      </c>
      <c r="P344" s="66">
        <v>0</v>
      </c>
      <c r="Q344" s="66">
        <v>0</v>
      </c>
      <c r="R344" s="66">
        <v>0</v>
      </c>
      <c r="S344" s="66">
        <v>0</v>
      </c>
      <c r="T344" s="66">
        <v>0</v>
      </c>
      <c r="U344" s="66">
        <v>0</v>
      </c>
      <c r="V344" s="66">
        <v>0</v>
      </c>
      <c r="W344" s="66">
        <v>0</v>
      </c>
      <c r="Y344" s="41" t="s">
        <v>374</v>
      </c>
      <c r="Z344" s="68">
        <v>0</v>
      </c>
      <c r="AA344" s="68">
        <v>0</v>
      </c>
      <c r="AB344" s="68">
        <v>0</v>
      </c>
      <c r="AC344" s="68">
        <v>0</v>
      </c>
      <c r="AD344" s="68">
        <v>0</v>
      </c>
      <c r="AE344" s="68">
        <v>0</v>
      </c>
      <c r="AF344" s="68">
        <v>0</v>
      </c>
      <c r="AG344" s="68">
        <v>0</v>
      </c>
      <c r="AH344" s="68">
        <v>0</v>
      </c>
      <c r="AI344" s="68">
        <v>0</v>
      </c>
      <c r="AJ344" s="68">
        <v>0</v>
      </c>
      <c r="AK344" s="68">
        <v>0</v>
      </c>
      <c r="AL344" s="68">
        <v>0</v>
      </c>
      <c r="AM344" s="68">
        <v>0</v>
      </c>
      <c r="AN344" s="68">
        <v>0</v>
      </c>
      <c r="AO344" s="68">
        <v>0</v>
      </c>
      <c r="AP344" s="68">
        <v>0</v>
      </c>
      <c r="AQ344" s="68">
        <v>0</v>
      </c>
      <c r="AR344" s="68">
        <v>0</v>
      </c>
      <c r="AS344" s="68">
        <v>0</v>
      </c>
      <c r="AT344" s="68"/>
      <c r="AV344" s="18" t="s">
        <v>374</v>
      </c>
      <c r="AW344" s="71">
        <v>0</v>
      </c>
      <c r="AX344" s="71">
        <v>0</v>
      </c>
      <c r="AY344" s="71">
        <v>0</v>
      </c>
      <c r="AZ344" s="71">
        <v>0</v>
      </c>
      <c r="BA344" s="71">
        <v>0</v>
      </c>
      <c r="BB344" s="71">
        <v>0</v>
      </c>
      <c r="BC344" s="71">
        <v>0</v>
      </c>
      <c r="BD344" s="71">
        <v>0</v>
      </c>
      <c r="BE344" s="71">
        <v>0</v>
      </c>
      <c r="BF344" s="71">
        <v>0</v>
      </c>
      <c r="BG344" s="71">
        <v>0</v>
      </c>
      <c r="BH344" s="71">
        <v>0</v>
      </c>
      <c r="BI344" s="71">
        <v>0</v>
      </c>
      <c r="BJ344" s="71">
        <v>0</v>
      </c>
      <c r="BK344" s="71">
        <v>0</v>
      </c>
      <c r="BL344" s="71">
        <v>0</v>
      </c>
      <c r="BM344" s="71">
        <v>0</v>
      </c>
      <c r="BN344" s="71">
        <v>0</v>
      </c>
      <c r="BO344" s="71">
        <v>0</v>
      </c>
      <c r="BP344" s="71">
        <v>0</v>
      </c>
      <c r="BQ344" s="71">
        <v>0</v>
      </c>
    </row>
    <row r="345" spans="1:69" x14ac:dyDescent="0.2">
      <c r="A345" s="13"/>
      <c r="B345" s="63" t="s">
        <v>374</v>
      </c>
      <c r="C345" s="66">
        <v>0</v>
      </c>
      <c r="D345" s="66">
        <v>0</v>
      </c>
      <c r="E345" s="66">
        <v>0</v>
      </c>
      <c r="F345" s="66">
        <v>0</v>
      </c>
      <c r="G345" s="66">
        <v>0</v>
      </c>
      <c r="H345" s="66">
        <v>0</v>
      </c>
      <c r="I345" s="66">
        <v>0</v>
      </c>
      <c r="J345" s="66">
        <v>0</v>
      </c>
      <c r="K345" s="66">
        <v>0</v>
      </c>
      <c r="L345" s="66">
        <v>0</v>
      </c>
      <c r="M345" s="66">
        <v>0</v>
      </c>
      <c r="N345" s="66">
        <v>0</v>
      </c>
      <c r="O345" s="66">
        <v>0</v>
      </c>
      <c r="P345" s="66">
        <v>0</v>
      </c>
      <c r="Q345" s="66">
        <v>0</v>
      </c>
      <c r="R345" s="66">
        <v>0</v>
      </c>
      <c r="S345" s="66">
        <v>0</v>
      </c>
      <c r="T345" s="66">
        <v>0</v>
      </c>
      <c r="U345" s="66">
        <v>0</v>
      </c>
      <c r="V345" s="66">
        <v>0</v>
      </c>
      <c r="W345" s="66">
        <v>0</v>
      </c>
      <c r="Y345" s="41" t="s">
        <v>374</v>
      </c>
      <c r="Z345" s="68">
        <v>0</v>
      </c>
      <c r="AA345" s="68">
        <v>0</v>
      </c>
      <c r="AB345" s="68">
        <v>0</v>
      </c>
      <c r="AC345" s="68">
        <v>0</v>
      </c>
      <c r="AD345" s="68">
        <v>0</v>
      </c>
      <c r="AE345" s="68">
        <v>0</v>
      </c>
      <c r="AF345" s="68">
        <v>0</v>
      </c>
      <c r="AG345" s="68">
        <v>0</v>
      </c>
      <c r="AH345" s="68">
        <v>0</v>
      </c>
      <c r="AI345" s="68">
        <v>0</v>
      </c>
      <c r="AJ345" s="68">
        <v>0</v>
      </c>
      <c r="AK345" s="68">
        <v>0</v>
      </c>
      <c r="AL345" s="68">
        <v>0</v>
      </c>
      <c r="AM345" s="68">
        <v>0</v>
      </c>
      <c r="AN345" s="68">
        <v>0</v>
      </c>
      <c r="AO345" s="68">
        <v>0</v>
      </c>
      <c r="AP345" s="68">
        <v>0</v>
      </c>
      <c r="AQ345" s="68">
        <v>0</v>
      </c>
      <c r="AR345" s="68">
        <v>0</v>
      </c>
      <c r="AS345" s="68">
        <v>0</v>
      </c>
      <c r="AT345" s="68"/>
      <c r="AV345" s="18" t="s">
        <v>374</v>
      </c>
      <c r="AW345" s="71">
        <v>0</v>
      </c>
      <c r="AX345" s="71">
        <v>0</v>
      </c>
      <c r="AY345" s="71">
        <v>0</v>
      </c>
      <c r="AZ345" s="71">
        <v>0</v>
      </c>
      <c r="BA345" s="71">
        <v>0</v>
      </c>
      <c r="BB345" s="71">
        <v>0</v>
      </c>
      <c r="BC345" s="71">
        <v>0</v>
      </c>
      <c r="BD345" s="71">
        <v>0</v>
      </c>
      <c r="BE345" s="71">
        <v>0</v>
      </c>
      <c r="BF345" s="71">
        <v>0</v>
      </c>
      <c r="BG345" s="71">
        <v>0</v>
      </c>
      <c r="BH345" s="71">
        <v>0</v>
      </c>
      <c r="BI345" s="71">
        <v>0</v>
      </c>
      <c r="BJ345" s="71">
        <v>0</v>
      </c>
      <c r="BK345" s="71">
        <v>0</v>
      </c>
      <c r="BL345" s="71">
        <v>0</v>
      </c>
      <c r="BM345" s="71">
        <v>0</v>
      </c>
      <c r="BN345" s="71">
        <v>0</v>
      </c>
      <c r="BO345" s="71">
        <v>0</v>
      </c>
      <c r="BP345" s="71">
        <v>0</v>
      </c>
      <c r="BQ345" s="71">
        <v>0</v>
      </c>
    </row>
    <row r="346" spans="1:69" s="20" customFormat="1" x14ac:dyDescent="0.2">
      <c r="A346" s="19"/>
      <c r="B346" s="63" t="s">
        <v>374</v>
      </c>
      <c r="C346" s="66">
        <v>0</v>
      </c>
      <c r="D346" s="66">
        <v>0</v>
      </c>
      <c r="E346" s="66">
        <v>0</v>
      </c>
      <c r="F346" s="66">
        <v>0</v>
      </c>
      <c r="G346" s="66">
        <v>0</v>
      </c>
      <c r="H346" s="66">
        <v>0</v>
      </c>
      <c r="I346" s="66">
        <v>0</v>
      </c>
      <c r="J346" s="66">
        <v>0</v>
      </c>
      <c r="K346" s="66">
        <v>0</v>
      </c>
      <c r="L346" s="66">
        <v>0</v>
      </c>
      <c r="M346" s="66">
        <v>0</v>
      </c>
      <c r="N346" s="66">
        <v>0</v>
      </c>
      <c r="O346" s="66">
        <v>0</v>
      </c>
      <c r="P346" s="66">
        <v>0</v>
      </c>
      <c r="Q346" s="66">
        <v>0</v>
      </c>
      <c r="R346" s="66">
        <v>0</v>
      </c>
      <c r="S346" s="66">
        <v>0</v>
      </c>
      <c r="T346" s="66">
        <v>0</v>
      </c>
      <c r="U346" s="66">
        <v>0</v>
      </c>
      <c r="V346" s="66">
        <v>0</v>
      </c>
      <c r="W346" s="66">
        <v>0</v>
      </c>
      <c r="Y346" s="41" t="s">
        <v>374</v>
      </c>
      <c r="Z346" s="68">
        <v>0</v>
      </c>
      <c r="AA346" s="68">
        <v>0</v>
      </c>
      <c r="AB346" s="68">
        <v>0</v>
      </c>
      <c r="AC346" s="68">
        <v>0</v>
      </c>
      <c r="AD346" s="68">
        <v>0</v>
      </c>
      <c r="AE346" s="68">
        <v>0</v>
      </c>
      <c r="AF346" s="68">
        <v>0</v>
      </c>
      <c r="AG346" s="68">
        <v>0</v>
      </c>
      <c r="AH346" s="68">
        <v>0</v>
      </c>
      <c r="AI346" s="68">
        <v>0</v>
      </c>
      <c r="AJ346" s="68">
        <v>0</v>
      </c>
      <c r="AK346" s="68">
        <v>0</v>
      </c>
      <c r="AL346" s="68">
        <v>0</v>
      </c>
      <c r="AM346" s="68">
        <v>0</v>
      </c>
      <c r="AN346" s="68">
        <v>0</v>
      </c>
      <c r="AO346" s="68">
        <v>0</v>
      </c>
      <c r="AP346" s="68">
        <v>0</v>
      </c>
      <c r="AQ346" s="68">
        <v>0</v>
      </c>
      <c r="AR346" s="68">
        <v>0</v>
      </c>
      <c r="AS346" s="68">
        <v>0</v>
      </c>
      <c r="AT346" s="68"/>
      <c r="AV346" s="18" t="s">
        <v>374</v>
      </c>
      <c r="AW346" s="71">
        <v>0</v>
      </c>
      <c r="AX346" s="71">
        <v>0</v>
      </c>
      <c r="AY346" s="71">
        <v>0</v>
      </c>
      <c r="AZ346" s="71">
        <v>0</v>
      </c>
      <c r="BA346" s="71">
        <v>0</v>
      </c>
      <c r="BB346" s="71">
        <v>0</v>
      </c>
      <c r="BC346" s="71">
        <v>0</v>
      </c>
      <c r="BD346" s="71">
        <v>0</v>
      </c>
      <c r="BE346" s="71">
        <v>0</v>
      </c>
      <c r="BF346" s="71">
        <v>0</v>
      </c>
      <c r="BG346" s="71">
        <v>0</v>
      </c>
      <c r="BH346" s="71">
        <v>0</v>
      </c>
      <c r="BI346" s="71">
        <v>0</v>
      </c>
      <c r="BJ346" s="71">
        <v>0</v>
      </c>
      <c r="BK346" s="71">
        <v>0</v>
      </c>
      <c r="BL346" s="71">
        <v>0</v>
      </c>
      <c r="BM346" s="71">
        <v>0</v>
      </c>
      <c r="BN346" s="71">
        <v>0</v>
      </c>
      <c r="BO346" s="71">
        <v>0</v>
      </c>
      <c r="BP346" s="71">
        <v>0</v>
      </c>
      <c r="BQ346" s="71">
        <v>0</v>
      </c>
    </row>
    <row r="347" spans="1:69" x14ac:dyDescent="0.2">
      <c r="A347" s="13"/>
      <c r="B347" s="64" t="s">
        <v>374</v>
      </c>
      <c r="C347" s="66">
        <v>0</v>
      </c>
      <c r="D347" s="66">
        <v>0</v>
      </c>
      <c r="E347" s="66">
        <v>0</v>
      </c>
      <c r="F347" s="66">
        <v>0</v>
      </c>
      <c r="G347" s="66">
        <v>0</v>
      </c>
      <c r="H347" s="66">
        <v>0</v>
      </c>
      <c r="I347" s="66">
        <v>0</v>
      </c>
      <c r="J347" s="66">
        <v>0</v>
      </c>
      <c r="K347" s="66">
        <v>0</v>
      </c>
      <c r="L347" s="66">
        <v>0</v>
      </c>
      <c r="M347" s="66">
        <v>0</v>
      </c>
      <c r="N347" s="66">
        <v>0</v>
      </c>
      <c r="O347" s="66">
        <v>0</v>
      </c>
      <c r="P347" s="66">
        <v>0</v>
      </c>
      <c r="Q347" s="66">
        <v>0</v>
      </c>
      <c r="R347" s="66">
        <v>0</v>
      </c>
      <c r="S347" s="66">
        <v>0</v>
      </c>
      <c r="T347" s="66">
        <v>0</v>
      </c>
      <c r="U347" s="66">
        <v>0</v>
      </c>
      <c r="V347" s="66">
        <v>0</v>
      </c>
      <c r="W347" s="66">
        <v>0</v>
      </c>
      <c r="Y347" s="42" t="s">
        <v>374</v>
      </c>
      <c r="Z347" s="68">
        <v>0</v>
      </c>
      <c r="AA347" s="68">
        <v>0</v>
      </c>
      <c r="AB347" s="68">
        <v>0</v>
      </c>
      <c r="AC347" s="68">
        <v>0</v>
      </c>
      <c r="AD347" s="68">
        <v>0</v>
      </c>
      <c r="AE347" s="68">
        <v>0</v>
      </c>
      <c r="AF347" s="68">
        <v>0</v>
      </c>
      <c r="AG347" s="68">
        <v>0</v>
      </c>
      <c r="AH347" s="68">
        <v>0</v>
      </c>
      <c r="AI347" s="68">
        <v>0</v>
      </c>
      <c r="AJ347" s="68">
        <v>0</v>
      </c>
      <c r="AK347" s="68">
        <v>0</v>
      </c>
      <c r="AL347" s="68">
        <v>0</v>
      </c>
      <c r="AM347" s="68">
        <v>0</v>
      </c>
      <c r="AN347" s="68">
        <v>0</v>
      </c>
      <c r="AO347" s="68">
        <v>0</v>
      </c>
      <c r="AP347" s="68">
        <v>0</v>
      </c>
      <c r="AQ347" s="68">
        <v>0</v>
      </c>
      <c r="AR347" s="68">
        <v>0</v>
      </c>
      <c r="AS347" s="68">
        <v>0</v>
      </c>
      <c r="AT347" s="68"/>
      <c r="AV347" s="22" t="s">
        <v>374</v>
      </c>
      <c r="AW347" s="71">
        <v>0</v>
      </c>
      <c r="AX347" s="71">
        <v>0</v>
      </c>
      <c r="AY347" s="71">
        <v>0</v>
      </c>
      <c r="AZ347" s="71">
        <v>0</v>
      </c>
      <c r="BA347" s="71">
        <v>0</v>
      </c>
      <c r="BB347" s="71">
        <v>0</v>
      </c>
      <c r="BC347" s="71">
        <v>0</v>
      </c>
      <c r="BD347" s="71">
        <v>0</v>
      </c>
      <c r="BE347" s="71">
        <v>0</v>
      </c>
      <c r="BF347" s="71">
        <v>0</v>
      </c>
      <c r="BG347" s="71">
        <v>0</v>
      </c>
      <c r="BH347" s="71">
        <v>0</v>
      </c>
      <c r="BI347" s="71">
        <v>0</v>
      </c>
      <c r="BJ347" s="71">
        <v>0</v>
      </c>
      <c r="BK347" s="71">
        <v>0</v>
      </c>
      <c r="BL347" s="71">
        <v>0</v>
      </c>
      <c r="BM347" s="71">
        <v>0</v>
      </c>
      <c r="BN347" s="71">
        <v>0</v>
      </c>
      <c r="BO347" s="71">
        <v>0</v>
      </c>
      <c r="BP347" s="71">
        <v>0</v>
      </c>
      <c r="BQ347" s="71">
        <v>0</v>
      </c>
    </row>
    <row r="348" spans="1:69" x14ac:dyDescent="0.2">
      <c r="A348" s="13"/>
      <c r="B348" s="65" t="s">
        <v>194</v>
      </c>
      <c r="C348" s="66">
        <v>116301.65607113561</v>
      </c>
      <c r="D348" s="66">
        <v>4901.5776663494989</v>
      </c>
      <c r="E348" s="66">
        <v>1340.8817010937996</v>
      </c>
      <c r="F348" s="66">
        <v>7217.5555570139004</v>
      </c>
      <c r="G348" s="66">
        <v>938.61655561099985</v>
      </c>
      <c r="H348" s="66">
        <v>854.55512016700004</v>
      </c>
      <c r="I348" s="66">
        <v>868.27122086559996</v>
      </c>
      <c r="J348" s="66">
        <v>33.860899083</v>
      </c>
      <c r="K348" s="66">
        <v>58.822549070000001</v>
      </c>
      <c r="L348" s="66">
        <v>907.66728020059998</v>
      </c>
      <c r="M348" s="66">
        <v>45.374620270000001</v>
      </c>
      <c r="N348" s="66">
        <v>0</v>
      </c>
      <c r="O348" s="66">
        <v>131.59820558000001</v>
      </c>
      <c r="P348" s="66">
        <v>127.30952454</v>
      </c>
      <c r="Q348" s="66">
        <v>0</v>
      </c>
      <c r="R348" s="66">
        <v>0</v>
      </c>
      <c r="S348" s="66">
        <v>0</v>
      </c>
      <c r="T348" s="66">
        <v>0</v>
      </c>
      <c r="U348" s="66">
        <v>0</v>
      </c>
      <c r="V348" s="66">
        <v>0</v>
      </c>
      <c r="W348" s="66"/>
      <c r="Y348" s="43" t="s">
        <v>194</v>
      </c>
      <c r="Z348" s="69"/>
      <c r="AA348" s="69"/>
      <c r="AB348" s="69"/>
      <c r="AC348" s="69"/>
      <c r="AD348" s="69"/>
      <c r="AE348" s="69"/>
      <c r="AF348" s="69"/>
      <c r="AG348" s="69"/>
      <c r="AH348" s="69"/>
      <c r="AI348" s="69"/>
      <c r="AJ348" s="69"/>
      <c r="AK348" s="69"/>
      <c r="AL348" s="69"/>
      <c r="AM348" s="69"/>
      <c r="AN348" s="68"/>
      <c r="AO348" s="68"/>
      <c r="AP348" s="68"/>
      <c r="AQ348" s="68"/>
      <c r="AR348" s="68"/>
      <c r="AS348" s="68"/>
      <c r="AT348" s="69"/>
      <c r="AV348" s="24" t="s">
        <v>194</v>
      </c>
      <c r="AW348" s="71"/>
      <c r="AX348" s="71"/>
      <c r="AY348" s="71"/>
      <c r="AZ348" s="71"/>
      <c r="BA348" s="71"/>
      <c r="BB348" s="71"/>
      <c r="BC348" s="71"/>
      <c r="BD348" s="71"/>
      <c r="BE348" s="71"/>
      <c r="BF348" s="71"/>
      <c r="BG348" s="71"/>
      <c r="BH348" s="71"/>
      <c r="BI348" s="71"/>
      <c r="BJ348" s="71"/>
      <c r="BK348" s="71"/>
      <c r="BL348" s="71"/>
      <c r="BM348" s="71"/>
      <c r="BN348" s="71"/>
      <c r="BO348" s="71"/>
      <c r="BP348" s="71"/>
      <c r="BQ348" s="71"/>
    </row>
    <row r="351" spans="1:69" x14ac:dyDescent="0.2">
      <c r="A351" s="8" t="s">
        <v>120</v>
      </c>
      <c r="B351" s="14" t="s">
        <v>187</v>
      </c>
      <c r="C351" s="28" t="s">
        <v>8</v>
      </c>
      <c r="D351" s="28" t="s">
        <v>7</v>
      </c>
      <c r="E351" s="28" t="s">
        <v>6</v>
      </c>
      <c r="F351" s="28" t="s">
        <v>5</v>
      </c>
      <c r="G351" s="28" t="s">
        <v>4</v>
      </c>
      <c r="H351" s="28" t="s">
        <v>3</v>
      </c>
      <c r="I351" s="28" t="s">
        <v>2</v>
      </c>
      <c r="J351" s="28" t="s">
        <v>1</v>
      </c>
      <c r="K351" s="28" t="s">
        <v>0</v>
      </c>
      <c r="L351" s="28" t="s">
        <v>10</v>
      </c>
      <c r="M351" s="28" t="s">
        <v>38</v>
      </c>
      <c r="N351" s="28" t="s">
        <v>37</v>
      </c>
      <c r="O351" s="28" t="s">
        <v>36</v>
      </c>
      <c r="P351" s="28" t="s">
        <v>35</v>
      </c>
      <c r="Q351" s="28" t="s">
        <v>34</v>
      </c>
      <c r="R351" s="28" t="s">
        <v>33</v>
      </c>
      <c r="S351" s="28" t="s">
        <v>32</v>
      </c>
      <c r="T351" s="28" t="s">
        <v>31</v>
      </c>
      <c r="U351" s="28" t="s">
        <v>30</v>
      </c>
      <c r="V351" s="28" t="s">
        <v>29</v>
      </c>
      <c r="W351" s="28" t="s">
        <v>194</v>
      </c>
      <c r="Y351" s="40" t="s">
        <v>187</v>
      </c>
      <c r="Z351" s="67" t="s">
        <v>8</v>
      </c>
      <c r="AA351" s="67" t="s">
        <v>7</v>
      </c>
      <c r="AB351" s="67" t="s">
        <v>6</v>
      </c>
      <c r="AC351" s="67" t="s">
        <v>5</v>
      </c>
      <c r="AD351" s="67" t="s">
        <v>4</v>
      </c>
      <c r="AE351" s="67" t="s">
        <v>3</v>
      </c>
      <c r="AF351" s="67" t="s">
        <v>2</v>
      </c>
      <c r="AG351" s="67" t="s">
        <v>1</v>
      </c>
      <c r="AH351" s="67" t="s">
        <v>0</v>
      </c>
      <c r="AI351" s="67" t="s">
        <v>10</v>
      </c>
      <c r="AJ351" s="67" t="s">
        <v>38</v>
      </c>
      <c r="AK351" s="67" t="s">
        <v>37</v>
      </c>
      <c r="AL351" s="67" t="s">
        <v>36</v>
      </c>
      <c r="AM351" s="67" t="s">
        <v>35</v>
      </c>
      <c r="AN351" s="67" t="s">
        <v>34</v>
      </c>
      <c r="AO351" s="67" t="s">
        <v>33</v>
      </c>
      <c r="AP351" s="67" t="s">
        <v>32</v>
      </c>
      <c r="AQ351" s="67" t="s">
        <v>31</v>
      </c>
      <c r="AR351" s="67" t="s">
        <v>30</v>
      </c>
      <c r="AS351" s="67" t="s">
        <v>29</v>
      </c>
      <c r="AT351" s="67" t="s">
        <v>194</v>
      </c>
      <c r="AV351" s="16" t="s">
        <v>187</v>
      </c>
      <c r="AW351" s="70" t="s">
        <v>8</v>
      </c>
      <c r="AX351" s="70" t="s">
        <v>7</v>
      </c>
      <c r="AY351" s="70" t="s">
        <v>6</v>
      </c>
      <c r="AZ351" s="70" t="s">
        <v>5</v>
      </c>
      <c r="BA351" s="70" t="s">
        <v>4</v>
      </c>
      <c r="BB351" s="70" t="s">
        <v>3</v>
      </c>
      <c r="BC351" s="70" t="s">
        <v>2</v>
      </c>
      <c r="BD351" s="70" t="s">
        <v>1</v>
      </c>
      <c r="BE351" s="70" t="s">
        <v>0</v>
      </c>
      <c r="BF351" s="70" t="s">
        <v>10</v>
      </c>
      <c r="BG351" s="70" t="s">
        <v>38</v>
      </c>
      <c r="BH351" s="70" t="s">
        <v>37</v>
      </c>
      <c r="BI351" s="70" t="s">
        <v>36</v>
      </c>
      <c r="BJ351" s="70" t="s">
        <v>35</v>
      </c>
      <c r="BK351" s="70" t="s">
        <v>34</v>
      </c>
      <c r="BL351" s="70" t="s">
        <v>33</v>
      </c>
      <c r="BM351" s="70" t="s">
        <v>32</v>
      </c>
      <c r="BN351" s="70" t="s">
        <v>31</v>
      </c>
      <c r="BO351" s="70" t="s">
        <v>30</v>
      </c>
      <c r="BP351" s="70" t="s">
        <v>29</v>
      </c>
      <c r="BQ351" s="70" t="s">
        <v>194</v>
      </c>
    </row>
    <row r="352" spans="1:69" x14ac:dyDescent="0.2">
      <c r="A352" s="13"/>
      <c r="B352" s="63" t="s">
        <v>177</v>
      </c>
      <c r="C352" s="66">
        <v>96.422155519500009</v>
      </c>
      <c r="D352" s="66">
        <v>0</v>
      </c>
      <c r="E352" s="66">
        <v>0</v>
      </c>
      <c r="F352" s="66">
        <v>0</v>
      </c>
      <c r="G352" s="66">
        <v>0</v>
      </c>
      <c r="H352" s="66">
        <v>0</v>
      </c>
      <c r="I352" s="66">
        <v>0</v>
      </c>
      <c r="J352" s="66">
        <v>0</v>
      </c>
      <c r="K352" s="66">
        <v>0</v>
      </c>
      <c r="L352" s="66">
        <v>0</v>
      </c>
      <c r="M352" s="66">
        <v>0</v>
      </c>
      <c r="N352" s="66">
        <v>0</v>
      </c>
      <c r="O352" s="66">
        <v>0</v>
      </c>
      <c r="P352" s="66">
        <v>0</v>
      </c>
      <c r="Q352" s="66">
        <v>0</v>
      </c>
      <c r="R352" s="66">
        <v>0</v>
      </c>
      <c r="S352" s="66">
        <v>0</v>
      </c>
      <c r="T352" s="66">
        <v>0</v>
      </c>
      <c r="U352" s="66">
        <v>0</v>
      </c>
      <c r="V352" s="66">
        <v>0</v>
      </c>
      <c r="W352" s="66">
        <v>96.422155519500009</v>
      </c>
      <c r="Y352" s="41" t="s">
        <v>177</v>
      </c>
      <c r="Z352" s="68">
        <v>1</v>
      </c>
      <c r="AA352" s="68">
        <v>0</v>
      </c>
      <c r="AB352" s="68">
        <v>0</v>
      </c>
      <c r="AC352" s="68">
        <v>0</v>
      </c>
      <c r="AD352" s="68">
        <v>0</v>
      </c>
      <c r="AE352" s="68">
        <v>0</v>
      </c>
      <c r="AF352" s="68">
        <v>0</v>
      </c>
      <c r="AG352" s="68">
        <v>0</v>
      </c>
      <c r="AH352" s="68">
        <v>0</v>
      </c>
      <c r="AI352" s="68">
        <v>0</v>
      </c>
      <c r="AJ352" s="68">
        <v>0</v>
      </c>
      <c r="AK352" s="68">
        <v>0</v>
      </c>
      <c r="AL352" s="68">
        <v>0</v>
      </c>
      <c r="AM352" s="68">
        <v>0</v>
      </c>
      <c r="AN352" s="68">
        <v>0</v>
      </c>
      <c r="AO352" s="68">
        <v>0</v>
      </c>
      <c r="AP352" s="68">
        <v>0</v>
      </c>
      <c r="AQ352" s="68">
        <v>0</v>
      </c>
      <c r="AR352" s="68">
        <v>0</v>
      </c>
      <c r="AS352" s="68">
        <v>0</v>
      </c>
      <c r="AT352" s="68"/>
      <c r="AV352" s="18" t="s">
        <v>177</v>
      </c>
      <c r="AW352" s="71">
        <v>90.062860845753463</v>
      </c>
      <c r="AX352" s="71">
        <v>0</v>
      </c>
      <c r="AY352" s="71">
        <v>0</v>
      </c>
      <c r="AZ352" s="71">
        <v>0</v>
      </c>
      <c r="BA352" s="71">
        <v>0</v>
      </c>
      <c r="BB352" s="71">
        <v>0</v>
      </c>
      <c r="BC352" s="71">
        <v>0</v>
      </c>
      <c r="BD352" s="71">
        <v>0</v>
      </c>
      <c r="BE352" s="71">
        <v>0</v>
      </c>
      <c r="BF352" s="71">
        <v>0</v>
      </c>
      <c r="BG352" s="71">
        <v>0</v>
      </c>
      <c r="BH352" s="71">
        <v>0</v>
      </c>
      <c r="BI352" s="71">
        <v>0</v>
      </c>
      <c r="BJ352" s="71">
        <v>0</v>
      </c>
      <c r="BK352" s="71">
        <v>0</v>
      </c>
      <c r="BL352" s="71">
        <v>0</v>
      </c>
      <c r="BM352" s="71">
        <v>0</v>
      </c>
      <c r="BN352" s="71">
        <v>0</v>
      </c>
      <c r="BO352" s="71">
        <v>0</v>
      </c>
      <c r="BP352" s="71">
        <v>0</v>
      </c>
      <c r="BQ352" s="71">
        <v>90.062860845753463</v>
      </c>
    </row>
    <row r="353" spans="1:69" x14ac:dyDescent="0.2">
      <c r="A353" s="13"/>
      <c r="B353" s="63" t="s">
        <v>371</v>
      </c>
      <c r="C353" s="66">
        <v>38150.980417440995</v>
      </c>
      <c r="D353" s="66">
        <v>1213.84812704</v>
      </c>
      <c r="E353" s="66">
        <v>454.54245626800002</v>
      </c>
      <c r="F353" s="66">
        <v>1046.4049949961002</v>
      </c>
      <c r="G353" s="66">
        <v>704.87567596000008</v>
      </c>
      <c r="H353" s="66">
        <v>0</v>
      </c>
      <c r="I353" s="66">
        <v>110.540163765</v>
      </c>
      <c r="J353" s="66">
        <v>0</v>
      </c>
      <c r="K353" s="66">
        <v>0</v>
      </c>
      <c r="L353" s="66">
        <v>0</v>
      </c>
      <c r="M353" s="66">
        <v>0</v>
      </c>
      <c r="N353" s="66">
        <v>0</v>
      </c>
      <c r="O353" s="66">
        <v>0</v>
      </c>
      <c r="P353" s="66">
        <v>0</v>
      </c>
      <c r="Q353" s="66">
        <v>0</v>
      </c>
      <c r="R353" s="66">
        <v>0</v>
      </c>
      <c r="S353" s="66">
        <v>0</v>
      </c>
      <c r="T353" s="66">
        <v>0</v>
      </c>
      <c r="U353" s="66">
        <v>0</v>
      </c>
      <c r="V353" s="66">
        <v>0</v>
      </c>
      <c r="W353" s="66">
        <v>41681.191835470112</v>
      </c>
      <c r="Y353" s="41" t="s">
        <v>371</v>
      </c>
      <c r="Z353" s="68">
        <v>0.91530445117874593</v>
      </c>
      <c r="AA353" s="68">
        <v>2.9122202931035963E-2</v>
      </c>
      <c r="AB353" s="68">
        <v>1.090521734748455E-2</v>
      </c>
      <c r="AC353" s="68">
        <v>2.510496818628934E-2</v>
      </c>
      <c r="AD353" s="68">
        <v>1.6911120937769364E-2</v>
      </c>
      <c r="AE353" s="68">
        <v>0</v>
      </c>
      <c r="AF353" s="68">
        <v>2.6520394186744889E-3</v>
      </c>
      <c r="AG353" s="68">
        <v>0</v>
      </c>
      <c r="AH353" s="68">
        <v>0</v>
      </c>
      <c r="AI353" s="68">
        <v>0</v>
      </c>
      <c r="AJ353" s="68">
        <v>0</v>
      </c>
      <c r="AK353" s="68">
        <v>0</v>
      </c>
      <c r="AL353" s="68">
        <v>0</v>
      </c>
      <c r="AM353" s="68">
        <v>0</v>
      </c>
      <c r="AN353" s="68">
        <v>0</v>
      </c>
      <c r="AO353" s="68">
        <v>0</v>
      </c>
      <c r="AP353" s="68">
        <v>0</v>
      </c>
      <c r="AQ353" s="68">
        <v>0</v>
      </c>
      <c r="AR353" s="68">
        <v>0</v>
      </c>
      <c r="AS353" s="68">
        <v>0</v>
      </c>
      <c r="AT353" s="68"/>
      <c r="AV353" s="18" t="s">
        <v>371</v>
      </c>
      <c r="AW353" s="71">
        <v>5.2034054638773481</v>
      </c>
      <c r="AX353" s="71">
        <v>35.807248805437077</v>
      </c>
      <c r="AY353" s="71">
        <v>52.457148194551714</v>
      </c>
      <c r="AZ353" s="71">
        <v>43.405711990914362</v>
      </c>
      <c r="BA353" s="71">
        <v>48.443752047848513</v>
      </c>
      <c r="BB353" s="71">
        <v>0</v>
      </c>
      <c r="BC353" s="71">
        <v>79.252993668982597</v>
      </c>
      <c r="BD353" s="71">
        <v>0</v>
      </c>
      <c r="BE353" s="71">
        <v>0</v>
      </c>
      <c r="BF353" s="71">
        <v>0</v>
      </c>
      <c r="BG353" s="71">
        <v>0</v>
      </c>
      <c r="BH353" s="71">
        <v>0</v>
      </c>
      <c r="BI353" s="71">
        <v>0</v>
      </c>
      <c r="BJ353" s="71">
        <v>0</v>
      </c>
      <c r="BK353" s="71">
        <v>0</v>
      </c>
      <c r="BL353" s="71">
        <v>0</v>
      </c>
      <c r="BM353" s="71">
        <v>0</v>
      </c>
      <c r="BN353" s="71">
        <v>0</v>
      </c>
      <c r="BO353" s="71">
        <v>0</v>
      </c>
      <c r="BP353" s="71">
        <v>0</v>
      </c>
      <c r="BQ353" s="71">
        <v>5.0990916790537515</v>
      </c>
    </row>
    <row r="354" spans="1:69" x14ac:dyDescent="0.2">
      <c r="A354" s="13"/>
      <c r="B354" s="63" t="s">
        <v>165</v>
      </c>
      <c r="C354" s="66">
        <v>1264.4309228932</v>
      </c>
      <c r="D354" s="66">
        <v>130.23234898999999</v>
      </c>
      <c r="E354" s="66">
        <v>0</v>
      </c>
      <c r="F354" s="66">
        <v>29.688394514999999</v>
      </c>
      <c r="G354" s="66">
        <v>0</v>
      </c>
      <c r="H354" s="66">
        <v>0</v>
      </c>
      <c r="I354" s="66">
        <v>0</v>
      </c>
      <c r="J354" s="66">
        <v>0</v>
      </c>
      <c r="K354" s="66">
        <v>0</v>
      </c>
      <c r="L354" s="66">
        <v>0</v>
      </c>
      <c r="M354" s="66">
        <v>0</v>
      </c>
      <c r="N354" s="66">
        <v>0</v>
      </c>
      <c r="O354" s="66">
        <v>0</v>
      </c>
      <c r="P354" s="66">
        <v>0</v>
      </c>
      <c r="Q354" s="66">
        <v>0</v>
      </c>
      <c r="R354" s="66">
        <v>0</v>
      </c>
      <c r="S354" s="66">
        <v>0</v>
      </c>
      <c r="T354" s="66">
        <v>0</v>
      </c>
      <c r="U354" s="66">
        <v>0</v>
      </c>
      <c r="V354" s="66">
        <v>0</v>
      </c>
      <c r="W354" s="66">
        <v>1424.3516663982</v>
      </c>
      <c r="Y354" s="41" t="s">
        <v>165</v>
      </c>
      <c r="Z354" s="68">
        <v>0.88772383444504521</v>
      </c>
      <c r="AA354" s="68">
        <v>9.1432721330205177E-2</v>
      </c>
      <c r="AB354" s="68">
        <v>0</v>
      </c>
      <c r="AC354" s="68">
        <v>2.0843444224749579E-2</v>
      </c>
      <c r="AD354" s="68">
        <v>0</v>
      </c>
      <c r="AE354" s="68">
        <v>0</v>
      </c>
      <c r="AF354" s="68">
        <v>0</v>
      </c>
      <c r="AG354" s="68">
        <v>0</v>
      </c>
      <c r="AH354" s="68">
        <v>0</v>
      </c>
      <c r="AI354" s="68">
        <v>0</v>
      </c>
      <c r="AJ354" s="68">
        <v>0</v>
      </c>
      <c r="AK354" s="68">
        <v>0</v>
      </c>
      <c r="AL354" s="68">
        <v>0</v>
      </c>
      <c r="AM354" s="68">
        <v>0</v>
      </c>
      <c r="AN354" s="68">
        <v>0</v>
      </c>
      <c r="AO354" s="68">
        <v>0</v>
      </c>
      <c r="AP354" s="68">
        <v>0</v>
      </c>
      <c r="AQ354" s="68">
        <v>0</v>
      </c>
      <c r="AR354" s="68">
        <v>0</v>
      </c>
      <c r="AS354" s="68">
        <v>0</v>
      </c>
      <c r="AT354" s="68"/>
      <c r="AV354" s="18" t="s">
        <v>165</v>
      </c>
      <c r="AW354" s="71">
        <v>38.644101197772763</v>
      </c>
      <c r="AX354" s="71">
        <v>124.01588600337381</v>
      </c>
      <c r="AY354" s="71">
        <v>0</v>
      </c>
      <c r="AZ354" s="71">
        <v>123.92347032278114</v>
      </c>
      <c r="BA354" s="71">
        <v>0</v>
      </c>
      <c r="BB354" s="71">
        <v>0</v>
      </c>
      <c r="BC354" s="71">
        <v>0</v>
      </c>
      <c r="BD354" s="71">
        <v>0</v>
      </c>
      <c r="BE354" s="71">
        <v>0</v>
      </c>
      <c r="BF354" s="71">
        <v>0</v>
      </c>
      <c r="BG354" s="71">
        <v>0</v>
      </c>
      <c r="BH354" s="71">
        <v>0</v>
      </c>
      <c r="BI354" s="71">
        <v>0</v>
      </c>
      <c r="BJ354" s="71">
        <v>0</v>
      </c>
      <c r="BK354" s="71">
        <v>0</v>
      </c>
      <c r="BL354" s="71">
        <v>0</v>
      </c>
      <c r="BM354" s="71">
        <v>0</v>
      </c>
      <c r="BN354" s="71">
        <v>0</v>
      </c>
      <c r="BO354" s="71">
        <v>0</v>
      </c>
      <c r="BP354" s="71">
        <v>0</v>
      </c>
      <c r="BQ354" s="71">
        <v>36.22292316633142</v>
      </c>
    </row>
    <row r="355" spans="1:69" x14ac:dyDescent="0.2">
      <c r="A355" s="13"/>
      <c r="B355" s="63" t="s">
        <v>429</v>
      </c>
      <c r="C355" s="66">
        <v>0</v>
      </c>
      <c r="D355" s="66">
        <v>0</v>
      </c>
      <c r="E355" s="66">
        <v>0</v>
      </c>
      <c r="F355" s="66">
        <v>0</v>
      </c>
      <c r="G355" s="66">
        <v>0</v>
      </c>
      <c r="H355" s="66">
        <v>0</v>
      </c>
      <c r="I355" s="66">
        <v>0</v>
      </c>
      <c r="J355" s="66">
        <v>0</v>
      </c>
      <c r="K355" s="66">
        <v>0</v>
      </c>
      <c r="L355" s="66">
        <v>0</v>
      </c>
      <c r="M355" s="66">
        <v>0</v>
      </c>
      <c r="N355" s="66">
        <v>0</v>
      </c>
      <c r="O355" s="66">
        <v>0</v>
      </c>
      <c r="P355" s="66">
        <v>0</v>
      </c>
      <c r="Q355" s="66">
        <v>0</v>
      </c>
      <c r="R355" s="66">
        <v>0</v>
      </c>
      <c r="S355" s="66">
        <v>0</v>
      </c>
      <c r="T355" s="66">
        <v>0</v>
      </c>
      <c r="U355" s="66">
        <v>0</v>
      </c>
      <c r="V355" s="66">
        <v>0</v>
      </c>
      <c r="W355" s="66">
        <v>0</v>
      </c>
      <c r="Y355" s="41" t="s">
        <v>429</v>
      </c>
      <c r="Z355" s="68">
        <v>0</v>
      </c>
      <c r="AA355" s="68">
        <v>0</v>
      </c>
      <c r="AB355" s="68">
        <v>0</v>
      </c>
      <c r="AC355" s="68">
        <v>0</v>
      </c>
      <c r="AD355" s="68">
        <v>0</v>
      </c>
      <c r="AE355" s="68">
        <v>0</v>
      </c>
      <c r="AF355" s="68">
        <v>0</v>
      </c>
      <c r="AG355" s="68">
        <v>0</v>
      </c>
      <c r="AH355" s="68">
        <v>0</v>
      </c>
      <c r="AI355" s="68">
        <v>0</v>
      </c>
      <c r="AJ355" s="68">
        <v>0</v>
      </c>
      <c r="AK355" s="68">
        <v>0</v>
      </c>
      <c r="AL355" s="68">
        <v>0</v>
      </c>
      <c r="AM355" s="68">
        <v>0</v>
      </c>
      <c r="AN355" s="68">
        <v>0</v>
      </c>
      <c r="AO355" s="68">
        <v>0</v>
      </c>
      <c r="AP355" s="68">
        <v>0</v>
      </c>
      <c r="AQ355" s="68">
        <v>0</v>
      </c>
      <c r="AR355" s="68">
        <v>0</v>
      </c>
      <c r="AS355" s="68">
        <v>0</v>
      </c>
      <c r="AT355" s="68"/>
      <c r="AV355" s="18" t="s">
        <v>429</v>
      </c>
      <c r="AW355" s="71">
        <v>0</v>
      </c>
      <c r="AX355" s="71">
        <v>0</v>
      </c>
      <c r="AY355" s="71">
        <v>0</v>
      </c>
      <c r="AZ355" s="71">
        <v>0</v>
      </c>
      <c r="BA355" s="71">
        <v>0</v>
      </c>
      <c r="BB355" s="71">
        <v>0</v>
      </c>
      <c r="BC355" s="71">
        <v>0</v>
      </c>
      <c r="BD355" s="71">
        <v>0</v>
      </c>
      <c r="BE355" s="71">
        <v>0</v>
      </c>
      <c r="BF355" s="71">
        <v>0</v>
      </c>
      <c r="BG355" s="71">
        <v>0</v>
      </c>
      <c r="BH355" s="71">
        <v>0</v>
      </c>
      <c r="BI355" s="71">
        <v>0</v>
      </c>
      <c r="BJ355" s="71">
        <v>0</v>
      </c>
      <c r="BK355" s="71">
        <v>0</v>
      </c>
      <c r="BL355" s="71">
        <v>0</v>
      </c>
      <c r="BM355" s="71">
        <v>0</v>
      </c>
      <c r="BN355" s="71">
        <v>0</v>
      </c>
      <c r="BO355" s="71">
        <v>0</v>
      </c>
      <c r="BP355" s="71">
        <v>0</v>
      </c>
      <c r="BQ355" s="71">
        <v>0</v>
      </c>
    </row>
    <row r="356" spans="1:69" x14ac:dyDescent="0.2">
      <c r="A356" s="13"/>
      <c r="B356" s="63" t="s">
        <v>428</v>
      </c>
      <c r="C356" s="66">
        <v>12609.539911007998</v>
      </c>
      <c r="D356" s="66">
        <v>719.23199947800003</v>
      </c>
      <c r="E356" s="66">
        <v>338.80998318979999</v>
      </c>
      <c r="F356" s="66">
        <v>206.68133030700002</v>
      </c>
      <c r="G356" s="66">
        <v>0</v>
      </c>
      <c r="H356" s="66">
        <v>0</v>
      </c>
      <c r="I356" s="66">
        <v>0</v>
      </c>
      <c r="J356" s="66">
        <v>0</v>
      </c>
      <c r="K356" s="66">
        <v>0</v>
      </c>
      <c r="L356" s="66">
        <v>0</v>
      </c>
      <c r="M356" s="66">
        <v>0</v>
      </c>
      <c r="N356" s="66">
        <v>0</v>
      </c>
      <c r="O356" s="66">
        <v>0</v>
      </c>
      <c r="P356" s="66">
        <v>0</v>
      </c>
      <c r="Q356" s="66">
        <v>0</v>
      </c>
      <c r="R356" s="66">
        <v>0</v>
      </c>
      <c r="S356" s="66">
        <v>0</v>
      </c>
      <c r="T356" s="66">
        <v>0</v>
      </c>
      <c r="U356" s="66">
        <v>0</v>
      </c>
      <c r="V356" s="66">
        <v>0</v>
      </c>
      <c r="W356" s="66">
        <v>13874.2632239828</v>
      </c>
      <c r="Y356" s="41" t="s">
        <v>428</v>
      </c>
      <c r="Z356" s="68">
        <v>0.90884392975991513</v>
      </c>
      <c r="AA356" s="68">
        <v>5.1839293219891391E-2</v>
      </c>
      <c r="AB356" s="68">
        <v>2.4420034254802027E-2</v>
      </c>
      <c r="AC356" s="68">
        <v>1.4896742765391277E-2</v>
      </c>
      <c r="AD356" s="68">
        <v>0</v>
      </c>
      <c r="AE356" s="68">
        <v>0</v>
      </c>
      <c r="AF356" s="68">
        <v>0</v>
      </c>
      <c r="AG356" s="68">
        <v>0</v>
      </c>
      <c r="AH356" s="68">
        <v>0</v>
      </c>
      <c r="AI356" s="68">
        <v>0</v>
      </c>
      <c r="AJ356" s="68">
        <v>0</v>
      </c>
      <c r="AK356" s="68">
        <v>0</v>
      </c>
      <c r="AL356" s="68">
        <v>0</v>
      </c>
      <c r="AM356" s="68">
        <v>0</v>
      </c>
      <c r="AN356" s="68">
        <v>0</v>
      </c>
      <c r="AO356" s="68">
        <v>0</v>
      </c>
      <c r="AP356" s="68">
        <v>0</v>
      </c>
      <c r="AQ356" s="68">
        <v>0</v>
      </c>
      <c r="AR356" s="68">
        <v>0</v>
      </c>
      <c r="AS356" s="68">
        <v>0</v>
      </c>
      <c r="AT356" s="68"/>
      <c r="AV356" s="18" t="s">
        <v>428</v>
      </c>
      <c r="AW356" s="71">
        <v>9.7982267135865229</v>
      </c>
      <c r="AX356" s="71">
        <v>41.21654689058758</v>
      </c>
      <c r="AY356" s="71">
        <v>71.594907975744093</v>
      </c>
      <c r="AZ356" s="71">
        <v>76.052703911675124</v>
      </c>
      <c r="BA356" s="71">
        <v>0</v>
      </c>
      <c r="BB356" s="71">
        <v>0</v>
      </c>
      <c r="BC356" s="71">
        <v>0</v>
      </c>
      <c r="BD356" s="71">
        <v>0</v>
      </c>
      <c r="BE356" s="71">
        <v>0</v>
      </c>
      <c r="BF356" s="71">
        <v>0</v>
      </c>
      <c r="BG356" s="71">
        <v>0</v>
      </c>
      <c r="BH356" s="71">
        <v>0</v>
      </c>
      <c r="BI356" s="71">
        <v>0</v>
      </c>
      <c r="BJ356" s="71">
        <v>0</v>
      </c>
      <c r="BK356" s="71">
        <v>0</v>
      </c>
      <c r="BL356" s="71">
        <v>0</v>
      </c>
      <c r="BM356" s="71">
        <v>0</v>
      </c>
      <c r="BN356" s="71">
        <v>0</v>
      </c>
      <c r="BO356" s="71">
        <v>0</v>
      </c>
      <c r="BP356" s="71">
        <v>0</v>
      </c>
      <c r="BQ356" s="71">
        <v>9.3917817975901681</v>
      </c>
    </row>
    <row r="357" spans="1:69" x14ac:dyDescent="0.2">
      <c r="A357" s="13"/>
      <c r="B357" s="63" t="s">
        <v>173</v>
      </c>
      <c r="C357" s="66">
        <v>5532.6310833710013</v>
      </c>
      <c r="D357" s="66">
        <v>0</v>
      </c>
      <c r="E357" s="66">
        <v>0</v>
      </c>
      <c r="F357" s="66">
        <v>894.22982232300001</v>
      </c>
      <c r="G357" s="66">
        <v>0</v>
      </c>
      <c r="H357" s="66">
        <v>0</v>
      </c>
      <c r="I357" s="66">
        <v>0</v>
      </c>
      <c r="J357" s="66">
        <v>0</v>
      </c>
      <c r="K357" s="66">
        <v>0</v>
      </c>
      <c r="L357" s="66">
        <v>237.37428786999999</v>
      </c>
      <c r="M357" s="66">
        <v>0</v>
      </c>
      <c r="N357" s="66">
        <v>0</v>
      </c>
      <c r="O357" s="66">
        <v>463.67410526999998</v>
      </c>
      <c r="P357" s="66">
        <v>0</v>
      </c>
      <c r="Q357" s="66">
        <v>0</v>
      </c>
      <c r="R357" s="66">
        <v>0</v>
      </c>
      <c r="S357" s="66">
        <v>0</v>
      </c>
      <c r="T357" s="66">
        <v>0</v>
      </c>
      <c r="U357" s="66">
        <v>0</v>
      </c>
      <c r="V357" s="66">
        <v>0</v>
      </c>
      <c r="W357" s="66">
        <v>7127.9092988340017</v>
      </c>
      <c r="Y357" s="41" t="s">
        <v>173</v>
      </c>
      <c r="Z357" s="68">
        <v>0.77619268868587321</v>
      </c>
      <c r="AA357" s="68">
        <v>0</v>
      </c>
      <c r="AB357" s="68">
        <v>0</v>
      </c>
      <c r="AC357" s="68">
        <v>0.12545471397472469</v>
      </c>
      <c r="AD357" s="68">
        <v>0</v>
      </c>
      <c r="AE357" s="68">
        <v>0</v>
      </c>
      <c r="AF357" s="68">
        <v>0</v>
      </c>
      <c r="AG357" s="68">
        <v>0</v>
      </c>
      <c r="AH357" s="68">
        <v>0</v>
      </c>
      <c r="AI357" s="68">
        <v>3.3302091527571791E-2</v>
      </c>
      <c r="AJ357" s="68">
        <v>0</v>
      </c>
      <c r="AK357" s="68">
        <v>0</v>
      </c>
      <c r="AL357" s="68">
        <v>6.5050505811830237E-2</v>
      </c>
      <c r="AM357" s="68">
        <v>0</v>
      </c>
      <c r="AN357" s="68">
        <v>0</v>
      </c>
      <c r="AO357" s="68">
        <v>0</v>
      </c>
      <c r="AP357" s="68">
        <v>0</v>
      </c>
      <c r="AQ357" s="68">
        <v>0</v>
      </c>
      <c r="AR357" s="68">
        <v>0</v>
      </c>
      <c r="AS357" s="68">
        <v>0</v>
      </c>
      <c r="AT357" s="68"/>
      <c r="AV357" s="18" t="s">
        <v>173</v>
      </c>
      <c r="AW357" s="71">
        <v>16.003614925731437</v>
      </c>
      <c r="AX357" s="71">
        <v>0</v>
      </c>
      <c r="AY357" s="71">
        <v>0</v>
      </c>
      <c r="AZ357" s="71">
        <v>46.976894223828737</v>
      </c>
      <c r="BA357" s="71">
        <v>0</v>
      </c>
      <c r="BB357" s="71">
        <v>0</v>
      </c>
      <c r="BC357" s="71">
        <v>0</v>
      </c>
      <c r="BD357" s="71">
        <v>0</v>
      </c>
      <c r="BE357" s="71">
        <v>0</v>
      </c>
      <c r="BF357" s="71">
        <v>94.325905129011161</v>
      </c>
      <c r="BG357" s="71">
        <v>0</v>
      </c>
      <c r="BH357" s="71">
        <v>0</v>
      </c>
      <c r="BI357" s="71">
        <v>67.577826975029595</v>
      </c>
      <c r="BJ357" s="71">
        <v>0</v>
      </c>
      <c r="BK357" s="71">
        <v>0</v>
      </c>
      <c r="BL357" s="71">
        <v>0</v>
      </c>
      <c r="BM357" s="71">
        <v>0</v>
      </c>
      <c r="BN357" s="71">
        <v>0</v>
      </c>
      <c r="BO357" s="71">
        <v>0</v>
      </c>
      <c r="BP357" s="71">
        <v>0</v>
      </c>
      <c r="BQ357" s="71">
        <v>14.772554456337179</v>
      </c>
    </row>
    <row r="358" spans="1:69" x14ac:dyDescent="0.2">
      <c r="A358" s="13"/>
      <c r="B358" s="63" t="s">
        <v>181</v>
      </c>
      <c r="C358" s="66">
        <v>5872.6276087889992</v>
      </c>
      <c r="D358" s="66">
        <v>0</v>
      </c>
      <c r="E358" s="66">
        <v>0</v>
      </c>
      <c r="F358" s="66">
        <v>333.00524571770001</v>
      </c>
      <c r="G358" s="66">
        <v>0</v>
      </c>
      <c r="H358" s="66">
        <v>0</v>
      </c>
      <c r="I358" s="66">
        <v>0</v>
      </c>
      <c r="J358" s="66">
        <v>0</v>
      </c>
      <c r="K358" s="66">
        <v>0</v>
      </c>
      <c r="L358" s="66">
        <v>0</v>
      </c>
      <c r="M358" s="66">
        <v>0</v>
      </c>
      <c r="N358" s="66">
        <v>0</v>
      </c>
      <c r="O358" s="66">
        <v>0</v>
      </c>
      <c r="P358" s="66">
        <v>0</v>
      </c>
      <c r="Q358" s="66">
        <v>0</v>
      </c>
      <c r="R358" s="66">
        <v>0</v>
      </c>
      <c r="S358" s="66">
        <v>0</v>
      </c>
      <c r="T358" s="66">
        <v>0</v>
      </c>
      <c r="U358" s="66">
        <v>0</v>
      </c>
      <c r="V358" s="66">
        <v>0</v>
      </c>
      <c r="W358" s="66">
        <v>6205.632854506699</v>
      </c>
      <c r="Y358" s="41" t="s">
        <v>181</v>
      </c>
      <c r="Z358" s="68">
        <v>0.94633822955287106</v>
      </c>
      <c r="AA358" s="68">
        <v>0</v>
      </c>
      <c r="AB358" s="68">
        <v>0</v>
      </c>
      <c r="AC358" s="68">
        <v>5.3661770447128943E-2</v>
      </c>
      <c r="AD358" s="68">
        <v>0</v>
      </c>
      <c r="AE358" s="68">
        <v>0</v>
      </c>
      <c r="AF358" s="68">
        <v>0</v>
      </c>
      <c r="AG358" s="68">
        <v>0</v>
      </c>
      <c r="AH358" s="68">
        <v>0</v>
      </c>
      <c r="AI358" s="68">
        <v>0</v>
      </c>
      <c r="AJ358" s="68">
        <v>0</v>
      </c>
      <c r="AK358" s="68">
        <v>0</v>
      </c>
      <c r="AL358" s="68">
        <v>0</v>
      </c>
      <c r="AM358" s="68">
        <v>0</v>
      </c>
      <c r="AN358" s="68">
        <v>0</v>
      </c>
      <c r="AO358" s="68">
        <v>0</v>
      </c>
      <c r="AP358" s="68">
        <v>0</v>
      </c>
      <c r="AQ358" s="68">
        <v>0</v>
      </c>
      <c r="AR358" s="68">
        <v>0</v>
      </c>
      <c r="AS358" s="68">
        <v>0</v>
      </c>
      <c r="AT358" s="68"/>
      <c r="AV358" s="18" t="s">
        <v>181</v>
      </c>
      <c r="AW358" s="71">
        <v>15.425410032963196</v>
      </c>
      <c r="AX358" s="71">
        <v>0</v>
      </c>
      <c r="AY358" s="71">
        <v>0</v>
      </c>
      <c r="AZ358" s="71">
        <v>71.869970541468192</v>
      </c>
      <c r="BA358" s="71">
        <v>0</v>
      </c>
      <c r="BB358" s="71">
        <v>0</v>
      </c>
      <c r="BC358" s="71">
        <v>0</v>
      </c>
      <c r="BD358" s="71">
        <v>0</v>
      </c>
      <c r="BE358" s="71">
        <v>0</v>
      </c>
      <c r="BF358" s="71">
        <v>0</v>
      </c>
      <c r="BG358" s="71">
        <v>0</v>
      </c>
      <c r="BH358" s="71">
        <v>0</v>
      </c>
      <c r="BI358" s="71">
        <v>0</v>
      </c>
      <c r="BJ358" s="71">
        <v>0</v>
      </c>
      <c r="BK358" s="71">
        <v>0</v>
      </c>
      <c r="BL358" s="71">
        <v>0</v>
      </c>
      <c r="BM358" s="71">
        <v>0</v>
      </c>
      <c r="BN358" s="71">
        <v>0</v>
      </c>
      <c r="BO358" s="71">
        <v>0</v>
      </c>
      <c r="BP358" s="71">
        <v>0</v>
      </c>
      <c r="BQ358" s="71">
        <v>15.098524443191135</v>
      </c>
    </row>
    <row r="359" spans="1:69" x14ac:dyDescent="0.2">
      <c r="A359" s="13"/>
      <c r="B359" s="63" t="s">
        <v>169</v>
      </c>
      <c r="C359" s="66">
        <v>18004.513530646604</v>
      </c>
      <c r="D359" s="66">
        <v>307.04132767529995</v>
      </c>
      <c r="E359" s="66">
        <v>529.7222435880999</v>
      </c>
      <c r="F359" s="66">
        <v>723.69760382000004</v>
      </c>
      <c r="G359" s="66">
        <v>0</v>
      </c>
      <c r="H359" s="66">
        <v>0</v>
      </c>
      <c r="I359" s="66">
        <v>0</v>
      </c>
      <c r="J359" s="66">
        <v>25.673990984100001</v>
      </c>
      <c r="K359" s="66">
        <v>0</v>
      </c>
      <c r="L359" s="66">
        <v>0</v>
      </c>
      <c r="M359" s="66">
        <v>0</v>
      </c>
      <c r="N359" s="66">
        <v>0</v>
      </c>
      <c r="O359" s="66">
        <v>0</v>
      </c>
      <c r="P359" s="66">
        <v>0</v>
      </c>
      <c r="Q359" s="66">
        <v>0</v>
      </c>
      <c r="R359" s="66">
        <v>0</v>
      </c>
      <c r="S359" s="66">
        <v>0</v>
      </c>
      <c r="T359" s="66">
        <v>0</v>
      </c>
      <c r="U359" s="66">
        <v>0</v>
      </c>
      <c r="V359" s="66">
        <v>0</v>
      </c>
      <c r="W359" s="66">
        <v>19590.648696714103</v>
      </c>
      <c r="Y359" s="41" t="s">
        <v>169</v>
      </c>
      <c r="Z359" s="68">
        <v>0.91903610796034851</v>
      </c>
      <c r="AA359" s="68">
        <v>1.5672851493008465E-2</v>
      </c>
      <c r="AB359" s="68">
        <v>2.7039545846021376E-2</v>
      </c>
      <c r="AC359" s="68">
        <v>3.6940971941443891E-2</v>
      </c>
      <c r="AD359" s="68">
        <v>0</v>
      </c>
      <c r="AE359" s="68">
        <v>0</v>
      </c>
      <c r="AF359" s="68">
        <v>0</v>
      </c>
      <c r="AG359" s="68">
        <v>1.3105227591777625E-3</v>
      </c>
      <c r="AH359" s="68">
        <v>0</v>
      </c>
      <c r="AI359" s="68">
        <v>0</v>
      </c>
      <c r="AJ359" s="68">
        <v>0</v>
      </c>
      <c r="AK359" s="68">
        <v>0</v>
      </c>
      <c r="AL359" s="68">
        <v>0</v>
      </c>
      <c r="AM359" s="68">
        <v>0</v>
      </c>
      <c r="AN359" s="68">
        <v>0</v>
      </c>
      <c r="AO359" s="68">
        <v>0</v>
      </c>
      <c r="AP359" s="68">
        <v>0</v>
      </c>
      <c r="AQ359" s="68">
        <v>0</v>
      </c>
      <c r="AR359" s="68">
        <v>0</v>
      </c>
      <c r="AS359" s="68">
        <v>0</v>
      </c>
      <c r="AT359" s="68"/>
      <c r="AV359" s="18" t="s">
        <v>169</v>
      </c>
      <c r="AW359" s="71">
        <v>10.387918006043257</v>
      </c>
      <c r="AX359" s="71">
        <v>53.066033914043452</v>
      </c>
      <c r="AY359" s="71">
        <v>34.111579462398943</v>
      </c>
      <c r="AZ359" s="71">
        <v>46.525209184670516</v>
      </c>
      <c r="BA359" s="71">
        <v>0</v>
      </c>
      <c r="BB359" s="71">
        <v>0</v>
      </c>
      <c r="BC359" s="71">
        <v>0</v>
      </c>
      <c r="BD359" s="71">
        <v>122.14053495432847</v>
      </c>
      <c r="BE359" s="71">
        <v>0</v>
      </c>
      <c r="BF359" s="71">
        <v>0</v>
      </c>
      <c r="BG359" s="71">
        <v>0</v>
      </c>
      <c r="BH359" s="71">
        <v>0</v>
      </c>
      <c r="BI359" s="71">
        <v>0</v>
      </c>
      <c r="BJ359" s="71">
        <v>0</v>
      </c>
      <c r="BK359" s="71">
        <v>0</v>
      </c>
      <c r="BL359" s="71">
        <v>0</v>
      </c>
      <c r="BM359" s="71">
        <v>0</v>
      </c>
      <c r="BN359" s="71">
        <v>0</v>
      </c>
      <c r="BO359" s="71">
        <v>0</v>
      </c>
      <c r="BP359" s="71">
        <v>0</v>
      </c>
      <c r="BQ359" s="71">
        <v>9.7808350391107766</v>
      </c>
    </row>
    <row r="360" spans="1:69" x14ac:dyDescent="0.2">
      <c r="A360" s="13"/>
      <c r="B360" s="63" t="s">
        <v>372</v>
      </c>
      <c r="C360" s="66">
        <v>2006.8658942739999</v>
      </c>
      <c r="D360" s="66">
        <v>0</v>
      </c>
      <c r="E360" s="66">
        <v>0</v>
      </c>
      <c r="F360" s="66">
        <v>0</v>
      </c>
      <c r="G360" s="66">
        <v>0</v>
      </c>
      <c r="H360" s="66">
        <v>0</v>
      </c>
      <c r="I360" s="66">
        <v>0</v>
      </c>
      <c r="J360" s="66">
        <v>0</v>
      </c>
      <c r="K360" s="66">
        <v>0</v>
      </c>
      <c r="L360" s="66">
        <v>0</v>
      </c>
      <c r="M360" s="66">
        <v>0</v>
      </c>
      <c r="N360" s="66">
        <v>0</v>
      </c>
      <c r="O360" s="66">
        <v>0</v>
      </c>
      <c r="P360" s="66">
        <v>0</v>
      </c>
      <c r="Q360" s="66">
        <v>0</v>
      </c>
      <c r="R360" s="66">
        <v>0</v>
      </c>
      <c r="S360" s="66">
        <v>0</v>
      </c>
      <c r="T360" s="66">
        <v>0</v>
      </c>
      <c r="U360" s="66">
        <v>0</v>
      </c>
      <c r="V360" s="66">
        <v>0</v>
      </c>
      <c r="W360" s="66">
        <v>2006.8658942739999</v>
      </c>
      <c r="Y360" s="41" t="s">
        <v>372</v>
      </c>
      <c r="Z360" s="68">
        <v>1</v>
      </c>
      <c r="AA360" s="68">
        <v>0</v>
      </c>
      <c r="AB360" s="68">
        <v>0</v>
      </c>
      <c r="AC360" s="68">
        <v>0</v>
      </c>
      <c r="AD360" s="68">
        <v>0</v>
      </c>
      <c r="AE360" s="68">
        <v>0</v>
      </c>
      <c r="AF360" s="68">
        <v>0</v>
      </c>
      <c r="AG360" s="68">
        <v>0</v>
      </c>
      <c r="AH360" s="68">
        <v>0</v>
      </c>
      <c r="AI360" s="68">
        <v>0</v>
      </c>
      <c r="AJ360" s="68">
        <v>0</v>
      </c>
      <c r="AK360" s="68">
        <v>0</v>
      </c>
      <c r="AL360" s="68">
        <v>0</v>
      </c>
      <c r="AM360" s="68">
        <v>0</v>
      </c>
      <c r="AN360" s="68">
        <v>0</v>
      </c>
      <c r="AO360" s="68">
        <v>0</v>
      </c>
      <c r="AP360" s="68">
        <v>0</v>
      </c>
      <c r="AQ360" s="68">
        <v>0</v>
      </c>
      <c r="AR360" s="68">
        <v>0</v>
      </c>
      <c r="AS360" s="68">
        <v>0</v>
      </c>
      <c r="AT360" s="68"/>
      <c r="AV360" s="18" t="s">
        <v>372</v>
      </c>
      <c r="AW360" s="71">
        <v>36.180323611869092</v>
      </c>
      <c r="AX360" s="71">
        <v>0</v>
      </c>
      <c r="AY360" s="71">
        <v>0</v>
      </c>
      <c r="AZ360" s="71">
        <v>0</v>
      </c>
      <c r="BA360" s="71">
        <v>0</v>
      </c>
      <c r="BB360" s="71">
        <v>0</v>
      </c>
      <c r="BC360" s="71">
        <v>0</v>
      </c>
      <c r="BD360" s="71">
        <v>0</v>
      </c>
      <c r="BE360" s="71">
        <v>0</v>
      </c>
      <c r="BF360" s="71">
        <v>0</v>
      </c>
      <c r="BG360" s="71">
        <v>0</v>
      </c>
      <c r="BH360" s="71">
        <v>0</v>
      </c>
      <c r="BI360" s="71">
        <v>0</v>
      </c>
      <c r="BJ360" s="71">
        <v>0</v>
      </c>
      <c r="BK360" s="71">
        <v>0</v>
      </c>
      <c r="BL360" s="71">
        <v>0</v>
      </c>
      <c r="BM360" s="71">
        <v>0</v>
      </c>
      <c r="BN360" s="71">
        <v>0</v>
      </c>
      <c r="BO360" s="71">
        <v>0</v>
      </c>
      <c r="BP360" s="71">
        <v>0</v>
      </c>
      <c r="BQ360" s="71">
        <v>36.180323611869092</v>
      </c>
    </row>
    <row r="361" spans="1:69" x14ac:dyDescent="0.2">
      <c r="A361" s="13"/>
      <c r="B361" s="63" t="s">
        <v>398</v>
      </c>
      <c r="C361" s="66">
        <v>7702.1876092310004</v>
      </c>
      <c r="D361" s="66">
        <v>220.63192533719999</v>
      </c>
      <c r="E361" s="66">
        <v>120.23293180040001</v>
      </c>
      <c r="F361" s="66">
        <v>370.35666620000001</v>
      </c>
      <c r="G361" s="66">
        <v>0</v>
      </c>
      <c r="H361" s="66">
        <v>0</v>
      </c>
      <c r="I361" s="66">
        <v>0</v>
      </c>
      <c r="J361" s="66">
        <v>0</v>
      </c>
      <c r="K361" s="66">
        <v>0</v>
      </c>
      <c r="L361" s="66">
        <v>0</v>
      </c>
      <c r="M361" s="66">
        <v>0</v>
      </c>
      <c r="N361" s="66">
        <v>0</v>
      </c>
      <c r="O361" s="66">
        <v>0</v>
      </c>
      <c r="P361" s="66">
        <v>0</v>
      </c>
      <c r="Q361" s="66">
        <v>0</v>
      </c>
      <c r="R361" s="66">
        <v>0</v>
      </c>
      <c r="S361" s="66">
        <v>0</v>
      </c>
      <c r="T361" s="66">
        <v>0</v>
      </c>
      <c r="U361" s="66">
        <v>0</v>
      </c>
      <c r="V361" s="66">
        <v>0</v>
      </c>
      <c r="W361" s="66">
        <v>8413.4091325686004</v>
      </c>
      <c r="Y361" s="41" t="s">
        <v>398</v>
      </c>
      <c r="Z361" s="68">
        <v>0.91546571524919229</v>
      </c>
      <c r="AA361" s="68">
        <v>2.6223843612112729E-2</v>
      </c>
      <c r="AB361" s="68">
        <v>1.4290631764830518E-2</v>
      </c>
      <c r="AC361" s="68">
        <v>4.4019809373864446E-2</v>
      </c>
      <c r="AD361" s="68">
        <v>0</v>
      </c>
      <c r="AE361" s="68">
        <v>0</v>
      </c>
      <c r="AF361" s="68">
        <v>0</v>
      </c>
      <c r="AG361" s="68">
        <v>0</v>
      </c>
      <c r="AH361" s="68">
        <v>0</v>
      </c>
      <c r="AI361" s="68">
        <v>0</v>
      </c>
      <c r="AJ361" s="68">
        <v>0</v>
      </c>
      <c r="AK361" s="68">
        <v>0</v>
      </c>
      <c r="AL361" s="68">
        <v>0</v>
      </c>
      <c r="AM361" s="68">
        <v>0</v>
      </c>
      <c r="AN361" s="68">
        <v>0</v>
      </c>
      <c r="AO361" s="68">
        <v>0</v>
      </c>
      <c r="AP361" s="68">
        <v>0</v>
      </c>
      <c r="AQ361" s="68">
        <v>0</v>
      </c>
      <c r="AR361" s="68">
        <v>0</v>
      </c>
      <c r="AS361" s="68">
        <v>0</v>
      </c>
      <c r="AT361" s="68"/>
      <c r="AV361" s="18" t="s">
        <v>398</v>
      </c>
      <c r="AW361" s="71">
        <v>11.67939011621972</v>
      </c>
      <c r="AX361" s="71">
        <v>65.16522241854419</v>
      </c>
      <c r="AY361" s="71">
        <v>55.706369493481333</v>
      </c>
      <c r="AZ361" s="71">
        <v>48.761786695715131</v>
      </c>
      <c r="BA361" s="71">
        <v>0</v>
      </c>
      <c r="BB361" s="71">
        <v>0</v>
      </c>
      <c r="BC361" s="71">
        <v>0</v>
      </c>
      <c r="BD361" s="71">
        <v>0</v>
      </c>
      <c r="BE361" s="71">
        <v>0</v>
      </c>
      <c r="BF361" s="71">
        <v>0</v>
      </c>
      <c r="BG361" s="71">
        <v>0</v>
      </c>
      <c r="BH361" s="71">
        <v>0</v>
      </c>
      <c r="BI361" s="71">
        <v>0</v>
      </c>
      <c r="BJ361" s="71">
        <v>0</v>
      </c>
      <c r="BK361" s="71">
        <v>0</v>
      </c>
      <c r="BL361" s="71">
        <v>0</v>
      </c>
      <c r="BM361" s="71">
        <v>0</v>
      </c>
      <c r="BN361" s="71">
        <v>0</v>
      </c>
      <c r="BO361" s="71">
        <v>0</v>
      </c>
      <c r="BP361" s="71">
        <v>0</v>
      </c>
      <c r="BQ361" s="71">
        <v>11.067159471054037</v>
      </c>
    </row>
    <row r="362" spans="1:69" x14ac:dyDescent="0.2">
      <c r="A362" s="13"/>
      <c r="B362" s="63" t="s">
        <v>399</v>
      </c>
      <c r="C362" s="66">
        <v>270044.09243307001</v>
      </c>
      <c r="D362" s="66">
        <v>9430.3467963258008</v>
      </c>
      <c r="E362" s="66">
        <v>3069.5420666746004</v>
      </c>
      <c r="F362" s="66">
        <v>14866.374415885</v>
      </c>
      <c r="G362" s="66">
        <v>2607.0295195302001</v>
      </c>
      <c r="H362" s="66">
        <v>1260.4140292960001</v>
      </c>
      <c r="I362" s="66">
        <v>7550.7921305166992</v>
      </c>
      <c r="J362" s="66">
        <v>165.42035719949999</v>
      </c>
      <c r="K362" s="66">
        <v>162.40717313729999</v>
      </c>
      <c r="L362" s="66">
        <v>621.26703882089998</v>
      </c>
      <c r="M362" s="66">
        <v>0</v>
      </c>
      <c r="N362" s="66">
        <v>285.50578008550002</v>
      </c>
      <c r="O362" s="66">
        <v>228.26330463839997</v>
      </c>
      <c r="P362" s="66">
        <v>61.142991825999999</v>
      </c>
      <c r="Q362" s="66">
        <v>0</v>
      </c>
      <c r="R362" s="66">
        <v>0</v>
      </c>
      <c r="S362" s="66">
        <v>0</v>
      </c>
      <c r="T362" s="66">
        <v>0</v>
      </c>
      <c r="U362" s="66">
        <v>0</v>
      </c>
      <c r="V362" s="66">
        <v>0</v>
      </c>
      <c r="W362" s="66">
        <v>310352.59803700593</v>
      </c>
      <c r="Y362" s="41" t="s">
        <v>399</v>
      </c>
      <c r="Z362" s="68">
        <v>0.87012028944210873</v>
      </c>
      <c r="AA362" s="68">
        <v>3.038591220429011E-2</v>
      </c>
      <c r="AB362" s="68">
        <v>9.8904990197910096E-3</v>
      </c>
      <c r="AC362" s="68">
        <v>4.7901562641703289E-2</v>
      </c>
      <c r="AD362" s="68">
        <v>8.4002181261564387E-3</v>
      </c>
      <c r="AE362" s="68">
        <v>4.0612324087769052E-3</v>
      </c>
      <c r="AF362" s="68">
        <v>2.4329721027875381E-2</v>
      </c>
      <c r="AG362" s="68">
        <v>5.330078054631769E-4</v>
      </c>
      <c r="AH362" s="68">
        <v>5.2329889991104515E-4</v>
      </c>
      <c r="AI362" s="68">
        <v>2.0018103368569873E-3</v>
      </c>
      <c r="AJ362" s="68">
        <v>0</v>
      </c>
      <c r="AK362" s="68">
        <v>9.1994003559608289E-4</v>
      </c>
      <c r="AL362" s="68">
        <v>7.3549667727022621E-4</v>
      </c>
      <c r="AM362" s="68">
        <v>1.9701137420060976E-4</v>
      </c>
      <c r="AN362" s="68">
        <v>0</v>
      </c>
      <c r="AO362" s="68">
        <v>0</v>
      </c>
      <c r="AP362" s="68">
        <v>0</v>
      </c>
      <c r="AQ362" s="68">
        <v>0</v>
      </c>
      <c r="AR362" s="68">
        <v>0</v>
      </c>
      <c r="AS362" s="68">
        <v>0</v>
      </c>
      <c r="AT362" s="68"/>
      <c r="AV362" s="18" t="s">
        <v>399</v>
      </c>
      <c r="AW362" s="71">
        <v>1.3112617039054875</v>
      </c>
      <c r="AX362" s="71">
        <v>13.72194038725921</v>
      </c>
      <c r="AY362" s="71">
        <v>18.853782104753162</v>
      </c>
      <c r="AZ362" s="71">
        <v>12.217048211912235</v>
      </c>
      <c r="BA362" s="71">
        <v>31.253486812254735</v>
      </c>
      <c r="BB362" s="71">
        <v>36.595384161692117</v>
      </c>
      <c r="BC362" s="71">
        <v>11.722784607050411</v>
      </c>
      <c r="BD362" s="71">
        <v>75.670434873211633</v>
      </c>
      <c r="BE362" s="71">
        <v>68.189008417724935</v>
      </c>
      <c r="BF362" s="71">
        <v>38.693908318028669</v>
      </c>
      <c r="BG362" s="71">
        <v>0</v>
      </c>
      <c r="BH362" s="71">
        <v>100.30386751600524</v>
      </c>
      <c r="BI362" s="71">
        <v>64.23263744588597</v>
      </c>
      <c r="BJ362" s="71">
        <v>123.92338896277749</v>
      </c>
      <c r="BK362" s="71">
        <v>0</v>
      </c>
      <c r="BL362" s="71">
        <v>0</v>
      </c>
      <c r="BM362" s="71">
        <v>0</v>
      </c>
      <c r="BN362" s="71">
        <v>0</v>
      </c>
      <c r="BO362" s="71">
        <v>0</v>
      </c>
      <c r="BP362" s="71">
        <v>0</v>
      </c>
      <c r="BQ362" s="71">
        <v>1.430203200485352</v>
      </c>
    </row>
    <row r="363" spans="1:69" x14ac:dyDescent="0.2">
      <c r="A363" s="13"/>
      <c r="B363" s="63" t="s">
        <v>151</v>
      </c>
      <c r="C363" s="66">
        <v>13629.587010941001</v>
      </c>
      <c r="D363" s="66">
        <v>12.033088647000001</v>
      </c>
      <c r="E363" s="66">
        <v>0</v>
      </c>
      <c r="F363" s="66">
        <v>504.00890631430002</v>
      </c>
      <c r="G363" s="66">
        <v>0</v>
      </c>
      <c r="H363" s="66">
        <v>0</v>
      </c>
      <c r="I363" s="66">
        <v>314.23085330449999</v>
      </c>
      <c r="J363" s="66">
        <v>0</v>
      </c>
      <c r="K363" s="66">
        <v>0</v>
      </c>
      <c r="L363" s="66">
        <v>0</v>
      </c>
      <c r="M363" s="66">
        <v>0</v>
      </c>
      <c r="N363" s="66">
        <v>0</v>
      </c>
      <c r="O363" s="66">
        <v>0</v>
      </c>
      <c r="P363" s="66">
        <v>0</v>
      </c>
      <c r="Q363" s="66">
        <v>0</v>
      </c>
      <c r="R363" s="66">
        <v>165.143483917</v>
      </c>
      <c r="S363" s="66">
        <v>0</v>
      </c>
      <c r="T363" s="66">
        <v>0</v>
      </c>
      <c r="U363" s="66">
        <v>0</v>
      </c>
      <c r="V363" s="66">
        <v>0</v>
      </c>
      <c r="W363" s="66">
        <v>14625.003343123799</v>
      </c>
      <c r="Y363" s="41" t="s">
        <v>151</v>
      </c>
      <c r="Z363" s="68">
        <v>0.9319373603664296</v>
      </c>
      <c r="AA363" s="68">
        <v>8.2277510402468175E-4</v>
      </c>
      <c r="AB363" s="68">
        <v>0</v>
      </c>
      <c r="AC363" s="68">
        <v>3.4462139562605201E-2</v>
      </c>
      <c r="AD363" s="68">
        <v>0</v>
      </c>
      <c r="AE363" s="68">
        <v>0</v>
      </c>
      <c r="AF363" s="68">
        <v>2.1485865399972104E-2</v>
      </c>
      <c r="AG363" s="68">
        <v>0</v>
      </c>
      <c r="AH363" s="68">
        <v>0</v>
      </c>
      <c r="AI363" s="68">
        <v>0</v>
      </c>
      <c r="AJ363" s="68">
        <v>0</v>
      </c>
      <c r="AK363" s="68">
        <v>0</v>
      </c>
      <c r="AL363" s="68">
        <v>0</v>
      </c>
      <c r="AM363" s="68">
        <v>0</v>
      </c>
      <c r="AN363" s="68">
        <v>0</v>
      </c>
      <c r="AO363" s="68">
        <v>1.1291859566968585E-2</v>
      </c>
      <c r="AP363" s="68">
        <v>0</v>
      </c>
      <c r="AQ363" s="68">
        <v>0</v>
      </c>
      <c r="AR363" s="68">
        <v>0</v>
      </c>
      <c r="AS363" s="68">
        <v>0</v>
      </c>
      <c r="AT363" s="68"/>
      <c r="AV363" s="18" t="s">
        <v>151</v>
      </c>
      <c r="AW363" s="71">
        <v>6.8385592652000762</v>
      </c>
      <c r="AX363" s="71">
        <v>43.041664870340277</v>
      </c>
      <c r="AY363" s="71">
        <v>0</v>
      </c>
      <c r="AZ363" s="71">
        <v>43.874597631566708</v>
      </c>
      <c r="BA363" s="71">
        <v>0</v>
      </c>
      <c r="BB363" s="71">
        <v>0</v>
      </c>
      <c r="BC363" s="71">
        <v>41.822739822295937</v>
      </c>
      <c r="BD363" s="71">
        <v>0</v>
      </c>
      <c r="BE363" s="71">
        <v>0</v>
      </c>
      <c r="BF363" s="71">
        <v>0</v>
      </c>
      <c r="BG363" s="71">
        <v>0</v>
      </c>
      <c r="BH363" s="71">
        <v>0</v>
      </c>
      <c r="BI363" s="71">
        <v>0</v>
      </c>
      <c r="BJ363" s="71">
        <v>0</v>
      </c>
      <c r="BK363" s="71">
        <v>0</v>
      </c>
      <c r="BL363" s="71">
        <v>51.907495198744577</v>
      </c>
      <c r="BM363" s="71">
        <v>0</v>
      </c>
      <c r="BN363" s="71">
        <v>0</v>
      </c>
      <c r="BO363" s="71">
        <v>0</v>
      </c>
      <c r="BP363" s="71">
        <v>0</v>
      </c>
      <c r="BQ363" s="71">
        <v>6.6373926689614349</v>
      </c>
    </row>
    <row r="364" spans="1:69" x14ac:dyDescent="0.2">
      <c r="A364" s="13"/>
      <c r="B364" s="63" t="s">
        <v>373</v>
      </c>
      <c r="C364" s="66">
        <v>0</v>
      </c>
      <c r="D364" s="66">
        <v>0</v>
      </c>
      <c r="E364" s="66">
        <v>0</v>
      </c>
      <c r="F364" s="66">
        <v>0</v>
      </c>
      <c r="G364" s="66">
        <v>0</v>
      </c>
      <c r="H364" s="66">
        <v>0</v>
      </c>
      <c r="I364" s="66">
        <v>0</v>
      </c>
      <c r="J364" s="66">
        <v>0</v>
      </c>
      <c r="K364" s="66">
        <v>0</v>
      </c>
      <c r="L364" s="66">
        <v>0</v>
      </c>
      <c r="M364" s="66">
        <v>0</v>
      </c>
      <c r="N364" s="66">
        <v>0</v>
      </c>
      <c r="O364" s="66">
        <v>0</v>
      </c>
      <c r="P364" s="66">
        <v>0</v>
      </c>
      <c r="Q364" s="66">
        <v>0</v>
      </c>
      <c r="R364" s="66">
        <v>0</v>
      </c>
      <c r="S364" s="66">
        <v>0</v>
      </c>
      <c r="T364" s="66">
        <v>0</v>
      </c>
      <c r="U364" s="66">
        <v>0</v>
      </c>
      <c r="V364" s="66">
        <v>0</v>
      </c>
      <c r="W364" s="66">
        <v>611.96842944809998</v>
      </c>
      <c r="Y364" s="41" t="s">
        <v>373</v>
      </c>
      <c r="Z364" s="68">
        <v>0</v>
      </c>
      <c r="AA364" s="68">
        <v>0</v>
      </c>
      <c r="AB364" s="68">
        <v>0</v>
      </c>
      <c r="AC364" s="68">
        <v>0</v>
      </c>
      <c r="AD364" s="68">
        <v>0</v>
      </c>
      <c r="AE364" s="68">
        <v>0</v>
      </c>
      <c r="AF364" s="68">
        <v>0</v>
      </c>
      <c r="AG364" s="68">
        <v>0</v>
      </c>
      <c r="AH364" s="68">
        <v>0</v>
      </c>
      <c r="AI364" s="68">
        <v>0</v>
      </c>
      <c r="AJ364" s="68">
        <v>0</v>
      </c>
      <c r="AK364" s="68">
        <v>0</v>
      </c>
      <c r="AL364" s="68">
        <v>0</v>
      </c>
      <c r="AM364" s="68">
        <v>0</v>
      </c>
      <c r="AN364" s="68">
        <v>0</v>
      </c>
      <c r="AO364" s="68">
        <v>0</v>
      </c>
      <c r="AP364" s="68">
        <v>0</v>
      </c>
      <c r="AQ364" s="68">
        <v>0</v>
      </c>
      <c r="AR364" s="68">
        <v>0</v>
      </c>
      <c r="AS364" s="68">
        <v>0</v>
      </c>
      <c r="AT364" s="68"/>
      <c r="AV364" s="18" t="s">
        <v>373</v>
      </c>
      <c r="AW364" s="71">
        <v>0</v>
      </c>
      <c r="AX364" s="71">
        <v>0</v>
      </c>
      <c r="AY364" s="71">
        <v>0</v>
      </c>
      <c r="AZ364" s="71">
        <v>0</v>
      </c>
      <c r="BA364" s="71">
        <v>0</v>
      </c>
      <c r="BB364" s="71">
        <v>0</v>
      </c>
      <c r="BC364" s="71">
        <v>0</v>
      </c>
      <c r="BD364" s="71">
        <v>0</v>
      </c>
      <c r="BE364" s="71">
        <v>0</v>
      </c>
      <c r="BF364" s="71">
        <v>0</v>
      </c>
      <c r="BG364" s="71">
        <v>0</v>
      </c>
      <c r="BH364" s="71">
        <v>0</v>
      </c>
      <c r="BI364" s="71">
        <v>0</v>
      </c>
      <c r="BJ364" s="71">
        <v>0</v>
      </c>
      <c r="BK364" s="71">
        <v>0</v>
      </c>
      <c r="BL364" s="71">
        <v>0</v>
      </c>
      <c r="BM364" s="71">
        <v>0</v>
      </c>
      <c r="BN364" s="71">
        <v>0</v>
      </c>
      <c r="BO364" s="71">
        <v>0</v>
      </c>
      <c r="BP364" s="71">
        <v>0</v>
      </c>
      <c r="BQ364" s="71">
        <v>44.833732782044684</v>
      </c>
    </row>
    <row r="365" spans="1:69" x14ac:dyDescent="0.2">
      <c r="A365" s="13"/>
      <c r="B365" s="63" t="s">
        <v>374</v>
      </c>
      <c r="C365" s="66">
        <v>0</v>
      </c>
      <c r="D365" s="66">
        <v>0</v>
      </c>
      <c r="E365" s="66">
        <v>0</v>
      </c>
      <c r="F365" s="66">
        <v>0</v>
      </c>
      <c r="G365" s="66">
        <v>0</v>
      </c>
      <c r="H365" s="66">
        <v>0</v>
      </c>
      <c r="I365" s="66">
        <v>0</v>
      </c>
      <c r="J365" s="66">
        <v>0</v>
      </c>
      <c r="K365" s="66">
        <v>0</v>
      </c>
      <c r="L365" s="66">
        <v>0</v>
      </c>
      <c r="M365" s="66">
        <v>0</v>
      </c>
      <c r="N365" s="66">
        <v>0</v>
      </c>
      <c r="O365" s="66">
        <v>0</v>
      </c>
      <c r="P365" s="66">
        <v>0</v>
      </c>
      <c r="Q365" s="66">
        <v>0</v>
      </c>
      <c r="R365" s="66">
        <v>0</v>
      </c>
      <c r="S365" s="66">
        <v>0</v>
      </c>
      <c r="T365" s="66">
        <v>0</v>
      </c>
      <c r="U365" s="66">
        <v>0</v>
      </c>
      <c r="V365" s="66">
        <v>0</v>
      </c>
      <c r="W365" s="66">
        <v>0</v>
      </c>
      <c r="Y365" s="41" t="s">
        <v>374</v>
      </c>
      <c r="Z365" s="68">
        <v>0</v>
      </c>
      <c r="AA365" s="68">
        <v>0</v>
      </c>
      <c r="AB365" s="68">
        <v>0</v>
      </c>
      <c r="AC365" s="68">
        <v>0</v>
      </c>
      <c r="AD365" s="68">
        <v>0</v>
      </c>
      <c r="AE365" s="68">
        <v>0</v>
      </c>
      <c r="AF365" s="68">
        <v>0</v>
      </c>
      <c r="AG365" s="68">
        <v>0</v>
      </c>
      <c r="AH365" s="68">
        <v>0</v>
      </c>
      <c r="AI365" s="68">
        <v>0</v>
      </c>
      <c r="AJ365" s="68">
        <v>0</v>
      </c>
      <c r="AK365" s="68">
        <v>0</v>
      </c>
      <c r="AL365" s="68">
        <v>0</v>
      </c>
      <c r="AM365" s="68">
        <v>0</v>
      </c>
      <c r="AN365" s="68">
        <v>0</v>
      </c>
      <c r="AO365" s="68">
        <v>0</v>
      </c>
      <c r="AP365" s="68">
        <v>0</v>
      </c>
      <c r="AQ365" s="68">
        <v>0</v>
      </c>
      <c r="AR365" s="68">
        <v>0</v>
      </c>
      <c r="AS365" s="68">
        <v>0</v>
      </c>
      <c r="AT365" s="68"/>
      <c r="AV365" s="18" t="s">
        <v>374</v>
      </c>
      <c r="AW365" s="71">
        <v>0</v>
      </c>
      <c r="AX365" s="71">
        <v>0</v>
      </c>
      <c r="AY365" s="71">
        <v>0</v>
      </c>
      <c r="AZ365" s="71">
        <v>0</v>
      </c>
      <c r="BA365" s="71">
        <v>0</v>
      </c>
      <c r="BB365" s="71">
        <v>0</v>
      </c>
      <c r="BC365" s="71">
        <v>0</v>
      </c>
      <c r="BD365" s="71">
        <v>0</v>
      </c>
      <c r="BE365" s="71">
        <v>0</v>
      </c>
      <c r="BF365" s="71">
        <v>0</v>
      </c>
      <c r="BG365" s="71">
        <v>0</v>
      </c>
      <c r="BH365" s="71">
        <v>0</v>
      </c>
      <c r="BI365" s="71">
        <v>0</v>
      </c>
      <c r="BJ365" s="71">
        <v>0</v>
      </c>
      <c r="BK365" s="71">
        <v>0</v>
      </c>
      <c r="BL365" s="71">
        <v>0</v>
      </c>
      <c r="BM365" s="71">
        <v>0</v>
      </c>
      <c r="BN365" s="71">
        <v>0</v>
      </c>
      <c r="BO365" s="71">
        <v>0</v>
      </c>
      <c r="BP365" s="71">
        <v>0</v>
      </c>
      <c r="BQ365" s="71">
        <v>0</v>
      </c>
    </row>
    <row r="366" spans="1:69" x14ac:dyDescent="0.2">
      <c r="A366" s="13"/>
      <c r="B366" s="63" t="s">
        <v>374</v>
      </c>
      <c r="C366" s="66">
        <v>0</v>
      </c>
      <c r="D366" s="66">
        <v>0</v>
      </c>
      <c r="E366" s="66">
        <v>0</v>
      </c>
      <c r="F366" s="66">
        <v>0</v>
      </c>
      <c r="G366" s="66">
        <v>0</v>
      </c>
      <c r="H366" s="66">
        <v>0</v>
      </c>
      <c r="I366" s="66">
        <v>0</v>
      </c>
      <c r="J366" s="66">
        <v>0</v>
      </c>
      <c r="K366" s="66">
        <v>0</v>
      </c>
      <c r="L366" s="66">
        <v>0</v>
      </c>
      <c r="M366" s="66">
        <v>0</v>
      </c>
      <c r="N366" s="66">
        <v>0</v>
      </c>
      <c r="O366" s="66">
        <v>0</v>
      </c>
      <c r="P366" s="66">
        <v>0</v>
      </c>
      <c r="Q366" s="66">
        <v>0</v>
      </c>
      <c r="R366" s="66">
        <v>0</v>
      </c>
      <c r="S366" s="66">
        <v>0</v>
      </c>
      <c r="T366" s="66">
        <v>0</v>
      </c>
      <c r="U366" s="66">
        <v>0</v>
      </c>
      <c r="V366" s="66">
        <v>0</v>
      </c>
      <c r="W366" s="66">
        <v>0</v>
      </c>
      <c r="Y366" s="41" t="s">
        <v>374</v>
      </c>
      <c r="Z366" s="68">
        <v>0</v>
      </c>
      <c r="AA366" s="68">
        <v>0</v>
      </c>
      <c r="AB366" s="68">
        <v>0</v>
      </c>
      <c r="AC366" s="68">
        <v>0</v>
      </c>
      <c r="AD366" s="68">
        <v>0</v>
      </c>
      <c r="AE366" s="68">
        <v>0</v>
      </c>
      <c r="AF366" s="68">
        <v>0</v>
      </c>
      <c r="AG366" s="68">
        <v>0</v>
      </c>
      <c r="AH366" s="68">
        <v>0</v>
      </c>
      <c r="AI366" s="68">
        <v>0</v>
      </c>
      <c r="AJ366" s="68">
        <v>0</v>
      </c>
      <c r="AK366" s="68">
        <v>0</v>
      </c>
      <c r="AL366" s="68">
        <v>0</v>
      </c>
      <c r="AM366" s="68">
        <v>0</v>
      </c>
      <c r="AN366" s="68">
        <v>0</v>
      </c>
      <c r="AO366" s="68">
        <v>0</v>
      </c>
      <c r="AP366" s="68">
        <v>0</v>
      </c>
      <c r="AQ366" s="68">
        <v>0</v>
      </c>
      <c r="AR366" s="68">
        <v>0</v>
      </c>
      <c r="AS366" s="68">
        <v>0</v>
      </c>
      <c r="AT366" s="68"/>
      <c r="AV366" s="18" t="s">
        <v>374</v>
      </c>
      <c r="AW366" s="71">
        <v>0</v>
      </c>
      <c r="AX366" s="71">
        <v>0</v>
      </c>
      <c r="AY366" s="71">
        <v>0</v>
      </c>
      <c r="AZ366" s="71">
        <v>0</v>
      </c>
      <c r="BA366" s="71">
        <v>0</v>
      </c>
      <c r="BB366" s="71">
        <v>0</v>
      </c>
      <c r="BC366" s="71">
        <v>0</v>
      </c>
      <c r="BD366" s="71">
        <v>0</v>
      </c>
      <c r="BE366" s="71">
        <v>0</v>
      </c>
      <c r="BF366" s="71">
        <v>0</v>
      </c>
      <c r="BG366" s="71">
        <v>0</v>
      </c>
      <c r="BH366" s="71">
        <v>0</v>
      </c>
      <c r="BI366" s="71">
        <v>0</v>
      </c>
      <c r="BJ366" s="71">
        <v>0</v>
      </c>
      <c r="BK366" s="71">
        <v>0</v>
      </c>
      <c r="BL366" s="71">
        <v>0</v>
      </c>
      <c r="BM366" s="71">
        <v>0</v>
      </c>
      <c r="BN366" s="71">
        <v>0</v>
      </c>
      <c r="BO366" s="71">
        <v>0</v>
      </c>
      <c r="BP366" s="71">
        <v>0</v>
      </c>
      <c r="BQ366" s="71">
        <v>0</v>
      </c>
    </row>
    <row r="367" spans="1:69" x14ac:dyDescent="0.2">
      <c r="A367" s="13"/>
      <c r="B367" s="63" t="s">
        <v>374</v>
      </c>
      <c r="C367" s="66">
        <v>0</v>
      </c>
      <c r="D367" s="66">
        <v>0</v>
      </c>
      <c r="E367" s="66">
        <v>0</v>
      </c>
      <c r="F367" s="66">
        <v>0</v>
      </c>
      <c r="G367" s="66">
        <v>0</v>
      </c>
      <c r="H367" s="66">
        <v>0</v>
      </c>
      <c r="I367" s="66">
        <v>0</v>
      </c>
      <c r="J367" s="66">
        <v>0</v>
      </c>
      <c r="K367" s="66">
        <v>0</v>
      </c>
      <c r="L367" s="66">
        <v>0</v>
      </c>
      <c r="M367" s="66">
        <v>0</v>
      </c>
      <c r="N367" s="66">
        <v>0</v>
      </c>
      <c r="O367" s="66">
        <v>0</v>
      </c>
      <c r="P367" s="66">
        <v>0</v>
      </c>
      <c r="Q367" s="66">
        <v>0</v>
      </c>
      <c r="R367" s="66">
        <v>0</v>
      </c>
      <c r="S367" s="66">
        <v>0</v>
      </c>
      <c r="T367" s="66">
        <v>0</v>
      </c>
      <c r="U367" s="66">
        <v>0</v>
      </c>
      <c r="V367" s="66">
        <v>0</v>
      </c>
      <c r="W367" s="66">
        <v>0</v>
      </c>
      <c r="Y367" s="41" t="s">
        <v>374</v>
      </c>
      <c r="Z367" s="68">
        <v>0</v>
      </c>
      <c r="AA367" s="68">
        <v>0</v>
      </c>
      <c r="AB367" s="68">
        <v>0</v>
      </c>
      <c r="AC367" s="68">
        <v>0</v>
      </c>
      <c r="AD367" s="68">
        <v>0</v>
      </c>
      <c r="AE367" s="68">
        <v>0</v>
      </c>
      <c r="AF367" s="68">
        <v>0</v>
      </c>
      <c r="AG367" s="68">
        <v>0</v>
      </c>
      <c r="AH367" s="68">
        <v>0</v>
      </c>
      <c r="AI367" s="68">
        <v>0</v>
      </c>
      <c r="AJ367" s="68">
        <v>0</v>
      </c>
      <c r="AK367" s="68">
        <v>0</v>
      </c>
      <c r="AL367" s="68">
        <v>0</v>
      </c>
      <c r="AM367" s="68">
        <v>0</v>
      </c>
      <c r="AN367" s="68">
        <v>0</v>
      </c>
      <c r="AO367" s="68">
        <v>0</v>
      </c>
      <c r="AP367" s="68">
        <v>0</v>
      </c>
      <c r="AQ367" s="68">
        <v>0</v>
      </c>
      <c r="AR367" s="68">
        <v>0</v>
      </c>
      <c r="AS367" s="68">
        <v>0</v>
      </c>
      <c r="AT367" s="68"/>
      <c r="AV367" s="18" t="s">
        <v>374</v>
      </c>
      <c r="AW367" s="71">
        <v>0</v>
      </c>
      <c r="AX367" s="71">
        <v>0</v>
      </c>
      <c r="AY367" s="71">
        <v>0</v>
      </c>
      <c r="AZ367" s="71">
        <v>0</v>
      </c>
      <c r="BA367" s="71">
        <v>0</v>
      </c>
      <c r="BB367" s="71">
        <v>0</v>
      </c>
      <c r="BC367" s="71">
        <v>0</v>
      </c>
      <c r="BD367" s="71">
        <v>0</v>
      </c>
      <c r="BE367" s="71">
        <v>0</v>
      </c>
      <c r="BF367" s="71">
        <v>0</v>
      </c>
      <c r="BG367" s="71">
        <v>0</v>
      </c>
      <c r="BH367" s="71">
        <v>0</v>
      </c>
      <c r="BI367" s="71">
        <v>0</v>
      </c>
      <c r="BJ367" s="71">
        <v>0</v>
      </c>
      <c r="BK367" s="71">
        <v>0</v>
      </c>
      <c r="BL367" s="71">
        <v>0</v>
      </c>
      <c r="BM367" s="71">
        <v>0</v>
      </c>
      <c r="BN367" s="71">
        <v>0</v>
      </c>
      <c r="BO367" s="71">
        <v>0</v>
      </c>
      <c r="BP367" s="71">
        <v>0</v>
      </c>
      <c r="BQ367" s="71">
        <v>0</v>
      </c>
    </row>
    <row r="368" spans="1:69" x14ac:dyDescent="0.2">
      <c r="A368" s="13"/>
      <c r="B368" s="63" t="s">
        <v>374</v>
      </c>
      <c r="C368" s="66">
        <v>0</v>
      </c>
      <c r="D368" s="66">
        <v>0</v>
      </c>
      <c r="E368" s="66">
        <v>0</v>
      </c>
      <c r="F368" s="66">
        <v>0</v>
      </c>
      <c r="G368" s="66">
        <v>0</v>
      </c>
      <c r="H368" s="66">
        <v>0</v>
      </c>
      <c r="I368" s="66">
        <v>0</v>
      </c>
      <c r="J368" s="66">
        <v>0</v>
      </c>
      <c r="K368" s="66">
        <v>0</v>
      </c>
      <c r="L368" s="66">
        <v>0</v>
      </c>
      <c r="M368" s="66">
        <v>0</v>
      </c>
      <c r="N368" s="66">
        <v>0</v>
      </c>
      <c r="O368" s="66">
        <v>0</v>
      </c>
      <c r="P368" s="66">
        <v>0</v>
      </c>
      <c r="Q368" s="66">
        <v>0</v>
      </c>
      <c r="R368" s="66">
        <v>0</v>
      </c>
      <c r="S368" s="66">
        <v>0</v>
      </c>
      <c r="T368" s="66">
        <v>0</v>
      </c>
      <c r="U368" s="66">
        <v>0</v>
      </c>
      <c r="V368" s="66">
        <v>0</v>
      </c>
      <c r="W368" s="66">
        <v>0</v>
      </c>
      <c r="Y368" s="41" t="s">
        <v>374</v>
      </c>
      <c r="Z368" s="68">
        <v>0</v>
      </c>
      <c r="AA368" s="68">
        <v>0</v>
      </c>
      <c r="AB368" s="68">
        <v>0</v>
      </c>
      <c r="AC368" s="68">
        <v>0</v>
      </c>
      <c r="AD368" s="68">
        <v>0</v>
      </c>
      <c r="AE368" s="68">
        <v>0</v>
      </c>
      <c r="AF368" s="68">
        <v>0</v>
      </c>
      <c r="AG368" s="68">
        <v>0</v>
      </c>
      <c r="AH368" s="68">
        <v>0</v>
      </c>
      <c r="AI368" s="68">
        <v>0</v>
      </c>
      <c r="AJ368" s="68">
        <v>0</v>
      </c>
      <c r="AK368" s="68">
        <v>0</v>
      </c>
      <c r="AL368" s="68">
        <v>0</v>
      </c>
      <c r="AM368" s="68">
        <v>0</v>
      </c>
      <c r="AN368" s="68">
        <v>0</v>
      </c>
      <c r="AO368" s="68">
        <v>0</v>
      </c>
      <c r="AP368" s="68">
        <v>0</v>
      </c>
      <c r="AQ368" s="68">
        <v>0</v>
      </c>
      <c r="AR368" s="68">
        <v>0</v>
      </c>
      <c r="AS368" s="68">
        <v>0</v>
      </c>
      <c r="AT368" s="68"/>
      <c r="AV368" s="18" t="s">
        <v>374</v>
      </c>
      <c r="AW368" s="71">
        <v>0</v>
      </c>
      <c r="AX368" s="71">
        <v>0</v>
      </c>
      <c r="AY368" s="71">
        <v>0</v>
      </c>
      <c r="AZ368" s="71">
        <v>0</v>
      </c>
      <c r="BA368" s="71">
        <v>0</v>
      </c>
      <c r="BB368" s="71">
        <v>0</v>
      </c>
      <c r="BC368" s="71">
        <v>0</v>
      </c>
      <c r="BD368" s="71">
        <v>0</v>
      </c>
      <c r="BE368" s="71">
        <v>0</v>
      </c>
      <c r="BF368" s="71">
        <v>0</v>
      </c>
      <c r="BG368" s="71">
        <v>0</v>
      </c>
      <c r="BH368" s="71">
        <v>0</v>
      </c>
      <c r="BI368" s="71">
        <v>0</v>
      </c>
      <c r="BJ368" s="71">
        <v>0</v>
      </c>
      <c r="BK368" s="71">
        <v>0</v>
      </c>
      <c r="BL368" s="71">
        <v>0</v>
      </c>
      <c r="BM368" s="71">
        <v>0</v>
      </c>
      <c r="BN368" s="71">
        <v>0</v>
      </c>
      <c r="BO368" s="71">
        <v>0</v>
      </c>
      <c r="BP368" s="71">
        <v>0</v>
      </c>
      <c r="BQ368" s="71">
        <v>0</v>
      </c>
    </row>
    <row r="369" spans="1:69" s="20" customFormat="1" x14ac:dyDescent="0.2">
      <c r="A369" s="19"/>
      <c r="B369" s="63" t="s">
        <v>374</v>
      </c>
      <c r="C369" s="66">
        <v>0</v>
      </c>
      <c r="D369" s="66">
        <v>0</v>
      </c>
      <c r="E369" s="66">
        <v>0</v>
      </c>
      <c r="F369" s="66">
        <v>0</v>
      </c>
      <c r="G369" s="66">
        <v>0</v>
      </c>
      <c r="H369" s="66">
        <v>0</v>
      </c>
      <c r="I369" s="66">
        <v>0</v>
      </c>
      <c r="J369" s="66">
        <v>0</v>
      </c>
      <c r="K369" s="66">
        <v>0</v>
      </c>
      <c r="L369" s="66">
        <v>0</v>
      </c>
      <c r="M369" s="66">
        <v>0</v>
      </c>
      <c r="N369" s="66">
        <v>0</v>
      </c>
      <c r="O369" s="66">
        <v>0</v>
      </c>
      <c r="P369" s="66">
        <v>0</v>
      </c>
      <c r="Q369" s="66">
        <v>0</v>
      </c>
      <c r="R369" s="66">
        <v>0</v>
      </c>
      <c r="S369" s="66">
        <v>0</v>
      </c>
      <c r="T369" s="66">
        <v>0</v>
      </c>
      <c r="U369" s="66">
        <v>0</v>
      </c>
      <c r="V369" s="66">
        <v>0</v>
      </c>
      <c r="W369" s="66">
        <v>0</v>
      </c>
      <c r="Y369" s="41" t="s">
        <v>374</v>
      </c>
      <c r="Z369" s="68">
        <v>0</v>
      </c>
      <c r="AA369" s="68">
        <v>0</v>
      </c>
      <c r="AB369" s="68">
        <v>0</v>
      </c>
      <c r="AC369" s="68">
        <v>0</v>
      </c>
      <c r="AD369" s="68">
        <v>0</v>
      </c>
      <c r="AE369" s="68">
        <v>0</v>
      </c>
      <c r="AF369" s="68">
        <v>0</v>
      </c>
      <c r="AG369" s="68">
        <v>0</v>
      </c>
      <c r="AH369" s="68">
        <v>0</v>
      </c>
      <c r="AI369" s="68">
        <v>0</v>
      </c>
      <c r="AJ369" s="68">
        <v>0</v>
      </c>
      <c r="AK369" s="68">
        <v>0</v>
      </c>
      <c r="AL369" s="68">
        <v>0</v>
      </c>
      <c r="AM369" s="68">
        <v>0</v>
      </c>
      <c r="AN369" s="68">
        <v>0</v>
      </c>
      <c r="AO369" s="68">
        <v>0</v>
      </c>
      <c r="AP369" s="68">
        <v>0</v>
      </c>
      <c r="AQ369" s="68">
        <v>0</v>
      </c>
      <c r="AR369" s="68">
        <v>0</v>
      </c>
      <c r="AS369" s="68">
        <v>0</v>
      </c>
      <c r="AT369" s="68"/>
      <c r="AV369" s="18" t="s">
        <v>374</v>
      </c>
      <c r="AW369" s="71">
        <v>0</v>
      </c>
      <c r="AX369" s="71">
        <v>0</v>
      </c>
      <c r="AY369" s="71">
        <v>0</v>
      </c>
      <c r="AZ369" s="71">
        <v>0</v>
      </c>
      <c r="BA369" s="71">
        <v>0</v>
      </c>
      <c r="BB369" s="71">
        <v>0</v>
      </c>
      <c r="BC369" s="71">
        <v>0</v>
      </c>
      <c r="BD369" s="71">
        <v>0</v>
      </c>
      <c r="BE369" s="71">
        <v>0</v>
      </c>
      <c r="BF369" s="71">
        <v>0</v>
      </c>
      <c r="BG369" s="71">
        <v>0</v>
      </c>
      <c r="BH369" s="71">
        <v>0</v>
      </c>
      <c r="BI369" s="71">
        <v>0</v>
      </c>
      <c r="BJ369" s="71">
        <v>0</v>
      </c>
      <c r="BK369" s="71">
        <v>0</v>
      </c>
      <c r="BL369" s="71">
        <v>0</v>
      </c>
      <c r="BM369" s="71">
        <v>0</v>
      </c>
      <c r="BN369" s="71">
        <v>0</v>
      </c>
      <c r="BO369" s="71">
        <v>0</v>
      </c>
      <c r="BP369" s="71">
        <v>0</v>
      </c>
      <c r="BQ369" s="71">
        <v>0</v>
      </c>
    </row>
    <row r="370" spans="1:69" x14ac:dyDescent="0.2">
      <c r="A370" s="13"/>
      <c r="B370" s="64" t="s">
        <v>374</v>
      </c>
      <c r="C370" s="66">
        <v>0</v>
      </c>
      <c r="D370" s="66">
        <v>0</v>
      </c>
      <c r="E370" s="66">
        <v>0</v>
      </c>
      <c r="F370" s="66">
        <v>0</v>
      </c>
      <c r="G370" s="66">
        <v>0</v>
      </c>
      <c r="H370" s="66">
        <v>0</v>
      </c>
      <c r="I370" s="66">
        <v>0</v>
      </c>
      <c r="J370" s="66">
        <v>0</v>
      </c>
      <c r="K370" s="66">
        <v>0</v>
      </c>
      <c r="L370" s="66">
        <v>0</v>
      </c>
      <c r="M370" s="66">
        <v>0</v>
      </c>
      <c r="N370" s="66">
        <v>0</v>
      </c>
      <c r="O370" s="66">
        <v>0</v>
      </c>
      <c r="P370" s="66">
        <v>0</v>
      </c>
      <c r="Q370" s="66">
        <v>0</v>
      </c>
      <c r="R370" s="66">
        <v>0</v>
      </c>
      <c r="S370" s="66">
        <v>0</v>
      </c>
      <c r="T370" s="66">
        <v>0</v>
      </c>
      <c r="U370" s="66">
        <v>0</v>
      </c>
      <c r="V370" s="66">
        <v>0</v>
      </c>
      <c r="W370" s="66">
        <v>0</v>
      </c>
      <c r="Y370" s="42" t="s">
        <v>374</v>
      </c>
      <c r="Z370" s="68">
        <v>0</v>
      </c>
      <c r="AA370" s="68">
        <v>0</v>
      </c>
      <c r="AB370" s="68">
        <v>0</v>
      </c>
      <c r="AC370" s="68">
        <v>0</v>
      </c>
      <c r="AD370" s="68">
        <v>0</v>
      </c>
      <c r="AE370" s="68">
        <v>0</v>
      </c>
      <c r="AF370" s="68">
        <v>0</v>
      </c>
      <c r="AG370" s="68">
        <v>0</v>
      </c>
      <c r="AH370" s="68">
        <v>0</v>
      </c>
      <c r="AI370" s="68">
        <v>0</v>
      </c>
      <c r="AJ370" s="68">
        <v>0</v>
      </c>
      <c r="AK370" s="68">
        <v>0</v>
      </c>
      <c r="AL370" s="68">
        <v>0</v>
      </c>
      <c r="AM370" s="68">
        <v>0</v>
      </c>
      <c r="AN370" s="68">
        <v>0</v>
      </c>
      <c r="AO370" s="68">
        <v>0</v>
      </c>
      <c r="AP370" s="68">
        <v>0</v>
      </c>
      <c r="AQ370" s="68">
        <v>0</v>
      </c>
      <c r="AR370" s="68">
        <v>0</v>
      </c>
      <c r="AS370" s="68">
        <v>0</v>
      </c>
      <c r="AT370" s="68"/>
      <c r="AV370" s="22" t="s">
        <v>374</v>
      </c>
      <c r="AW370" s="71">
        <v>0</v>
      </c>
      <c r="AX370" s="71">
        <v>0</v>
      </c>
      <c r="AY370" s="71">
        <v>0</v>
      </c>
      <c r="AZ370" s="71">
        <v>0</v>
      </c>
      <c r="BA370" s="71">
        <v>0</v>
      </c>
      <c r="BB370" s="71">
        <v>0</v>
      </c>
      <c r="BC370" s="71">
        <v>0</v>
      </c>
      <c r="BD370" s="71">
        <v>0</v>
      </c>
      <c r="BE370" s="71">
        <v>0</v>
      </c>
      <c r="BF370" s="71">
        <v>0</v>
      </c>
      <c r="BG370" s="71">
        <v>0</v>
      </c>
      <c r="BH370" s="71">
        <v>0</v>
      </c>
      <c r="BI370" s="71">
        <v>0</v>
      </c>
      <c r="BJ370" s="71">
        <v>0</v>
      </c>
      <c r="BK370" s="71">
        <v>0</v>
      </c>
      <c r="BL370" s="71">
        <v>0</v>
      </c>
      <c r="BM370" s="71">
        <v>0</v>
      </c>
      <c r="BN370" s="71">
        <v>0</v>
      </c>
      <c r="BO370" s="71">
        <v>0</v>
      </c>
      <c r="BP370" s="71">
        <v>0</v>
      </c>
      <c r="BQ370" s="71">
        <v>0</v>
      </c>
    </row>
    <row r="371" spans="1:69" x14ac:dyDescent="0.2">
      <c r="A371" s="13"/>
      <c r="B371" s="65" t="s">
        <v>194</v>
      </c>
      <c r="C371" s="66">
        <v>374913.87857718428</v>
      </c>
      <c r="D371" s="66">
        <v>12033.365613493301</v>
      </c>
      <c r="E371" s="66">
        <v>4512.849681520901</v>
      </c>
      <c r="F371" s="66">
        <v>18974.447380078102</v>
      </c>
      <c r="G371" s="66">
        <v>3311.9051954902002</v>
      </c>
      <c r="H371" s="66">
        <v>1260.4140292960001</v>
      </c>
      <c r="I371" s="66">
        <v>7975.5631475862001</v>
      </c>
      <c r="J371" s="66">
        <v>191.0943481836</v>
      </c>
      <c r="K371" s="66">
        <v>162.40717313729999</v>
      </c>
      <c r="L371" s="66">
        <v>858.64132669089997</v>
      </c>
      <c r="M371" s="66">
        <v>0</v>
      </c>
      <c r="N371" s="66">
        <v>285.50578008550002</v>
      </c>
      <c r="O371" s="66">
        <v>691.93740990840001</v>
      </c>
      <c r="P371" s="66">
        <v>61.142991825999999</v>
      </c>
      <c r="Q371" s="66">
        <v>0</v>
      </c>
      <c r="R371" s="66">
        <v>165.143483917</v>
      </c>
      <c r="S371" s="66">
        <v>0</v>
      </c>
      <c r="T371" s="66">
        <v>0</v>
      </c>
      <c r="U371" s="66">
        <v>0</v>
      </c>
      <c r="V371" s="66">
        <v>0</v>
      </c>
      <c r="W371" s="66"/>
      <c r="Y371" s="43" t="s">
        <v>194</v>
      </c>
      <c r="Z371" s="69"/>
      <c r="AA371" s="69"/>
      <c r="AB371" s="69"/>
      <c r="AC371" s="69"/>
      <c r="AD371" s="69"/>
      <c r="AE371" s="69"/>
      <c r="AF371" s="69"/>
      <c r="AG371" s="69"/>
      <c r="AH371" s="69"/>
      <c r="AI371" s="69"/>
      <c r="AJ371" s="69"/>
      <c r="AK371" s="69"/>
      <c r="AL371" s="69"/>
      <c r="AM371" s="69"/>
      <c r="AN371" s="68"/>
      <c r="AO371" s="68"/>
      <c r="AP371" s="68"/>
      <c r="AQ371" s="68"/>
      <c r="AR371" s="68"/>
      <c r="AS371" s="68"/>
      <c r="AT371" s="69"/>
      <c r="AV371" s="24" t="s">
        <v>194</v>
      </c>
      <c r="AW371" s="71"/>
      <c r="AX371" s="71"/>
      <c r="AY371" s="71"/>
      <c r="AZ371" s="71"/>
      <c r="BA371" s="71"/>
      <c r="BB371" s="71"/>
      <c r="BC371" s="71"/>
      <c r="BD371" s="71"/>
      <c r="BE371" s="71"/>
      <c r="BF371" s="71"/>
      <c r="BG371" s="71"/>
      <c r="BH371" s="71"/>
      <c r="BI371" s="71"/>
      <c r="BJ371" s="71"/>
      <c r="BK371" s="71"/>
      <c r="BL371" s="71"/>
      <c r="BM371" s="71"/>
      <c r="BN371" s="71"/>
      <c r="BO371" s="71"/>
      <c r="BP371" s="71"/>
      <c r="BQ371" s="71"/>
    </row>
    <row r="374" spans="1:69" x14ac:dyDescent="0.2">
      <c r="A374" s="8" t="s">
        <v>118</v>
      </c>
      <c r="B374" s="14" t="s">
        <v>187</v>
      </c>
      <c r="C374" s="28" t="s">
        <v>8</v>
      </c>
      <c r="D374" s="28" t="s">
        <v>7</v>
      </c>
      <c r="E374" s="28" t="s">
        <v>6</v>
      </c>
      <c r="F374" s="28" t="s">
        <v>5</v>
      </c>
      <c r="G374" s="28" t="s">
        <v>4</v>
      </c>
      <c r="H374" s="28" t="s">
        <v>3</v>
      </c>
      <c r="I374" s="28" t="s">
        <v>2</v>
      </c>
      <c r="J374" s="28" t="s">
        <v>1</v>
      </c>
      <c r="K374" s="28" t="s">
        <v>0</v>
      </c>
      <c r="L374" s="28" t="s">
        <v>10</v>
      </c>
      <c r="M374" s="28" t="s">
        <v>38</v>
      </c>
      <c r="N374" s="28" t="s">
        <v>37</v>
      </c>
      <c r="O374" s="28" t="s">
        <v>36</v>
      </c>
      <c r="P374" s="28" t="s">
        <v>35</v>
      </c>
      <c r="Q374" s="28" t="s">
        <v>34</v>
      </c>
      <c r="R374" s="28" t="s">
        <v>33</v>
      </c>
      <c r="S374" s="28" t="s">
        <v>32</v>
      </c>
      <c r="T374" s="28" t="s">
        <v>31</v>
      </c>
      <c r="U374" s="28" t="s">
        <v>30</v>
      </c>
      <c r="V374" s="28" t="s">
        <v>29</v>
      </c>
      <c r="W374" s="28" t="s">
        <v>194</v>
      </c>
      <c r="Y374" s="40" t="s">
        <v>187</v>
      </c>
      <c r="Z374" s="67" t="s">
        <v>8</v>
      </c>
      <c r="AA374" s="67" t="s">
        <v>7</v>
      </c>
      <c r="AB374" s="67" t="s">
        <v>6</v>
      </c>
      <c r="AC374" s="67" t="s">
        <v>5</v>
      </c>
      <c r="AD374" s="67" t="s">
        <v>4</v>
      </c>
      <c r="AE374" s="67" t="s">
        <v>3</v>
      </c>
      <c r="AF374" s="67" t="s">
        <v>2</v>
      </c>
      <c r="AG374" s="67" t="s">
        <v>1</v>
      </c>
      <c r="AH374" s="67" t="s">
        <v>0</v>
      </c>
      <c r="AI374" s="67" t="s">
        <v>10</v>
      </c>
      <c r="AJ374" s="67" t="s">
        <v>38</v>
      </c>
      <c r="AK374" s="67" t="s">
        <v>37</v>
      </c>
      <c r="AL374" s="67" t="s">
        <v>36</v>
      </c>
      <c r="AM374" s="67" t="s">
        <v>35</v>
      </c>
      <c r="AN374" s="67" t="s">
        <v>34</v>
      </c>
      <c r="AO374" s="67" t="s">
        <v>33</v>
      </c>
      <c r="AP374" s="67" t="s">
        <v>32</v>
      </c>
      <c r="AQ374" s="67" t="s">
        <v>31</v>
      </c>
      <c r="AR374" s="67" t="s">
        <v>30</v>
      </c>
      <c r="AS374" s="67" t="s">
        <v>29</v>
      </c>
      <c r="AT374" s="67" t="s">
        <v>194</v>
      </c>
      <c r="AV374" s="16" t="s">
        <v>187</v>
      </c>
      <c r="AW374" s="70" t="s">
        <v>8</v>
      </c>
      <c r="AX374" s="70" t="s">
        <v>7</v>
      </c>
      <c r="AY374" s="70" t="s">
        <v>6</v>
      </c>
      <c r="AZ374" s="70" t="s">
        <v>5</v>
      </c>
      <c r="BA374" s="70" t="s">
        <v>4</v>
      </c>
      <c r="BB374" s="70" t="s">
        <v>3</v>
      </c>
      <c r="BC374" s="70" t="s">
        <v>2</v>
      </c>
      <c r="BD374" s="70" t="s">
        <v>1</v>
      </c>
      <c r="BE374" s="70" t="s">
        <v>0</v>
      </c>
      <c r="BF374" s="70" t="s">
        <v>10</v>
      </c>
      <c r="BG374" s="70" t="s">
        <v>38</v>
      </c>
      <c r="BH374" s="70" t="s">
        <v>37</v>
      </c>
      <c r="BI374" s="70" t="s">
        <v>36</v>
      </c>
      <c r="BJ374" s="70" t="s">
        <v>35</v>
      </c>
      <c r="BK374" s="70" t="s">
        <v>34</v>
      </c>
      <c r="BL374" s="70" t="s">
        <v>33</v>
      </c>
      <c r="BM374" s="70" t="s">
        <v>32</v>
      </c>
      <c r="BN374" s="70" t="s">
        <v>31</v>
      </c>
      <c r="BO374" s="70" t="s">
        <v>30</v>
      </c>
      <c r="BP374" s="70" t="s">
        <v>29</v>
      </c>
      <c r="BQ374" s="70" t="s">
        <v>194</v>
      </c>
    </row>
    <row r="375" spans="1:69" x14ac:dyDescent="0.2">
      <c r="A375" s="13"/>
      <c r="B375" s="63" t="s">
        <v>177</v>
      </c>
      <c r="C375" s="66">
        <v>201.43815743569999</v>
      </c>
      <c r="D375" s="66">
        <v>0</v>
      </c>
      <c r="E375" s="66">
        <v>0</v>
      </c>
      <c r="F375" s="66">
        <v>0</v>
      </c>
      <c r="G375" s="66">
        <v>0</v>
      </c>
      <c r="H375" s="66">
        <v>0</v>
      </c>
      <c r="I375" s="66">
        <v>0</v>
      </c>
      <c r="J375" s="66">
        <v>0</v>
      </c>
      <c r="K375" s="66">
        <v>0</v>
      </c>
      <c r="L375" s="66">
        <v>0</v>
      </c>
      <c r="M375" s="66">
        <v>0</v>
      </c>
      <c r="N375" s="66">
        <v>0</v>
      </c>
      <c r="O375" s="66">
        <v>0</v>
      </c>
      <c r="P375" s="66">
        <v>0</v>
      </c>
      <c r="Q375" s="66">
        <v>0</v>
      </c>
      <c r="R375" s="66">
        <v>0</v>
      </c>
      <c r="S375" s="66">
        <v>0</v>
      </c>
      <c r="T375" s="66">
        <v>0</v>
      </c>
      <c r="U375" s="66">
        <v>0</v>
      </c>
      <c r="V375" s="66">
        <v>0</v>
      </c>
      <c r="W375" s="66">
        <v>201.43815743569999</v>
      </c>
      <c r="Y375" s="41" t="s">
        <v>177</v>
      </c>
      <c r="Z375" s="68">
        <v>1</v>
      </c>
      <c r="AA375" s="68">
        <v>0</v>
      </c>
      <c r="AB375" s="68">
        <v>0</v>
      </c>
      <c r="AC375" s="68">
        <v>0</v>
      </c>
      <c r="AD375" s="68">
        <v>0</v>
      </c>
      <c r="AE375" s="68">
        <v>0</v>
      </c>
      <c r="AF375" s="68">
        <v>0</v>
      </c>
      <c r="AG375" s="68">
        <v>0</v>
      </c>
      <c r="AH375" s="68">
        <v>0</v>
      </c>
      <c r="AI375" s="68">
        <v>0</v>
      </c>
      <c r="AJ375" s="68">
        <v>0</v>
      </c>
      <c r="AK375" s="68">
        <v>0</v>
      </c>
      <c r="AL375" s="68">
        <v>0</v>
      </c>
      <c r="AM375" s="68">
        <v>0</v>
      </c>
      <c r="AN375" s="68">
        <v>0</v>
      </c>
      <c r="AO375" s="68">
        <v>0</v>
      </c>
      <c r="AP375" s="68">
        <v>0</v>
      </c>
      <c r="AQ375" s="68">
        <v>0</v>
      </c>
      <c r="AR375" s="68">
        <v>0</v>
      </c>
      <c r="AS375" s="68">
        <v>0</v>
      </c>
      <c r="AT375" s="68"/>
      <c r="AV375" s="18" t="s">
        <v>177</v>
      </c>
      <c r="AW375" s="71">
        <v>90.719687289372715</v>
      </c>
      <c r="AX375" s="71">
        <v>0</v>
      </c>
      <c r="AY375" s="71">
        <v>0</v>
      </c>
      <c r="AZ375" s="71">
        <v>0</v>
      </c>
      <c r="BA375" s="71">
        <v>0</v>
      </c>
      <c r="BB375" s="71">
        <v>0</v>
      </c>
      <c r="BC375" s="71">
        <v>0</v>
      </c>
      <c r="BD375" s="71">
        <v>0</v>
      </c>
      <c r="BE375" s="71">
        <v>0</v>
      </c>
      <c r="BF375" s="71">
        <v>0</v>
      </c>
      <c r="BG375" s="71">
        <v>0</v>
      </c>
      <c r="BH375" s="71">
        <v>0</v>
      </c>
      <c r="BI375" s="71">
        <v>0</v>
      </c>
      <c r="BJ375" s="71">
        <v>0</v>
      </c>
      <c r="BK375" s="71">
        <v>0</v>
      </c>
      <c r="BL375" s="71">
        <v>0</v>
      </c>
      <c r="BM375" s="71">
        <v>0</v>
      </c>
      <c r="BN375" s="71">
        <v>0</v>
      </c>
      <c r="BO375" s="71">
        <v>0</v>
      </c>
      <c r="BP375" s="71">
        <v>0</v>
      </c>
      <c r="BQ375" s="71">
        <v>90.719687289372715</v>
      </c>
    </row>
    <row r="376" spans="1:69" x14ac:dyDescent="0.2">
      <c r="A376" s="13"/>
      <c r="B376" s="63" t="s">
        <v>371</v>
      </c>
      <c r="C376" s="66">
        <v>8332.2808071809977</v>
      </c>
      <c r="D376" s="66">
        <v>254.68738381190002</v>
      </c>
      <c r="E376" s="66">
        <v>0</v>
      </c>
      <c r="F376" s="66">
        <v>253.27947884</v>
      </c>
      <c r="G376" s="66">
        <v>0</v>
      </c>
      <c r="H376" s="66">
        <v>0</v>
      </c>
      <c r="I376" s="66">
        <v>0</v>
      </c>
      <c r="J376" s="66">
        <v>0</v>
      </c>
      <c r="K376" s="66">
        <v>0</v>
      </c>
      <c r="L376" s="66">
        <v>0</v>
      </c>
      <c r="M376" s="66">
        <v>0</v>
      </c>
      <c r="N376" s="66">
        <v>0</v>
      </c>
      <c r="O376" s="66">
        <v>0</v>
      </c>
      <c r="P376" s="66">
        <v>0</v>
      </c>
      <c r="Q376" s="66">
        <v>0</v>
      </c>
      <c r="R376" s="66">
        <v>0</v>
      </c>
      <c r="S376" s="66">
        <v>0</v>
      </c>
      <c r="T376" s="66">
        <v>0</v>
      </c>
      <c r="U376" s="66">
        <v>0</v>
      </c>
      <c r="V376" s="66">
        <v>0</v>
      </c>
      <c r="W376" s="66">
        <v>8840.2476698328974</v>
      </c>
      <c r="Y376" s="41" t="s">
        <v>371</v>
      </c>
      <c r="Z376" s="68">
        <v>0.94253929509403644</v>
      </c>
      <c r="AA376" s="68">
        <v>2.880998285613804E-2</v>
      </c>
      <c r="AB376" s="68">
        <v>0</v>
      </c>
      <c r="AC376" s="68">
        <v>2.8650722049825512E-2</v>
      </c>
      <c r="AD376" s="68">
        <v>0</v>
      </c>
      <c r="AE376" s="68">
        <v>0</v>
      </c>
      <c r="AF376" s="68">
        <v>0</v>
      </c>
      <c r="AG376" s="68">
        <v>0</v>
      </c>
      <c r="AH376" s="68">
        <v>0</v>
      </c>
      <c r="AI376" s="68">
        <v>0</v>
      </c>
      <c r="AJ376" s="68">
        <v>0</v>
      </c>
      <c r="AK376" s="68">
        <v>0</v>
      </c>
      <c r="AL376" s="68">
        <v>0</v>
      </c>
      <c r="AM376" s="68">
        <v>0</v>
      </c>
      <c r="AN376" s="68">
        <v>0</v>
      </c>
      <c r="AO376" s="68">
        <v>0</v>
      </c>
      <c r="AP376" s="68">
        <v>0</v>
      </c>
      <c r="AQ376" s="68">
        <v>0</v>
      </c>
      <c r="AR376" s="68">
        <v>0</v>
      </c>
      <c r="AS376" s="68">
        <v>0</v>
      </c>
      <c r="AT376" s="68"/>
      <c r="AV376" s="18" t="s">
        <v>371</v>
      </c>
      <c r="AW376" s="71">
        <v>12.63197061582774</v>
      </c>
      <c r="AX376" s="71">
        <v>92.142819967598783</v>
      </c>
      <c r="AY376" s="71">
        <v>0</v>
      </c>
      <c r="AZ376" s="71">
        <v>92.654374092328041</v>
      </c>
      <c r="BA376" s="71">
        <v>0</v>
      </c>
      <c r="BB376" s="71">
        <v>0</v>
      </c>
      <c r="BC376" s="71">
        <v>0</v>
      </c>
      <c r="BD376" s="71">
        <v>0</v>
      </c>
      <c r="BE376" s="71">
        <v>0</v>
      </c>
      <c r="BF376" s="71">
        <v>0</v>
      </c>
      <c r="BG376" s="71">
        <v>0</v>
      </c>
      <c r="BH376" s="71">
        <v>0</v>
      </c>
      <c r="BI376" s="71">
        <v>0</v>
      </c>
      <c r="BJ376" s="71">
        <v>0</v>
      </c>
      <c r="BK376" s="71">
        <v>0</v>
      </c>
      <c r="BL376" s="71">
        <v>0</v>
      </c>
      <c r="BM376" s="71">
        <v>0</v>
      </c>
      <c r="BN376" s="71">
        <v>0</v>
      </c>
      <c r="BO376" s="71">
        <v>0</v>
      </c>
      <c r="BP376" s="71">
        <v>0</v>
      </c>
      <c r="BQ376" s="71">
        <v>12.483987990612668</v>
      </c>
    </row>
    <row r="377" spans="1:69" x14ac:dyDescent="0.2">
      <c r="A377" s="13"/>
      <c r="B377" s="63" t="s">
        <v>165</v>
      </c>
      <c r="C377" s="66">
        <v>4707.1156291300003</v>
      </c>
      <c r="D377" s="66">
        <v>548.18317944199998</v>
      </c>
      <c r="E377" s="66">
        <v>639.93511580109998</v>
      </c>
      <c r="F377" s="66">
        <v>729.96348397230008</v>
      </c>
      <c r="G377" s="66">
        <v>107.12180965</v>
      </c>
      <c r="H377" s="66">
        <v>51.009860750999998</v>
      </c>
      <c r="I377" s="66">
        <v>75.622376294999995</v>
      </c>
      <c r="J377" s="66">
        <v>0</v>
      </c>
      <c r="K377" s="66">
        <v>0</v>
      </c>
      <c r="L377" s="66">
        <v>129.30291166999999</v>
      </c>
      <c r="M377" s="66">
        <v>0</v>
      </c>
      <c r="N377" s="66">
        <v>0</v>
      </c>
      <c r="O377" s="66">
        <v>0</v>
      </c>
      <c r="P377" s="66">
        <v>0</v>
      </c>
      <c r="Q377" s="66">
        <v>0</v>
      </c>
      <c r="R377" s="66">
        <v>0</v>
      </c>
      <c r="S377" s="66">
        <v>0</v>
      </c>
      <c r="T377" s="66">
        <v>0</v>
      </c>
      <c r="U377" s="66">
        <v>0</v>
      </c>
      <c r="V377" s="66">
        <v>0</v>
      </c>
      <c r="W377" s="66">
        <v>6988.2543667113987</v>
      </c>
      <c r="Y377" s="41" t="s">
        <v>165</v>
      </c>
      <c r="Z377" s="68">
        <v>0.67357531396572801</v>
      </c>
      <c r="AA377" s="68">
        <v>7.8443506872513766E-2</v>
      </c>
      <c r="AB377" s="68">
        <v>9.1572956881683584E-2</v>
      </c>
      <c r="AC377" s="68">
        <v>0.1044557690185816</v>
      </c>
      <c r="AD377" s="68">
        <v>1.5328836649145963E-2</v>
      </c>
      <c r="AE377" s="68">
        <v>7.2993709264485059E-3</v>
      </c>
      <c r="AF377" s="68">
        <v>1.0821354279149847E-2</v>
      </c>
      <c r="AG377" s="68">
        <v>0</v>
      </c>
      <c r="AH377" s="68">
        <v>0</v>
      </c>
      <c r="AI377" s="68">
        <v>1.8502891406748923E-2</v>
      </c>
      <c r="AJ377" s="68">
        <v>0</v>
      </c>
      <c r="AK377" s="68">
        <v>0</v>
      </c>
      <c r="AL377" s="68">
        <v>0</v>
      </c>
      <c r="AM377" s="68">
        <v>0</v>
      </c>
      <c r="AN377" s="68">
        <v>0</v>
      </c>
      <c r="AO377" s="68">
        <v>0</v>
      </c>
      <c r="AP377" s="68">
        <v>0</v>
      </c>
      <c r="AQ377" s="68">
        <v>0</v>
      </c>
      <c r="AR377" s="68">
        <v>0</v>
      </c>
      <c r="AS377" s="68">
        <v>0</v>
      </c>
      <c r="AT377" s="68"/>
      <c r="AV377" s="18" t="s">
        <v>165</v>
      </c>
      <c r="AW377" s="71">
        <v>15.08352003378263</v>
      </c>
      <c r="AX377" s="71">
        <v>38.222411881403502</v>
      </c>
      <c r="AY377" s="71">
        <v>18.092296454167109</v>
      </c>
      <c r="AZ377" s="71">
        <v>48.858062058218337</v>
      </c>
      <c r="BA377" s="71">
        <v>122.00061797092312</v>
      </c>
      <c r="BB377" s="71">
        <v>51.549373791646374</v>
      </c>
      <c r="BC377" s="71">
        <v>5.8248018994599677</v>
      </c>
      <c r="BD377" s="71">
        <v>0</v>
      </c>
      <c r="BE377" s="71">
        <v>0</v>
      </c>
      <c r="BF377" s="71">
        <v>122.000619503739</v>
      </c>
      <c r="BG377" s="71">
        <v>0</v>
      </c>
      <c r="BH377" s="71">
        <v>0</v>
      </c>
      <c r="BI377" s="71">
        <v>0</v>
      </c>
      <c r="BJ377" s="71">
        <v>0</v>
      </c>
      <c r="BK377" s="71">
        <v>0</v>
      </c>
      <c r="BL377" s="71">
        <v>0</v>
      </c>
      <c r="BM377" s="71">
        <v>0</v>
      </c>
      <c r="BN377" s="71">
        <v>0</v>
      </c>
      <c r="BO377" s="71">
        <v>0</v>
      </c>
      <c r="BP377" s="71">
        <v>0</v>
      </c>
      <c r="BQ377" s="71">
        <v>12.236926847998197</v>
      </c>
    </row>
    <row r="378" spans="1:69" x14ac:dyDescent="0.2">
      <c r="A378" s="13"/>
      <c r="B378" s="63" t="s">
        <v>429</v>
      </c>
      <c r="C378" s="66">
        <v>244.84331581800001</v>
      </c>
      <c r="D378" s="66">
        <v>0</v>
      </c>
      <c r="E378" s="66">
        <v>81.212921377000001</v>
      </c>
      <c r="F378" s="66">
        <v>0</v>
      </c>
      <c r="G378" s="66">
        <v>0</v>
      </c>
      <c r="H378" s="66">
        <v>37.929149975900003</v>
      </c>
      <c r="I378" s="66">
        <v>0</v>
      </c>
      <c r="J378" s="66">
        <v>0</v>
      </c>
      <c r="K378" s="66">
        <v>0</v>
      </c>
      <c r="L378" s="66">
        <v>0</v>
      </c>
      <c r="M378" s="66">
        <v>0</v>
      </c>
      <c r="N378" s="66">
        <v>0</v>
      </c>
      <c r="O378" s="66">
        <v>0</v>
      </c>
      <c r="P378" s="66">
        <v>0</v>
      </c>
      <c r="Q378" s="66">
        <v>0</v>
      </c>
      <c r="R378" s="66">
        <v>0</v>
      </c>
      <c r="S378" s="66">
        <v>0</v>
      </c>
      <c r="T378" s="66">
        <v>0</v>
      </c>
      <c r="U378" s="66">
        <v>0</v>
      </c>
      <c r="V378" s="66">
        <v>0</v>
      </c>
      <c r="W378" s="66">
        <v>363.98538717089997</v>
      </c>
      <c r="Y378" s="41" t="s">
        <v>429</v>
      </c>
      <c r="Z378" s="68">
        <v>0.67267347659492749</v>
      </c>
      <c r="AA378" s="68">
        <v>0</v>
      </c>
      <c r="AB378" s="68">
        <v>0.22312137860322553</v>
      </c>
      <c r="AC378" s="68">
        <v>0</v>
      </c>
      <c r="AD378" s="68">
        <v>0</v>
      </c>
      <c r="AE378" s="68">
        <v>0.10420514480184707</v>
      </c>
      <c r="AF378" s="68">
        <v>0</v>
      </c>
      <c r="AG378" s="68">
        <v>0</v>
      </c>
      <c r="AH378" s="68">
        <v>0</v>
      </c>
      <c r="AI378" s="68">
        <v>0</v>
      </c>
      <c r="AJ378" s="68">
        <v>0</v>
      </c>
      <c r="AK378" s="68">
        <v>0</v>
      </c>
      <c r="AL378" s="68">
        <v>0</v>
      </c>
      <c r="AM378" s="68">
        <v>0</v>
      </c>
      <c r="AN378" s="68">
        <v>0</v>
      </c>
      <c r="AO378" s="68">
        <v>0</v>
      </c>
      <c r="AP378" s="68">
        <v>0</v>
      </c>
      <c r="AQ378" s="68">
        <v>0</v>
      </c>
      <c r="AR378" s="68">
        <v>0</v>
      </c>
      <c r="AS378" s="68">
        <v>0</v>
      </c>
      <c r="AT378" s="68"/>
      <c r="AV378" s="18" t="s">
        <v>429</v>
      </c>
      <c r="AW378" s="71">
        <v>68.735681156893321</v>
      </c>
      <c r="AX378" s="71">
        <v>0</v>
      </c>
      <c r="AY378" s="71">
        <v>105.78659162226178</v>
      </c>
      <c r="AZ378" s="71">
        <v>0</v>
      </c>
      <c r="BA378" s="71">
        <v>0</v>
      </c>
      <c r="BB378" s="71">
        <v>32.462347302402492</v>
      </c>
      <c r="BC378" s="71">
        <v>0</v>
      </c>
      <c r="BD378" s="71">
        <v>0</v>
      </c>
      <c r="BE378" s="71">
        <v>0</v>
      </c>
      <c r="BF378" s="71">
        <v>0</v>
      </c>
      <c r="BG378" s="71">
        <v>0</v>
      </c>
      <c r="BH378" s="71">
        <v>0</v>
      </c>
      <c r="BI378" s="71">
        <v>0</v>
      </c>
      <c r="BJ378" s="71">
        <v>0</v>
      </c>
      <c r="BK378" s="71">
        <v>0</v>
      </c>
      <c r="BL378" s="71">
        <v>0</v>
      </c>
      <c r="BM378" s="71">
        <v>0</v>
      </c>
      <c r="BN378" s="71">
        <v>0</v>
      </c>
      <c r="BO378" s="71">
        <v>0</v>
      </c>
      <c r="BP378" s="71">
        <v>0</v>
      </c>
      <c r="BQ378" s="71">
        <v>52.022937143421522</v>
      </c>
    </row>
    <row r="379" spans="1:69" x14ac:dyDescent="0.2">
      <c r="A379" s="13"/>
      <c r="B379" s="63" t="s">
        <v>428</v>
      </c>
      <c r="C379" s="66">
        <v>41007.361843179999</v>
      </c>
      <c r="D379" s="66">
        <v>606.83979892879995</v>
      </c>
      <c r="E379" s="66">
        <v>825.50946153439997</v>
      </c>
      <c r="F379" s="66">
        <v>3144.6633256010991</v>
      </c>
      <c r="G379" s="66">
        <v>0</v>
      </c>
      <c r="H379" s="66">
        <v>0</v>
      </c>
      <c r="I379" s="66">
        <v>25.471606900000001</v>
      </c>
      <c r="J379" s="66">
        <v>0</v>
      </c>
      <c r="K379" s="66">
        <v>114.91666679599999</v>
      </c>
      <c r="L379" s="66">
        <v>0</v>
      </c>
      <c r="M379" s="66">
        <v>0</v>
      </c>
      <c r="N379" s="66">
        <v>0</v>
      </c>
      <c r="O379" s="66">
        <v>0</v>
      </c>
      <c r="P379" s="66">
        <v>0</v>
      </c>
      <c r="Q379" s="66">
        <v>0</v>
      </c>
      <c r="R379" s="66">
        <v>0</v>
      </c>
      <c r="S379" s="66">
        <v>0</v>
      </c>
      <c r="T379" s="66">
        <v>0</v>
      </c>
      <c r="U379" s="66">
        <v>0</v>
      </c>
      <c r="V379" s="66">
        <v>0</v>
      </c>
      <c r="W379" s="66">
        <v>45724.762702940301</v>
      </c>
      <c r="Y379" s="41" t="s">
        <v>428</v>
      </c>
      <c r="Z379" s="68">
        <v>0.89683050100428507</v>
      </c>
      <c r="AA379" s="68">
        <v>1.3271578966330589E-2</v>
      </c>
      <c r="AB379" s="68">
        <v>1.8053881807927153E-2</v>
      </c>
      <c r="AC379" s="68">
        <v>6.8773748396049814E-2</v>
      </c>
      <c r="AD379" s="68">
        <v>0</v>
      </c>
      <c r="AE379" s="68">
        <v>0</v>
      </c>
      <c r="AF379" s="68">
        <v>5.5706373077278029E-4</v>
      </c>
      <c r="AG379" s="68">
        <v>0</v>
      </c>
      <c r="AH379" s="68">
        <v>2.513226094634502E-3</v>
      </c>
      <c r="AI379" s="68">
        <v>0</v>
      </c>
      <c r="AJ379" s="68">
        <v>0</v>
      </c>
      <c r="AK379" s="68">
        <v>0</v>
      </c>
      <c r="AL379" s="68">
        <v>0</v>
      </c>
      <c r="AM379" s="68">
        <v>0</v>
      </c>
      <c r="AN379" s="68">
        <v>0</v>
      </c>
      <c r="AO379" s="68">
        <v>0</v>
      </c>
      <c r="AP379" s="68">
        <v>0</v>
      </c>
      <c r="AQ379" s="68">
        <v>0</v>
      </c>
      <c r="AR379" s="68">
        <v>0</v>
      </c>
      <c r="AS379" s="68">
        <v>0</v>
      </c>
      <c r="AT379" s="68"/>
      <c r="AV379" s="18" t="s">
        <v>428</v>
      </c>
      <c r="AW379" s="71">
        <v>5.6039427290144177</v>
      </c>
      <c r="AX379" s="71">
        <v>45.02821424160468</v>
      </c>
      <c r="AY379" s="71">
        <v>33.095173582671407</v>
      </c>
      <c r="AZ379" s="71">
        <v>20.336454026956297</v>
      </c>
      <c r="BA379" s="71">
        <v>0</v>
      </c>
      <c r="BB379" s="71">
        <v>0</v>
      </c>
      <c r="BC379" s="71">
        <v>122.00061797094725</v>
      </c>
      <c r="BD379" s="71">
        <v>0</v>
      </c>
      <c r="BE379" s="71">
        <v>17.824380262099172</v>
      </c>
      <c r="BF379" s="71">
        <v>0</v>
      </c>
      <c r="BG379" s="71">
        <v>0</v>
      </c>
      <c r="BH379" s="71">
        <v>0</v>
      </c>
      <c r="BI379" s="71">
        <v>0</v>
      </c>
      <c r="BJ379" s="71">
        <v>0</v>
      </c>
      <c r="BK379" s="71">
        <v>0</v>
      </c>
      <c r="BL379" s="71">
        <v>0</v>
      </c>
      <c r="BM379" s="71">
        <v>0</v>
      </c>
      <c r="BN379" s="71">
        <v>0</v>
      </c>
      <c r="BO379" s="71">
        <v>0</v>
      </c>
      <c r="BP379" s="71">
        <v>0</v>
      </c>
      <c r="BQ379" s="71">
        <v>5.2853951679182387</v>
      </c>
    </row>
    <row r="380" spans="1:69" x14ac:dyDescent="0.2">
      <c r="A380" s="13"/>
      <c r="B380" s="63" t="s">
        <v>173</v>
      </c>
      <c r="C380" s="66">
        <v>2434.0907442070002</v>
      </c>
      <c r="D380" s="66">
        <v>912.98708041810005</v>
      </c>
      <c r="E380" s="66">
        <v>245.439377845</v>
      </c>
      <c r="F380" s="66">
        <v>0</v>
      </c>
      <c r="G380" s="66">
        <v>0</v>
      </c>
      <c r="H380" s="66">
        <v>0</v>
      </c>
      <c r="I380" s="66">
        <v>0</v>
      </c>
      <c r="J380" s="66">
        <v>0</v>
      </c>
      <c r="K380" s="66">
        <v>0</v>
      </c>
      <c r="L380" s="66">
        <v>92.077777843999996</v>
      </c>
      <c r="M380" s="66">
        <v>0</v>
      </c>
      <c r="N380" s="66">
        <v>0</v>
      </c>
      <c r="O380" s="66">
        <v>0</v>
      </c>
      <c r="P380" s="66">
        <v>0</v>
      </c>
      <c r="Q380" s="66">
        <v>0</v>
      </c>
      <c r="R380" s="66">
        <v>0</v>
      </c>
      <c r="S380" s="66">
        <v>0</v>
      </c>
      <c r="T380" s="66">
        <v>0</v>
      </c>
      <c r="U380" s="66">
        <v>0</v>
      </c>
      <c r="V380" s="66">
        <v>0</v>
      </c>
      <c r="W380" s="66">
        <v>3684.5949803140998</v>
      </c>
      <c r="Y380" s="41" t="s">
        <v>173</v>
      </c>
      <c r="Z380" s="68">
        <v>0.66061283728924303</v>
      </c>
      <c r="AA380" s="68">
        <v>0.24778492216809969</v>
      </c>
      <c r="AB380" s="68">
        <v>6.6612308586513111E-2</v>
      </c>
      <c r="AC380" s="68">
        <v>0</v>
      </c>
      <c r="AD380" s="68">
        <v>0</v>
      </c>
      <c r="AE380" s="68">
        <v>0</v>
      </c>
      <c r="AF380" s="68">
        <v>0</v>
      </c>
      <c r="AG380" s="68">
        <v>0</v>
      </c>
      <c r="AH380" s="68">
        <v>0</v>
      </c>
      <c r="AI380" s="68">
        <v>2.4989931956144244E-2</v>
      </c>
      <c r="AJ380" s="68">
        <v>0</v>
      </c>
      <c r="AK380" s="68">
        <v>0</v>
      </c>
      <c r="AL380" s="68">
        <v>0</v>
      </c>
      <c r="AM380" s="68">
        <v>0</v>
      </c>
      <c r="AN380" s="68">
        <v>0</v>
      </c>
      <c r="AO380" s="68">
        <v>0</v>
      </c>
      <c r="AP380" s="68">
        <v>0</v>
      </c>
      <c r="AQ380" s="68">
        <v>0</v>
      </c>
      <c r="AR380" s="68">
        <v>0</v>
      </c>
      <c r="AS380" s="68">
        <v>0</v>
      </c>
      <c r="AT380" s="68"/>
      <c r="AV380" s="18" t="s">
        <v>173</v>
      </c>
      <c r="AW380" s="71">
        <v>22.904467745976365</v>
      </c>
      <c r="AX380" s="71">
        <v>29.698907108189957</v>
      </c>
      <c r="AY380" s="71">
        <v>87.397658108708356</v>
      </c>
      <c r="AZ380" s="71">
        <v>0</v>
      </c>
      <c r="BA380" s="71">
        <v>0</v>
      </c>
      <c r="BB380" s="71">
        <v>0</v>
      </c>
      <c r="BC380" s="71">
        <v>0</v>
      </c>
      <c r="BD380" s="71">
        <v>0</v>
      </c>
      <c r="BE380" s="71">
        <v>0</v>
      </c>
      <c r="BF380" s="71">
        <v>52.770873558052791</v>
      </c>
      <c r="BG380" s="71">
        <v>0</v>
      </c>
      <c r="BH380" s="71">
        <v>0</v>
      </c>
      <c r="BI380" s="71">
        <v>0</v>
      </c>
      <c r="BJ380" s="71">
        <v>0</v>
      </c>
      <c r="BK380" s="71">
        <v>0</v>
      </c>
      <c r="BL380" s="71">
        <v>0</v>
      </c>
      <c r="BM380" s="71">
        <v>0</v>
      </c>
      <c r="BN380" s="71">
        <v>0</v>
      </c>
      <c r="BO380" s="71">
        <v>0</v>
      </c>
      <c r="BP380" s="71">
        <v>0</v>
      </c>
      <c r="BQ380" s="71">
        <v>17.853086615085392</v>
      </c>
    </row>
    <row r="381" spans="1:69" x14ac:dyDescent="0.2">
      <c r="A381" s="13"/>
      <c r="B381" s="63" t="s">
        <v>181</v>
      </c>
      <c r="C381" s="66">
        <v>10886.966301705999</v>
      </c>
      <c r="D381" s="66">
        <v>1454.5302136744999</v>
      </c>
      <c r="E381" s="66">
        <v>278.26018266889992</v>
      </c>
      <c r="F381" s="66">
        <v>3880.7803015535001</v>
      </c>
      <c r="G381" s="66">
        <v>235.88533040999999</v>
      </c>
      <c r="H381" s="66">
        <v>544.27959374</v>
      </c>
      <c r="I381" s="66">
        <v>70.30783606</v>
      </c>
      <c r="J381" s="66">
        <v>0</v>
      </c>
      <c r="K381" s="66">
        <v>0</v>
      </c>
      <c r="L381" s="66">
        <v>0</v>
      </c>
      <c r="M381" s="66">
        <v>0</v>
      </c>
      <c r="N381" s="66">
        <v>0</v>
      </c>
      <c r="O381" s="66">
        <v>0</v>
      </c>
      <c r="P381" s="66">
        <v>0</v>
      </c>
      <c r="Q381" s="66">
        <v>0</v>
      </c>
      <c r="R381" s="66">
        <v>0</v>
      </c>
      <c r="S381" s="66">
        <v>0</v>
      </c>
      <c r="T381" s="66">
        <v>0</v>
      </c>
      <c r="U381" s="66">
        <v>0</v>
      </c>
      <c r="V381" s="66">
        <v>0</v>
      </c>
      <c r="W381" s="66">
        <v>17351.0097598129</v>
      </c>
      <c r="Y381" s="41" t="s">
        <v>181</v>
      </c>
      <c r="Z381" s="68">
        <v>0.62745433565034181</v>
      </c>
      <c r="AA381" s="68">
        <v>8.3829715607870448E-2</v>
      </c>
      <c r="AB381" s="68">
        <v>1.6037117523464553E-2</v>
      </c>
      <c r="AC381" s="68">
        <v>0.22366308101225732</v>
      </c>
      <c r="AD381" s="68">
        <v>1.3594905061741122E-2</v>
      </c>
      <c r="AE381" s="68">
        <v>3.1368756128569493E-2</v>
      </c>
      <c r="AF381" s="68">
        <v>4.0520890157552504E-3</v>
      </c>
      <c r="AG381" s="68">
        <v>0</v>
      </c>
      <c r="AH381" s="68">
        <v>0</v>
      </c>
      <c r="AI381" s="68">
        <v>0</v>
      </c>
      <c r="AJ381" s="68">
        <v>0</v>
      </c>
      <c r="AK381" s="68">
        <v>0</v>
      </c>
      <c r="AL381" s="68">
        <v>0</v>
      </c>
      <c r="AM381" s="68">
        <v>0</v>
      </c>
      <c r="AN381" s="68">
        <v>0</v>
      </c>
      <c r="AO381" s="68">
        <v>0</v>
      </c>
      <c r="AP381" s="68">
        <v>0</v>
      </c>
      <c r="AQ381" s="68">
        <v>0</v>
      </c>
      <c r="AR381" s="68">
        <v>0</v>
      </c>
      <c r="AS381" s="68">
        <v>0</v>
      </c>
      <c r="AT381" s="68"/>
      <c r="AV381" s="18" t="s">
        <v>181</v>
      </c>
      <c r="AW381" s="71">
        <v>10.426415784928491</v>
      </c>
      <c r="AX381" s="71">
        <v>32.845100420520851</v>
      </c>
      <c r="AY381" s="71">
        <v>52.369695715007971</v>
      </c>
      <c r="AZ381" s="71">
        <v>24.913492859268267</v>
      </c>
      <c r="BA381" s="71">
        <v>92.654373808204852</v>
      </c>
      <c r="BB381" s="71">
        <v>65.458547001600252</v>
      </c>
      <c r="BC381" s="71">
        <v>79.164338955622171</v>
      </c>
      <c r="BD381" s="71">
        <v>0</v>
      </c>
      <c r="BE381" s="71">
        <v>0</v>
      </c>
      <c r="BF381" s="71">
        <v>0</v>
      </c>
      <c r="BG381" s="71">
        <v>0</v>
      </c>
      <c r="BH381" s="71">
        <v>0</v>
      </c>
      <c r="BI381" s="71">
        <v>0</v>
      </c>
      <c r="BJ381" s="71">
        <v>0</v>
      </c>
      <c r="BK381" s="71">
        <v>0</v>
      </c>
      <c r="BL381" s="71">
        <v>0</v>
      </c>
      <c r="BM381" s="71">
        <v>0</v>
      </c>
      <c r="BN381" s="71">
        <v>0</v>
      </c>
      <c r="BO381" s="71">
        <v>0</v>
      </c>
      <c r="BP381" s="71">
        <v>0</v>
      </c>
      <c r="BQ381" s="71">
        <v>9.3830257043082028</v>
      </c>
    </row>
    <row r="382" spans="1:69" x14ac:dyDescent="0.2">
      <c r="A382" s="13"/>
      <c r="B382" s="63" t="s">
        <v>169</v>
      </c>
      <c r="C382" s="66">
        <v>16571.640079119999</v>
      </c>
      <c r="D382" s="66">
        <v>1252.0143924613001</v>
      </c>
      <c r="E382" s="66">
        <v>839.6264626743</v>
      </c>
      <c r="F382" s="66">
        <v>771.89181147449995</v>
      </c>
      <c r="G382" s="66">
        <v>0</v>
      </c>
      <c r="H382" s="66">
        <v>26.475426763000002</v>
      </c>
      <c r="I382" s="66">
        <v>165.76303786</v>
      </c>
      <c r="J382" s="66">
        <v>0</v>
      </c>
      <c r="K382" s="66">
        <v>0</v>
      </c>
      <c r="L382" s="66">
        <v>0</v>
      </c>
      <c r="M382" s="66">
        <v>0</v>
      </c>
      <c r="N382" s="66">
        <v>0</v>
      </c>
      <c r="O382" s="66">
        <v>0</v>
      </c>
      <c r="P382" s="66">
        <v>0</v>
      </c>
      <c r="Q382" s="66">
        <v>0</v>
      </c>
      <c r="R382" s="66">
        <v>0</v>
      </c>
      <c r="S382" s="66">
        <v>0</v>
      </c>
      <c r="T382" s="66">
        <v>0</v>
      </c>
      <c r="U382" s="66">
        <v>0</v>
      </c>
      <c r="V382" s="66">
        <v>0</v>
      </c>
      <c r="W382" s="66">
        <v>19627.411210353104</v>
      </c>
      <c r="Y382" s="41" t="s">
        <v>169</v>
      </c>
      <c r="Z382" s="68">
        <v>0.84431104548208369</v>
      </c>
      <c r="AA382" s="68">
        <v>6.3789074322796332E-2</v>
      </c>
      <c r="AB382" s="68">
        <v>4.2778258104227841E-2</v>
      </c>
      <c r="AC382" s="68">
        <v>3.9327234916611976E-2</v>
      </c>
      <c r="AD382" s="68">
        <v>0</v>
      </c>
      <c r="AE382" s="68">
        <v>1.348900600250057E-3</v>
      </c>
      <c r="AF382" s="68">
        <v>8.4454865740298448E-3</v>
      </c>
      <c r="AG382" s="68">
        <v>0</v>
      </c>
      <c r="AH382" s="68">
        <v>0</v>
      </c>
      <c r="AI382" s="68">
        <v>0</v>
      </c>
      <c r="AJ382" s="68">
        <v>0</v>
      </c>
      <c r="AK382" s="68">
        <v>0</v>
      </c>
      <c r="AL382" s="68">
        <v>0</v>
      </c>
      <c r="AM382" s="68">
        <v>0</v>
      </c>
      <c r="AN382" s="68">
        <v>0</v>
      </c>
      <c r="AO382" s="68">
        <v>0</v>
      </c>
      <c r="AP382" s="68">
        <v>0</v>
      </c>
      <c r="AQ382" s="68">
        <v>0</v>
      </c>
      <c r="AR382" s="68">
        <v>0</v>
      </c>
      <c r="AS382" s="68">
        <v>0</v>
      </c>
      <c r="AT382" s="68"/>
      <c r="AV382" s="18" t="s">
        <v>169</v>
      </c>
      <c r="AW382" s="71">
        <v>8.3248121935121837</v>
      </c>
      <c r="AX382" s="71">
        <v>33.039743340626451</v>
      </c>
      <c r="AY382" s="71">
        <v>37.925357129325334</v>
      </c>
      <c r="AZ382" s="71">
        <v>46.982874580008115</v>
      </c>
      <c r="BA382" s="71">
        <v>0</v>
      </c>
      <c r="BB382" s="71">
        <v>122.00061797011166</v>
      </c>
      <c r="BC382" s="71">
        <v>82.822217501432092</v>
      </c>
      <c r="BD382" s="71">
        <v>0</v>
      </c>
      <c r="BE382" s="71">
        <v>0</v>
      </c>
      <c r="BF382" s="71">
        <v>0</v>
      </c>
      <c r="BG382" s="71">
        <v>0</v>
      </c>
      <c r="BH382" s="71">
        <v>0</v>
      </c>
      <c r="BI382" s="71">
        <v>0</v>
      </c>
      <c r="BJ382" s="71">
        <v>0</v>
      </c>
      <c r="BK382" s="71">
        <v>0</v>
      </c>
      <c r="BL382" s="71">
        <v>0</v>
      </c>
      <c r="BM382" s="71">
        <v>0</v>
      </c>
      <c r="BN382" s="71">
        <v>0</v>
      </c>
      <c r="BO382" s="71">
        <v>0</v>
      </c>
      <c r="BP382" s="71">
        <v>0</v>
      </c>
      <c r="BQ382" s="71">
        <v>7.7722206218165351</v>
      </c>
    </row>
    <row r="383" spans="1:69" x14ac:dyDescent="0.2">
      <c r="A383" s="13"/>
      <c r="B383" s="63" t="s">
        <v>372</v>
      </c>
      <c r="C383" s="66">
        <v>0</v>
      </c>
      <c r="D383" s="66">
        <v>0</v>
      </c>
      <c r="E383" s="66">
        <v>0</v>
      </c>
      <c r="F383" s="66">
        <v>0</v>
      </c>
      <c r="G383" s="66">
        <v>0</v>
      </c>
      <c r="H383" s="66">
        <v>0</v>
      </c>
      <c r="I383" s="66">
        <v>0</v>
      </c>
      <c r="J383" s="66">
        <v>0</v>
      </c>
      <c r="K383" s="66">
        <v>0</v>
      </c>
      <c r="L383" s="66">
        <v>0</v>
      </c>
      <c r="M383" s="66">
        <v>0</v>
      </c>
      <c r="N383" s="66">
        <v>0</v>
      </c>
      <c r="O383" s="66">
        <v>0</v>
      </c>
      <c r="P383" s="66">
        <v>0</v>
      </c>
      <c r="Q383" s="66">
        <v>0</v>
      </c>
      <c r="R383" s="66">
        <v>0</v>
      </c>
      <c r="S383" s="66">
        <v>0</v>
      </c>
      <c r="T383" s="66">
        <v>0</v>
      </c>
      <c r="U383" s="66">
        <v>0</v>
      </c>
      <c r="V383" s="66">
        <v>0</v>
      </c>
      <c r="W383" s="66">
        <v>0</v>
      </c>
      <c r="Y383" s="41" t="s">
        <v>372</v>
      </c>
      <c r="Z383" s="68">
        <v>0</v>
      </c>
      <c r="AA383" s="68">
        <v>0</v>
      </c>
      <c r="AB383" s="68">
        <v>0</v>
      </c>
      <c r="AC383" s="68">
        <v>0</v>
      </c>
      <c r="AD383" s="68">
        <v>0</v>
      </c>
      <c r="AE383" s="68">
        <v>0</v>
      </c>
      <c r="AF383" s="68">
        <v>0</v>
      </c>
      <c r="AG383" s="68">
        <v>0</v>
      </c>
      <c r="AH383" s="68">
        <v>0</v>
      </c>
      <c r="AI383" s="68">
        <v>0</v>
      </c>
      <c r="AJ383" s="68">
        <v>0</v>
      </c>
      <c r="AK383" s="68">
        <v>0</v>
      </c>
      <c r="AL383" s="68">
        <v>0</v>
      </c>
      <c r="AM383" s="68">
        <v>0</v>
      </c>
      <c r="AN383" s="68">
        <v>0</v>
      </c>
      <c r="AO383" s="68">
        <v>0</v>
      </c>
      <c r="AP383" s="68">
        <v>0</v>
      </c>
      <c r="AQ383" s="68">
        <v>0</v>
      </c>
      <c r="AR383" s="68">
        <v>0</v>
      </c>
      <c r="AS383" s="68">
        <v>0</v>
      </c>
      <c r="AT383" s="68"/>
      <c r="AV383" s="18" t="s">
        <v>372</v>
      </c>
      <c r="AW383" s="71">
        <v>0</v>
      </c>
      <c r="AX383" s="71">
        <v>0</v>
      </c>
      <c r="AY383" s="71">
        <v>0</v>
      </c>
      <c r="AZ383" s="71">
        <v>0</v>
      </c>
      <c r="BA383" s="71">
        <v>0</v>
      </c>
      <c r="BB383" s="71">
        <v>0</v>
      </c>
      <c r="BC383" s="71">
        <v>0</v>
      </c>
      <c r="BD383" s="71">
        <v>0</v>
      </c>
      <c r="BE383" s="71">
        <v>0</v>
      </c>
      <c r="BF383" s="71">
        <v>0</v>
      </c>
      <c r="BG383" s="71">
        <v>0</v>
      </c>
      <c r="BH383" s="71">
        <v>0</v>
      </c>
      <c r="BI383" s="71">
        <v>0</v>
      </c>
      <c r="BJ383" s="71">
        <v>0</v>
      </c>
      <c r="BK383" s="71">
        <v>0</v>
      </c>
      <c r="BL383" s="71">
        <v>0</v>
      </c>
      <c r="BM383" s="71">
        <v>0</v>
      </c>
      <c r="BN383" s="71">
        <v>0</v>
      </c>
      <c r="BO383" s="71">
        <v>0</v>
      </c>
      <c r="BP383" s="71">
        <v>0</v>
      </c>
      <c r="BQ383" s="71">
        <v>0</v>
      </c>
    </row>
    <row r="384" spans="1:69" x14ac:dyDescent="0.2">
      <c r="A384" s="13"/>
      <c r="B384" s="63" t="s">
        <v>398</v>
      </c>
      <c r="C384" s="66">
        <v>5336.9268954729996</v>
      </c>
      <c r="D384" s="66">
        <v>253.28338346000001</v>
      </c>
      <c r="E384" s="66">
        <v>24.6993713486</v>
      </c>
      <c r="F384" s="66">
        <v>278.54022131279999</v>
      </c>
      <c r="G384" s="66">
        <v>78.4859865998</v>
      </c>
      <c r="H384" s="66">
        <v>0</v>
      </c>
      <c r="I384" s="66">
        <v>237.53044723709999</v>
      </c>
      <c r="J384" s="66">
        <v>0</v>
      </c>
      <c r="K384" s="66">
        <v>0</v>
      </c>
      <c r="L384" s="66">
        <v>0</v>
      </c>
      <c r="M384" s="66">
        <v>0</v>
      </c>
      <c r="N384" s="66">
        <v>0</v>
      </c>
      <c r="O384" s="66">
        <v>0</v>
      </c>
      <c r="P384" s="66">
        <v>0</v>
      </c>
      <c r="Q384" s="66">
        <v>0</v>
      </c>
      <c r="R384" s="66">
        <v>0</v>
      </c>
      <c r="S384" s="66">
        <v>0</v>
      </c>
      <c r="T384" s="66">
        <v>0</v>
      </c>
      <c r="U384" s="66">
        <v>0</v>
      </c>
      <c r="V384" s="66">
        <v>0</v>
      </c>
      <c r="W384" s="66">
        <v>6209.4663054313005</v>
      </c>
      <c r="Y384" s="41" t="s">
        <v>398</v>
      </c>
      <c r="Z384" s="68">
        <v>0.85948238269767119</v>
      </c>
      <c r="AA384" s="68">
        <v>4.0789879677494652E-2</v>
      </c>
      <c r="AB384" s="68">
        <v>3.9776963322912208E-3</v>
      </c>
      <c r="AC384" s="68">
        <v>4.4857352888631706E-2</v>
      </c>
      <c r="AD384" s="68">
        <v>1.2639731458265555E-2</v>
      </c>
      <c r="AE384" s="68">
        <v>0</v>
      </c>
      <c r="AF384" s="68">
        <v>3.8252956945645504E-2</v>
      </c>
      <c r="AG384" s="68">
        <v>0</v>
      </c>
      <c r="AH384" s="68">
        <v>0</v>
      </c>
      <c r="AI384" s="68">
        <v>0</v>
      </c>
      <c r="AJ384" s="68">
        <v>0</v>
      </c>
      <c r="AK384" s="68">
        <v>0</v>
      </c>
      <c r="AL384" s="68">
        <v>0</v>
      </c>
      <c r="AM384" s="68">
        <v>0</v>
      </c>
      <c r="AN384" s="68">
        <v>0</v>
      </c>
      <c r="AO384" s="68">
        <v>0</v>
      </c>
      <c r="AP384" s="68">
        <v>0</v>
      </c>
      <c r="AQ384" s="68">
        <v>0</v>
      </c>
      <c r="AR384" s="68">
        <v>0</v>
      </c>
      <c r="AS384" s="68">
        <v>0</v>
      </c>
      <c r="AT384" s="68"/>
      <c r="AV384" s="18" t="s">
        <v>398</v>
      </c>
      <c r="AW384" s="71">
        <v>18.345937905583639</v>
      </c>
      <c r="AX384" s="71">
        <v>92.654367230299925</v>
      </c>
      <c r="AY384" s="71">
        <v>113.47768385133945</v>
      </c>
      <c r="AZ384" s="71">
        <v>81.323661986860614</v>
      </c>
      <c r="BA384" s="71">
        <v>91.20694634391036</v>
      </c>
      <c r="BB384" s="71">
        <v>0</v>
      </c>
      <c r="BC384" s="71">
        <v>89.147305652466898</v>
      </c>
      <c r="BD384" s="71">
        <v>0</v>
      </c>
      <c r="BE384" s="71">
        <v>0</v>
      </c>
      <c r="BF384" s="71">
        <v>0</v>
      </c>
      <c r="BG384" s="71">
        <v>0</v>
      </c>
      <c r="BH384" s="71">
        <v>0</v>
      </c>
      <c r="BI384" s="71">
        <v>0</v>
      </c>
      <c r="BJ384" s="71">
        <v>0</v>
      </c>
      <c r="BK384" s="71">
        <v>0</v>
      </c>
      <c r="BL384" s="71">
        <v>0</v>
      </c>
      <c r="BM384" s="71">
        <v>0</v>
      </c>
      <c r="BN384" s="71">
        <v>0</v>
      </c>
      <c r="BO384" s="71">
        <v>0</v>
      </c>
      <c r="BP384" s="71">
        <v>0</v>
      </c>
      <c r="BQ384" s="71">
        <v>17.011267874306096</v>
      </c>
    </row>
    <row r="385" spans="1:69" x14ac:dyDescent="0.2">
      <c r="A385" s="13"/>
      <c r="B385" s="63" t="s">
        <v>399</v>
      </c>
      <c r="C385" s="66">
        <v>193866.40434002999</v>
      </c>
      <c r="D385" s="66">
        <v>4323.2905903978999</v>
      </c>
      <c r="E385" s="66">
        <v>1339.9821229246002</v>
      </c>
      <c r="F385" s="66">
        <v>28937.081742576498</v>
      </c>
      <c r="G385" s="66">
        <v>4311.0160252980004</v>
      </c>
      <c r="H385" s="66">
        <v>1544.8270915967998</v>
      </c>
      <c r="I385" s="66">
        <v>6504.4440926711004</v>
      </c>
      <c r="J385" s="66">
        <v>0</v>
      </c>
      <c r="K385" s="66">
        <v>33.843324451999997</v>
      </c>
      <c r="L385" s="66">
        <v>801.37498706020006</v>
      </c>
      <c r="M385" s="66">
        <v>112.57637875350001</v>
      </c>
      <c r="N385" s="66">
        <v>219.8668098</v>
      </c>
      <c r="O385" s="66">
        <v>118.11366536209999</v>
      </c>
      <c r="P385" s="66">
        <v>0</v>
      </c>
      <c r="Q385" s="66">
        <v>0</v>
      </c>
      <c r="R385" s="66">
        <v>0</v>
      </c>
      <c r="S385" s="66">
        <v>0</v>
      </c>
      <c r="T385" s="66">
        <v>0</v>
      </c>
      <c r="U385" s="66">
        <v>0</v>
      </c>
      <c r="V385" s="66">
        <v>0</v>
      </c>
      <c r="W385" s="66">
        <v>242112.82117092272</v>
      </c>
      <c r="Y385" s="41" t="s">
        <v>399</v>
      </c>
      <c r="Z385" s="68">
        <v>0.80072754264908363</v>
      </c>
      <c r="AA385" s="68">
        <v>1.7856512387445258E-2</v>
      </c>
      <c r="AB385" s="68">
        <v>5.5345359921217148E-3</v>
      </c>
      <c r="AC385" s="68">
        <v>0.11951899780700992</v>
      </c>
      <c r="AD385" s="68">
        <v>1.7805814679490196E-2</v>
      </c>
      <c r="AE385" s="68">
        <v>6.3806083631820923E-3</v>
      </c>
      <c r="AF385" s="68">
        <v>2.686534344283735E-2</v>
      </c>
      <c r="AG385" s="68">
        <v>0</v>
      </c>
      <c r="AH385" s="68">
        <v>1.397832807379823E-4</v>
      </c>
      <c r="AI385" s="68">
        <v>3.3099237916626436E-3</v>
      </c>
      <c r="AJ385" s="68">
        <v>4.649748749737844E-4</v>
      </c>
      <c r="AK385" s="68">
        <v>9.0811716924640742E-4</v>
      </c>
      <c r="AL385" s="68">
        <v>4.8784556220885184E-4</v>
      </c>
      <c r="AM385" s="68">
        <v>0</v>
      </c>
      <c r="AN385" s="68">
        <v>0</v>
      </c>
      <c r="AO385" s="68">
        <v>0</v>
      </c>
      <c r="AP385" s="68">
        <v>0</v>
      </c>
      <c r="AQ385" s="68">
        <v>0</v>
      </c>
      <c r="AR385" s="68">
        <v>0</v>
      </c>
      <c r="AS385" s="68">
        <v>0</v>
      </c>
      <c r="AT385" s="68"/>
      <c r="AV385" s="18" t="s">
        <v>399</v>
      </c>
      <c r="AW385" s="71">
        <v>1.7111544289331897</v>
      </c>
      <c r="AX385" s="71">
        <v>19.46870242886996</v>
      </c>
      <c r="AY385" s="71">
        <v>18.916279389796596</v>
      </c>
      <c r="AZ385" s="71">
        <v>7.5084869021780252</v>
      </c>
      <c r="BA385" s="71">
        <v>20.255144721469044</v>
      </c>
      <c r="BB385" s="71">
        <v>24.994021195854394</v>
      </c>
      <c r="BC385" s="71">
        <v>13.214046573252141</v>
      </c>
      <c r="BD385" s="71">
        <v>0</v>
      </c>
      <c r="BE385" s="71">
        <v>122.09890973118708</v>
      </c>
      <c r="BF385" s="71">
        <v>42.85660074707863</v>
      </c>
      <c r="BG385" s="71">
        <v>120.96325624585543</v>
      </c>
      <c r="BH385" s="71">
        <v>5.8248018992983894</v>
      </c>
      <c r="BI385" s="71">
        <v>115.81765191921609</v>
      </c>
      <c r="BJ385" s="71">
        <v>0</v>
      </c>
      <c r="BK385" s="71">
        <v>0</v>
      </c>
      <c r="BL385" s="71">
        <v>0</v>
      </c>
      <c r="BM385" s="71">
        <v>0</v>
      </c>
      <c r="BN385" s="71">
        <v>0</v>
      </c>
      <c r="BO385" s="71">
        <v>0</v>
      </c>
      <c r="BP385" s="71">
        <v>0</v>
      </c>
      <c r="BQ385" s="71">
        <v>1.767157943826684</v>
      </c>
    </row>
    <row r="386" spans="1:69" x14ac:dyDescent="0.2">
      <c r="A386" s="13"/>
      <c r="B386" s="63" t="s">
        <v>151</v>
      </c>
      <c r="C386" s="66">
        <v>19842.0162858</v>
      </c>
      <c r="D386" s="66">
        <v>297.22715991090001</v>
      </c>
      <c r="E386" s="66">
        <v>591.37549039529995</v>
      </c>
      <c r="F386" s="66">
        <v>1272.6529441519999</v>
      </c>
      <c r="G386" s="66">
        <v>0</v>
      </c>
      <c r="H386" s="66">
        <v>0</v>
      </c>
      <c r="I386" s="66">
        <v>527.27005669799996</v>
      </c>
      <c r="J386" s="66">
        <v>0</v>
      </c>
      <c r="K386" s="66">
        <v>0</v>
      </c>
      <c r="L386" s="66">
        <v>0</v>
      </c>
      <c r="M386" s="66">
        <v>0</v>
      </c>
      <c r="N386" s="66">
        <v>0</v>
      </c>
      <c r="O386" s="66">
        <v>0</v>
      </c>
      <c r="P386" s="66">
        <v>0</v>
      </c>
      <c r="Q386" s="66">
        <v>0</v>
      </c>
      <c r="R386" s="66">
        <v>0</v>
      </c>
      <c r="S386" s="66">
        <v>0</v>
      </c>
      <c r="T386" s="66">
        <v>0</v>
      </c>
      <c r="U386" s="66">
        <v>0</v>
      </c>
      <c r="V386" s="66">
        <v>0</v>
      </c>
      <c r="W386" s="66">
        <v>22530.541936956204</v>
      </c>
      <c r="Y386" s="41" t="s">
        <v>151</v>
      </c>
      <c r="Z386" s="68">
        <v>0.8806719492731645</v>
      </c>
      <c r="AA386" s="68">
        <v>1.3192188662952967E-2</v>
      </c>
      <c r="AB386" s="68">
        <v>2.6247725955729613E-2</v>
      </c>
      <c r="AC386" s="68">
        <v>5.6485678316707671E-2</v>
      </c>
      <c r="AD386" s="68">
        <v>0</v>
      </c>
      <c r="AE386" s="68">
        <v>0</v>
      </c>
      <c r="AF386" s="68">
        <v>2.3402457791445039E-2</v>
      </c>
      <c r="AG386" s="68">
        <v>0</v>
      </c>
      <c r="AH386" s="68">
        <v>0</v>
      </c>
      <c r="AI386" s="68">
        <v>0</v>
      </c>
      <c r="AJ386" s="68">
        <v>0</v>
      </c>
      <c r="AK386" s="68">
        <v>0</v>
      </c>
      <c r="AL386" s="68">
        <v>0</v>
      </c>
      <c r="AM386" s="68">
        <v>0</v>
      </c>
      <c r="AN386" s="68">
        <v>0</v>
      </c>
      <c r="AO386" s="68">
        <v>0</v>
      </c>
      <c r="AP386" s="68">
        <v>0</v>
      </c>
      <c r="AQ386" s="68">
        <v>0</v>
      </c>
      <c r="AR386" s="68">
        <v>0</v>
      </c>
      <c r="AS386" s="68">
        <v>0</v>
      </c>
      <c r="AT386" s="68"/>
      <c r="AV386" s="18" t="s">
        <v>151</v>
      </c>
      <c r="AW386" s="71">
        <v>6.6615448984398595</v>
      </c>
      <c r="AX386" s="71">
        <v>82.913901560594454</v>
      </c>
      <c r="AY386" s="71">
        <v>18.941048427380849</v>
      </c>
      <c r="AZ386" s="71">
        <v>11.986171088677523</v>
      </c>
      <c r="BA386" s="71">
        <v>0</v>
      </c>
      <c r="BB386" s="71">
        <v>0</v>
      </c>
      <c r="BC386" s="71">
        <v>3.0401200511337914</v>
      </c>
      <c r="BD386" s="71">
        <v>0</v>
      </c>
      <c r="BE386" s="71">
        <v>0</v>
      </c>
      <c r="BF386" s="71">
        <v>0</v>
      </c>
      <c r="BG386" s="71">
        <v>0</v>
      </c>
      <c r="BH386" s="71">
        <v>0</v>
      </c>
      <c r="BI386" s="71">
        <v>0</v>
      </c>
      <c r="BJ386" s="71">
        <v>0</v>
      </c>
      <c r="BK386" s="71">
        <v>0</v>
      </c>
      <c r="BL386" s="71">
        <v>0</v>
      </c>
      <c r="BM386" s="71">
        <v>0</v>
      </c>
      <c r="BN386" s="71">
        <v>0</v>
      </c>
      <c r="BO386" s="71">
        <v>0</v>
      </c>
      <c r="BP386" s="71">
        <v>0</v>
      </c>
      <c r="BQ386" s="71">
        <v>6.026978499227547</v>
      </c>
    </row>
    <row r="387" spans="1:69" x14ac:dyDescent="0.2">
      <c r="A387" s="13"/>
      <c r="B387" s="63" t="s">
        <v>373</v>
      </c>
      <c r="C387" s="66">
        <v>0</v>
      </c>
      <c r="D387" s="66">
        <v>0</v>
      </c>
      <c r="E387" s="66">
        <v>0</v>
      </c>
      <c r="F387" s="66">
        <v>0</v>
      </c>
      <c r="G387" s="66">
        <v>0</v>
      </c>
      <c r="H387" s="66">
        <v>0</v>
      </c>
      <c r="I387" s="66">
        <v>0</v>
      </c>
      <c r="J387" s="66">
        <v>0</v>
      </c>
      <c r="K387" s="66">
        <v>0</v>
      </c>
      <c r="L387" s="66">
        <v>0</v>
      </c>
      <c r="M387" s="66">
        <v>0</v>
      </c>
      <c r="N387" s="66">
        <v>0</v>
      </c>
      <c r="O387" s="66">
        <v>0</v>
      </c>
      <c r="P387" s="66">
        <v>0</v>
      </c>
      <c r="Q387" s="66">
        <v>0</v>
      </c>
      <c r="R387" s="66">
        <v>0</v>
      </c>
      <c r="S387" s="66">
        <v>0</v>
      </c>
      <c r="T387" s="66">
        <v>0</v>
      </c>
      <c r="U387" s="66">
        <v>0</v>
      </c>
      <c r="V387" s="66">
        <v>0</v>
      </c>
      <c r="W387" s="66">
        <v>371.03419385189994</v>
      </c>
      <c r="Y387" s="41" t="s">
        <v>373</v>
      </c>
      <c r="Z387" s="68">
        <v>0</v>
      </c>
      <c r="AA387" s="68">
        <v>0</v>
      </c>
      <c r="AB387" s="68">
        <v>0</v>
      </c>
      <c r="AC387" s="68">
        <v>0</v>
      </c>
      <c r="AD387" s="68">
        <v>0</v>
      </c>
      <c r="AE387" s="68">
        <v>0</v>
      </c>
      <c r="AF387" s="68">
        <v>0</v>
      </c>
      <c r="AG387" s="68">
        <v>0</v>
      </c>
      <c r="AH387" s="68">
        <v>0</v>
      </c>
      <c r="AI387" s="68">
        <v>0</v>
      </c>
      <c r="AJ387" s="68">
        <v>0</v>
      </c>
      <c r="AK387" s="68">
        <v>0</v>
      </c>
      <c r="AL387" s="68">
        <v>0</v>
      </c>
      <c r="AM387" s="68">
        <v>0</v>
      </c>
      <c r="AN387" s="68">
        <v>0</v>
      </c>
      <c r="AO387" s="68">
        <v>0</v>
      </c>
      <c r="AP387" s="68">
        <v>0</v>
      </c>
      <c r="AQ387" s="68">
        <v>0</v>
      </c>
      <c r="AR387" s="68">
        <v>0</v>
      </c>
      <c r="AS387" s="68">
        <v>0</v>
      </c>
      <c r="AT387" s="68"/>
      <c r="AV387" s="18" t="s">
        <v>373</v>
      </c>
      <c r="AW387" s="71">
        <v>0</v>
      </c>
      <c r="AX387" s="71">
        <v>0</v>
      </c>
      <c r="AY387" s="71">
        <v>0</v>
      </c>
      <c r="AZ387" s="71">
        <v>0</v>
      </c>
      <c r="BA387" s="71">
        <v>0</v>
      </c>
      <c r="BB387" s="71">
        <v>0</v>
      </c>
      <c r="BC387" s="71">
        <v>0</v>
      </c>
      <c r="BD387" s="71">
        <v>0</v>
      </c>
      <c r="BE387" s="71">
        <v>0</v>
      </c>
      <c r="BF387" s="71">
        <v>0</v>
      </c>
      <c r="BG387" s="71">
        <v>0</v>
      </c>
      <c r="BH387" s="71">
        <v>0</v>
      </c>
      <c r="BI387" s="71">
        <v>0</v>
      </c>
      <c r="BJ387" s="71">
        <v>0</v>
      </c>
      <c r="BK387" s="71">
        <v>0</v>
      </c>
      <c r="BL387" s="71">
        <v>0</v>
      </c>
      <c r="BM387" s="71">
        <v>0</v>
      </c>
      <c r="BN387" s="71">
        <v>0</v>
      </c>
      <c r="BO387" s="71">
        <v>0</v>
      </c>
      <c r="BP387" s="71">
        <v>0</v>
      </c>
      <c r="BQ387" s="71">
        <v>21.200810369119772</v>
      </c>
    </row>
    <row r="388" spans="1:69" x14ac:dyDescent="0.2">
      <c r="A388" s="13"/>
      <c r="B388" s="63" t="s">
        <v>374</v>
      </c>
      <c r="C388" s="66">
        <v>0</v>
      </c>
      <c r="D388" s="66">
        <v>0</v>
      </c>
      <c r="E388" s="66">
        <v>0</v>
      </c>
      <c r="F388" s="66">
        <v>0</v>
      </c>
      <c r="G388" s="66">
        <v>0</v>
      </c>
      <c r="H388" s="66">
        <v>0</v>
      </c>
      <c r="I388" s="66">
        <v>0</v>
      </c>
      <c r="J388" s="66">
        <v>0</v>
      </c>
      <c r="K388" s="66">
        <v>0</v>
      </c>
      <c r="L388" s="66">
        <v>0</v>
      </c>
      <c r="M388" s="66">
        <v>0</v>
      </c>
      <c r="N388" s="66">
        <v>0</v>
      </c>
      <c r="O388" s="66">
        <v>0</v>
      </c>
      <c r="P388" s="66">
        <v>0</v>
      </c>
      <c r="Q388" s="66">
        <v>0</v>
      </c>
      <c r="R388" s="66">
        <v>0</v>
      </c>
      <c r="S388" s="66">
        <v>0</v>
      </c>
      <c r="T388" s="66">
        <v>0</v>
      </c>
      <c r="U388" s="66">
        <v>0</v>
      </c>
      <c r="V388" s="66">
        <v>0</v>
      </c>
      <c r="W388" s="66">
        <v>0</v>
      </c>
      <c r="Y388" s="41" t="s">
        <v>374</v>
      </c>
      <c r="Z388" s="68">
        <v>0</v>
      </c>
      <c r="AA388" s="68">
        <v>0</v>
      </c>
      <c r="AB388" s="68">
        <v>0</v>
      </c>
      <c r="AC388" s="68">
        <v>0</v>
      </c>
      <c r="AD388" s="68">
        <v>0</v>
      </c>
      <c r="AE388" s="68">
        <v>0</v>
      </c>
      <c r="AF388" s="68">
        <v>0</v>
      </c>
      <c r="AG388" s="68">
        <v>0</v>
      </c>
      <c r="AH388" s="68">
        <v>0</v>
      </c>
      <c r="AI388" s="68">
        <v>0</v>
      </c>
      <c r="AJ388" s="68">
        <v>0</v>
      </c>
      <c r="AK388" s="68">
        <v>0</v>
      </c>
      <c r="AL388" s="68">
        <v>0</v>
      </c>
      <c r="AM388" s="68">
        <v>0</v>
      </c>
      <c r="AN388" s="68">
        <v>0</v>
      </c>
      <c r="AO388" s="68">
        <v>0</v>
      </c>
      <c r="AP388" s="68">
        <v>0</v>
      </c>
      <c r="AQ388" s="68">
        <v>0</v>
      </c>
      <c r="AR388" s="68">
        <v>0</v>
      </c>
      <c r="AS388" s="68">
        <v>0</v>
      </c>
      <c r="AT388" s="68"/>
      <c r="AV388" s="18" t="s">
        <v>374</v>
      </c>
      <c r="AW388" s="71">
        <v>0</v>
      </c>
      <c r="AX388" s="71">
        <v>0</v>
      </c>
      <c r="AY388" s="71">
        <v>0</v>
      </c>
      <c r="AZ388" s="71">
        <v>0</v>
      </c>
      <c r="BA388" s="71">
        <v>0</v>
      </c>
      <c r="BB388" s="71">
        <v>0</v>
      </c>
      <c r="BC388" s="71">
        <v>0</v>
      </c>
      <c r="BD388" s="71">
        <v>0</v>
      </c>
      <c r="BE388" s="71">
        <v>0</v>
      </c>
      <c r="BF388" s="71">
        <v>0</v>
      </c>
      <c r="BG388" s="71">
        <v>0</v>
      </c>
      <c r="BH388" s="71">
        <v>0</v>
      </c>
      <c r="BI388" s="71">
        <v>0</v>
      </c>
      <c r="BJ388" s="71">
        <v>0</v>
      </c>
      <c r="BK388" s="71">
        <v>0</v>
      </c>
      <c r="BL388" s="71">
        <v>0</v>
      </c>
      <c r="BM388" s="71">
        <v>0</v>
      </c>
      <c r="BN388" s="71">
        <v>0</v>
      </c>
      <c r="BO388" s="71">
        <v>0</v>
      </c>
      <c r="BP388" s="71">
        <v>0</v>
      </c>
      <c r="BQ388" s="71">
        <v>0</v>
      </c>
    </row>
    <row r="389" spans="1:69" x14ac:dyDescent="0.2">
      <c r="A389" s="13"/>
      <c r="B389" s="63" t="s">
        <v>374</v>
      </c>
      <c r="C389" s="66">
        <v>0</v>
      </c>
      <c r="D389" s="66">
        <v>0</v>
      </c>
      <c r="E389" s="66">
        <v>0</v>
      </c>
      <c r="F389" s="66">
        <v>0</v>
      </c>
      <c r="G389" s="66">
        <v>0</v>
      </c>
      <c r="H389" s="66">
        <v>0</v>
      </c>
      <c r="I389" s="66">
        <v>0</v>
      </c>
      <c r="J389" s="66">
        <v>0</v>
      </c>
      <c r="K389" s="66">
        <v>0</v>
      </c>
      <c r="L389" s="66">
        <v>0</v>
      </c>
      <c r="M389" s="66">
        <v>0</v>
      </c>
      <c r="N389" s="66">
        <v>0</v>
      </c>
      <c r="O389" s="66">
        <v>0</v>
      </c>
      <c r="P389" s="66">
        <v>0</v>
      </c>
      <c r="Q389" s="66">
        <v>0</v>
      </c>
      <c r="R389" s="66">
        <v>0</v>
      </c>
      <c r="S389" s="66">
        <v>0</v>
      </c>
      <c r="T389" s="66">
        <v>0</v>
      </c>
      <c r="U389" s="66">
        <v>0</v>
      </c>
      <c r="V389" s="66">
        <v>0</v>
      </c>
      <c r="W389" s="66">
        <v>0</v>
      </c>
      <c r="Y389" s="41" t="s">
        <v>374</v>
      </c>
      <c r="Z389" s="68">
        <v>0</v>
      </c>
      <c r="AA389" s="68">
        <v>0</v>
      </c>
      <c r="AB389" s="68">
        <v>0</v>
      </c>
      <c r="AC389" s="68">
        <v>0</v>
      </c>
      <c r="AD389" s="68">
        <v>0</v>
      </c>
      <c r="AE389" s="68">
        <v>0</v>
      </c>
      <c r="AF389" s="68">
        <v>0</v>
      </c>
      <c r="AG389" s="68">
        <v>0</v>
      </c>
      <c r="AH389" s="68">
        <v>0</v>
      </c>
      <c r="AI389" s="68">
        <v>0</v>
      </c>
      <c r="AJ389" s="68">
        <v>0</v>
      </c>
      <c r="AK389" s="68">
        <v>0</v>
      </c>
      <c r="AL389" s="68">
        <v>0</v>
      </c>
      <c r="AM389" s="68">
        <v>0</v>
      </c>
      <c r="AN389" s="68">
        <v>0</v>
      </c>
      <c r="AO389" s="68">
        <v>0</v>
      </c>
      <c r="AP389" s="68">
        <v>0</v>
      </c>
      <c r="AQ389" s="68">
        <v>0</v>
      </c>
      <c r="AR389" s="68">
        <v>0</v>
      </c>
      <c r="AS389" s="68">
        <v>0</v>
      </c>
      <c r="AT389" s="68"/>
      <c r="AV389" s="18" t="s">
        <v>374</v>
      </c>
      <c r="AW389" s="71">
        <v>0</v>
      </c>
      <c r="AX389" s="71">
        <v>0</v>
      </c>
      <c r="AY389" s="71">
        <v>0</v>
      </c>
      <c r="AZ389" s="71">
        <v>0</v>
      </c>
      <c r="BA389" s="71">
        <v>0</v>
      </c>
      <c r="BB389" s="71">
        <v>0</v>
      </c>
      <c r="BC389" s="71">
        <v>0</v>
      </c>
      <c r="BD389" s="71">
        <v>0</v>
      </c>
      <c r="BE389" s="71">
        <v>0</v>
      </c>
      <c r="BF389" s="71">
        <v>0</v>
      </c>
      <c r="BG389" s="71">
        <v>0</v>
      </c>
      <c r="BH389" s="71">
        <v>0</v>
      </c>
      <c r="BI389" s="71">
        <v>0</v>
      </c>
      <c r="BJ389" s="71">
        <v>0</v>
      </c>
      <c r="BK389" s="71">
        <v>0</v>
      </c>
      <c r="BL389" s="71">
        <v>0</v>
      </c>
      <c r="BM389" s="71">
        <v>0</v>
      </c>
      <c r="BN389" s="71">
        <v>0</v>
      </c>
      <c r="BO389" s="71">
        <v>0</v>
      </c>
      <c r="BP389" s="71">
        <v>0</v>
      </c>
      <c r="BQ389" s="71">
        <v>0</v>
      </c>
    </row>
    <row r="390" spans="1:69" x14ac:dyDescent="0.2">
      <c r="A390" s="13"/>
      <c r="B390" s="63" t="s">
        <v>374</v>
      </c>
      <c r="C390" s="66">
        <v>0</v>
      </c>
      <c r="D390" s="66">
        <v>0</v>
      </c>
      <c r="E390" s="66">
        <v>0</v>
      </c>
      <c r="F390" s="66">
        <v>0</v>
      </c>
      <c r="G390" s="66">
        <v>0</v>
      </c>
      <c r="H390" s="66">
        <v>0</v>
      </c>
      <c r="I390" s="66">
        <v>0</v>
      </c>
      <c r="J390" s="66">
        <v>0</v>
      </c>
      <c r="K390" s="66">
        <v>0</v>
      </c>
      <c r="L390" s="66">
        <v>0</v>
      </c>
      <c r="M390" s="66">
        <v>0</v>
      </c>
      <c r="N390" s="66">
        <v>0</v>
      </c>
      <c r="O390" s="66">
        <v>0</v>
      </c>
      <c r="P390" s="66">
        <v>0</v>
      </c>
      <c r="Q390" s="66">
        <v>0</v>
      </c>
      <c r="R390" s="66">
        <v>0</v>
      </c>
      <c r="S390" s="66">
        <v>0</v>
      </c>
      <c r="T390" s="66">
        <v>0</v>
      </c>
      <c r="U390" s="66">
        <v>0</v>
      </c>
      <c r="V390" s="66">
        <v>0</v>
      </c>
      <c r="W390" s="66">
        <v>0</v>
      </c>
      <c r="Y390" s="41" t="s">
        <v>374</v>
      </c>
      <c r="Z390" s="68">
        <v>0</v>
      </c>
      <c r="AA390" s="68">
        <v>0</v>
      </c>
      <c r="AB390" s="68">
        <v>0</v>
      </c>
      <c r="AC390" s="68">
        <v>0</v>
      </c>
      <c r="AD390" s="68">
        <v>0</v>
      </c>
      <c r="AE390" s="68">
        <v>0</v>
      </c>
      <c r="AF390" s="68">
        <v>0</v>
      </c>
      <c r="AG390" s="68">
        <v>0</v>
      </c>
      <c r="AH390" s="68">
        <v>0</v>
      </c>
      <c r="AI390" s="68">
        <v>0</v>
      </c>
      <c r="AJ390" s="68">
        <v>0</v>
      </c>
      <c r="AK390" s="68">
        <v>0</v>
      </c>
      <c r="AL390" s="68">
        <v>0</v>
      </c>
      <c r="AM390" s="68">
        <v>0</v>
      </c>
      <c r="AN390" s="68">
        <v>0</v>
      </c>
      <c r="AO390" s="68">
        <v>0</v>
      </c>
      <c r="AP390" s="68">
        <v>0</v>
      </c>
      <c r="AQ390" s="68">
        <v>0</v>
      </c>
      <c r="AR390" s="68">
        <v>0</v>
      </c>
      <c r="AS390" s="68">
        <v>0</v>
      </c>
      <c r="AT390" s="68"/>
      <c r="AV390" s="18" t="s">
        <v>374</v>
      </c>
      <c r="AW390" s="71">
        <v>0</v>
      </c>
      <c r="AX390" s="71">
        <v>0</v>
      </c>
      <c r="AY390" s="71">
        <v>0</v>
      </c>
      <c r="AZ390" s="71">
        <v>0</v>
      </c>
      <c r="BA390" s="71">
        <v>0</v>
      </c>
      <c r="BB390" s="71">
        <v>0</v>
      </c>
      <c r="BC390" s="71">
        <v>0</v>
      </c>
      <c r="BD390" s="71">
        <v>0</v>
      </c>
      <c r="BE390" s="71">
        <v>0</v>
      </c>
      <c r="BF390" s="71">
        <v>0</v>
      </c>
      <c r="BG390" s="71">
        <v>0</v>
      </c>
      <c r="BH390" s="71">
        <v>0</v>
      </c>
      <c r="BI390" s="71">
        <v>0</v>
      </c>
      <c r="BJ390" s="71">
        <v>0</v>
      </c>
      <c r="BK390" s="71">
        <v>0</v>
      </c>
      <c r="BL390" s="71">
        <v>0</v>
      </c>
      <c r="BM390" s="71">
        <v>0</v>
      </c>
      <c r="BN390" s="71">
        <v>0</v>
      </c>
      <c r="BO390" s="71">
        <v>0</v>
      </c>
      <c r="BP390" s="71">
        <v>0</v>
      </c>
      <c r="BQ390" s="71">
        <v>0</v>
      </c>
    </row>
    <row r="391" spans="1:69" x14ac:dyDescent="0.2">
      <c r="A391" s="13"/>
      <c r="B391" s="63" t="s">
        <v>374</v>
      </c>
      <c r="C391" s="66">
        <v>0</v>
      </c>
      <c r="D391" s="66">
        <v>0</v>
      </c>
      <c r="E391" s="66">
        <v>0</v>
      </c>
      <c r="F391" s="66">
        <v>0</v>
      </c>
      <c r="G391" s="66">
        <v>0</v>
      </c>
      <c r="H391" s="66">
        <v>0</v>
      </c>
      <c r="I391" s="66">
        <v>0</v>
      </c>
      <c r="J391" s="66">
        <v>0</v>
      </c>
      <c r="K391" s="66">
        <v>0</v>
      </c>
      <c r="L391" s="66">
        <v>0</v>
      </c>
      <c r="M391" s="66">
        <v>0</v>
      </c>
      <c r="N391" s="66">
        <v>0</v>
      </c>
      <c r="O391" s="66">
        <v>0</v>
      </c>
      <c r="P391" s="66">
        <v>0</v>
      </c>
      <c r="Q391" s="66">
        <v>0</v>
      </c>
      <c r="R391" s="66">
        <v>0</v>
      </c>
      <c r="S391" s="66">
        <v>0</v>
      </c>
      <c r="T391" s="66">
        <v>0</v>
      </c>
      <c r="U391" s="66">
        <v>0</v>
      </c>
      <c r="V391" s="66">
        <v>0</v>
      </c>
      <c r="W391" s="66">
        <v>0</v>
      </c>
      <c r="Y391" s="41" t="s">
        <v>374</v>
      </c>
      <c r="Z391" s="68">
        <v>0</v>
      </c>
      <c r="AA391" s="68">
        <v>0</v>
      </c>
      <c r="AB391" s="68">
        <v>0</v>
      </c>
      <c r="AC391" s="68">
        <v>0</v>
      </c>
      <c r="AD391" s="68">
        <v>0</v>
      </c>
      <c r="AE391" s="68">
        <v>0</v>
      </c>
      <c r="AF391" s="68">
        <v>0</v>
      </c>
      <c r="AG391" s="68">
        <v>0</v>
      </c>
      <c r="AH391" s="68">
        <v>0</v>
      </c>
      <c r="AI391" s="68">
        <v>0</v>
      </c>
      <c r="AJ391" s="68">
        <v>0</v>
      </c>
      <c r="AK391" s="68">
        <v>0</v>
      </c>
      <c r="AL391" s="68">
        <v>0</v>
      </c>
      <c r="AM391" s="68">
        <v>0</v>
      </c>
      <c r="AN391" s="68">
        <v>0</v>
      </c>
      <c r="AO391" s="68">
        <v>0</v>
      </c>
      <c r="AP391" s="68">
        <v>0</v>
      </c>
      <c r="AQ391" s="68">
        <v>0</v>
      </c>
      <c r="AR391" s="68">
        <v>0</v>
      </c>
      <c r="AS391" s="68">
        <v>0</v>
      </c>
      <c r="AT391" s="68"/>
      <c r="AV391" s="18" t="s">
        <v>374</v>
      </c>
      <c r="AW391" s="71">
        <v>0</v>
      </c>
      <c r="AX391" s="71">
        <v>0</v>
      </c>
      <c r="AY391" s="71">
        <v>0</v>
      </c>
      <c r="AZ391" s="71">
        <v>0</v>
      </c>
      <c r="BA391" s="71">
        <v>0</v>
      </c>
      <c r="BB391" s="71">
        <v>0</v>
      </c>
      <c r="BC391" s="71">
        <v>0</v>
      </c>
      <c r="BD391" s="71">
        <v>0</v>
      </c>
      <c r="BE391" s="71">
        <v>0</v>
      </c>
      <c r="BF391" s="71">
        <v>0</v>
      </c>
      <c r="BG391" s="71">
        <v>0</v>
      </c>
      <c r="BH391" s="71">
        <v>0</v>
      </c>
      <c r="BI391" s="71">
        <v>0</v>
      </c>
      <c r="BJ391" s="71">
        <v>0</v>
      </c>
      <c r="BK391" s="71">
        <v>0</v>
      </c>
      <c r="BL391" s="71">
        <v>0</v>
      </c>
      <c r="BM391" s="71">
        <v>0</v>
      </c>
      <c r="BN391" s="71">
        <v>0</v>
      </c>
      <c r="BO391" s="71">
        <v>0</v>
      </c>
      <c r="BP391" s="71">
        <v>0</v>
      </c>
      <c r="BQ391" s="71">
        <v>0</v>
      </c>
    </row>
    <row r="392" spans="1:69" s="20" customFormat="1" x14ac:dyDescent="0.2">
      <c r="A392" s="19"/>
      <c r="B392" s="63" t="s">
        <v>374</v>
      </c>
      <c r="C392" s="66">
        <v>0</v>
      </c>
      <c r="D392" s="66">
        <v>0</v>
      </c>
      <c r="E392" s="66">
        <v>0</v>
      </c>
      <c r="F392" s="66">
        <v>0</v>
      </c>
      <c r="G392" s="66">
        <v>0</v>
      </c>
      <c r="H392" s="66">
        <v>0</v>
      </c>
      <c r="I392" s="66">
        <v>0</v>
      </c>
      <c r="J392" s="66">
        <v>0</v>
      </c>
      <c r="K392" s="66">
        <v>0</v>
      </c>
      <c r="L392" s="66">
        <v>0</v>
      </c>
      <c r="M392" s="66">
        <v>0</v>
      </c>
      <c r="N392" s="66">
        <v>0</v>
      </c>
      <c r="O392" s="66">
        <v>0</v>
      </c>
      <c r="P392" s="66">
        <v>0</v>
      </c>
      <c r="Q392" s="66">
        <v>0</v>
      </c>
      <c r="R392" s="66">
        <v>0</v>
      </c>
      <c r="S392" s="66">
        <v>0</v>
      </c>
      <c r="T392" s="66">
        <v>0</v>
      </c>
      <c r="U392" s="66">
        <v>0</v>
      </c>
      <c r="V392" s="66">
        <v>0</v>
      </c>
      <c r="W392" s="66">
        <v>0</v>
      </c>
      <c r="Y392" s="41" t="s">
        <v>374</v>
      </c>
      <c r="Z392" s="68">
        <v>0</v>
      </c>
      <c r="AA392" s="68">
        <v>0</v>
      </c>
      <c r="AB392" s="68">
        <v>0</v>
      </c>
      <c r="AC392" s="68">
        <v>0</v>
      </c>
      <c r="AD392" s="68">
        <v>0</v>
      </c>
      <c r="AE392" s="68">
        <v>0</v>
      </c>
      <c r="AF392" s="68">
        <v>0</v>
      </c>
      <c r="AG392" s="68">
        <v>0</v>
      </c>
      <c r="AH392" s="68">
        <v>0</v>
      </c>
      <c r="AI392" s="68">
        <v>0</v>
      </c>
      <c r="AJ392" s="68">
        <v>0</v>
      </c>
      <c r="AK392" s="68">
        <v>0</v>
      </c>
      <c r="AL392" s="68">
        <v>0</v>
      </c>
      <c r="AM392" s="68">
        <v>0</v>
      </c>
      <c r="AN392" s="68">
        <v>0</v>
      </c>
      <c r="AO392" s="68">
        <v>0</v>
      </c>
      <c r="AP392" s="68">
        <v>0</v>
      </c>
      <c r="AQ392" s="68">
        <v>0</v>
      </c>
      <c r="AR392" s="68">
        <v>0</v>
      </c>
      <c r="AS392" s="68">
        <v>0</v>
      </c>
      <c r="AT392" s="68"/>
      <c r="AV392" s="18" t="s">
        <v>374</v>
      </c>
      <c r="AW392" s="71">
        <v>0</v>
      </c>
      <c r="AX392" s="71">
        <v>0</v>
      </c>
      <c r="AY392" s="71">
        <v>0</v>
      </c>
      <c r="AZ392" s="71">
        <v>0</v>
      </c>
      <c r="BA392" s="71">
        <v>0</v>
      </c>
      <c r="BB392" s="71">
        <v>0</v>
      </c>
      <c r="BC392" s="71">
        <v>0</v>
      </c>
      <c r="BD392" s="71">
        <v>0</v>
      </c>
      <c r="BE392" s="71">
        <v>0</v>
      </c>
      <c r="BF392" s="71">
        <v>0</v>
      </c>
      <c r="BG392" s="71">
        <v>0</v>
      </c>
      <c r="BH392" s="71">
        <v>0</v>
      </c>
      <c r="BI392" s="71">
        <v>0</v>
      </c>
      <c r="BJ392" s="71">
        <v>0</v>
      </c>
      <c r="BK392" s="71">
        <v>0</v>
      </c>
      <c r="BL392" s="71">
        <v>0</v>
      </c>
      <c r="BM392" s="71">
        <v>0</v>
      </c>
      <c r="BN392" s="71">
        <v>0</v>
      </c>
      <c r="BO392" s="71">
        <v>0</v>
      </c>
      <c r="BP392" s="71">
        <v>0</v>
      </c>
      <c r="BQ392" s="71">
        <v>0</v>
      </c>
    </row>
    <row r="393" spans="1:69" x14ac:dyDescent="0.2">
      <c r="A393" s="13"/>
      <c r="B393" s="64" t="s">
        <v>374</v>
      </c>
      <c r="C393" s="66">
        <v>0</v>
      </c>
      <c r="D393" s="66">
        <v>0</v>
      </c>
      <c r="E393" s="66">
        <v>0</v>
      </c>
      <c r="F393" s="66">
        <v>0</v>
      </c>
      <c r="G393" s="66">
        <v>0</v>
      </c>
      <c r="H393" s="66">
        <v>0</v>
      </c>
      <c r="I393" s="66">
        <v>0</v>
      </c>
      <c r="J393" s="66">
        <v>0</v>
      </c>
      <c r="K393" s="66">
        <v>0</v>
      </c>
      <c r="L393" s="66">
        <v>0</v>
      </c>
      <c r="M393" s="66">
        <v>0</v>
      </c>
      <c r="N393" s="66">
        <v>0</v>
      </c>
      <c r="O393" s="66">
        <v>0</v>
      </c>
      <c r="P393" s="66">
        <v>0</v>
      </c>
      <c r="Q393" s="66">
        <v>0</v>
      </c>
      <c r="R393" s="66">
        <v>0</v>
      </c>
      <c r="S393" s="66">
        <v>0</v>
      </c>
      <c r="T393" s="66">
        <v>0</v>
      </c>
      <c r="U393" s="66">
        <v>0</v>
      </c>
      <c r="V393" s="66">
        <v>0</v>
      </c>
      <c r="W393" s="66">
        <v>0</v>
      </c>
      <c r="Y393" s="42" t="s">
        <v>374</v>
      </c>
      <c r="Z393" s="68">
        <v>0</v>
      </c>
      <c r="AA393" s="68">
        <v>0</v>
      </c>
      <c r="AB393" s="68">
        <v>0</v>
      </c>
      <c r="AC393" s="68">
        <v>0</v>
      </c>
      <c r="AD393" s="68">
        <v>0</v>
      </c>
      <c r="AE393" s="68">
        <v>0</v>
      </c>
      <c r="AF393" s="68">
        <v>0</v>
      </c>
      <c r="AG393" s="68">
        <v>0</v>
      </c>
      <c r="AH393" s="68">
        <v>0</v>
      </c>
      <c r="AI393" s="68">
        <v>0</v>
      </c>
      <c r="AJ393" s="68">
        <v>0</v>
      </c>
      <c r="AK393" s="68">
        <v>0</v>
      </c>
      <c r="AL393" s="68">
        <v>0</v>
      </c>
      <c r="AM393" s="68">
        <v>0</v>
      </c>
      <c r="AN393" s="68">
        <v>0</v>
      </c>
      <c r="AO393" s="68">
        <v>0</v>
      </c>
      <c r="AP393" s="68">
        <v>0</v>
      </c>
      <c r="AQ393" s="68">
        <v>0</v>
      </c>
      <c r="AR393" s="68">
        <v>0</v>
      </c>
      <c r="AS393" s="68">
        <v>0</v>
      </c>
      <c r="AT393" s="68"/>
      <c r="AV393" s="22" t="s">
        <v>374</v>
      </c>
      <c r="AW393" s="71">
        <v>0</v>
      </c>
      <c r="AX393" s="71">
        <v>0</v>
      </c>
      <c r="AY393" s="71">
        <v>0</v>
      </c>
      <c r="AZ393" s="71">
        <v>0</v>
      </c>
      <c r="BA393" s="71">
        <v>0</v>
      </c>
      <c r="BB393" s="71">
        <v>0</v>
      </c>
      <c r="BC393" s="71">
        <v>0</v>
      </c>
      <c r="BD393" s="71">
        <v>0</v>
      </c>
      <c r="BE393" s="71">
        <v>0</v>
      </c>
      <c r="BF393" s="71">
        <v>0</v>
      </c>
      <c r="BG393" s="71">
        <v>0</v>
      </c>
      <c r="BH393" s="71">
        <v>0</v>
      </c>
      <c r="BI393" s="71">
        <v>0</v>
      </c>
      <c r="BJ393" s="71">
        <v>0</v>
      </c>
      <c r="BK393" s="71">
        <v>0</v>
      </c>
      <c r="BL393" s="71">
        <v>0</v>
      </c>
      <c r="BM393" s="71">
        <v>0</v>
      </c>
      <c r="BN393" s="71">
        <v>0</v>
      </c>
      <c r="BO393" s="71">
        <v>0</v>
      </c>
      <c r="BP393" s="71">
        <v>0</v>
      </c>
      <c r="BQ393" s="71">
        <v>0</v>
      </c>
    </row>
    <row r="394" spans="1:69" x14ac:dyDescent="0.2">
      <c r="A394" s="13"/>
      <c r="B394" s="65" t="s">
        <v>194</v>
      </c>
      <c r="C394" s="66">
        <v>303431.08439908095</v>
      </c>
      <c r="D394" s="66">
        <v>9903.0431825054002</v>
      </c>
      <c r="E394" s="66">
        <v>4866.0405065691994</v>
      </c>
      <c r="F394" s="66">
        <v>39268.8533094827</v>
      </c>
      <c r="G394" s="66">
        <v>4732.5091519578</v>
      </c>
      <c r="H394" s="66">
        <v>2204.5211228266994</v>
      </c>
      <c r="I394" s="66">
        <v>7606.4094537211986</v>
      </c>
      <c r="J394" s="66">
        <v>0</v>
      </c>
      <c r="K394" s="66">
        <v>148.75999124799998</v>
      </c>
      <c r="L394" s="66">
        <v>1022.7556765742</v>
      </c>
      <c r="M394" s="66">
        <v>112.57637875350001</v>
      </c>
      <c r="N394" s="66">
        <v>219.8668098</v>
      </c>
      <c r="O394" s="66">
        <v>118.11366536209999</v>
      </c>
      <c r="P394" s="66">
        <v>0</v>
      </c>
      <c r="Q394" s="66">
        <v>0</v>
      </c>
      <c r="R394" s="66">
        <v>0</v>
      </c>
      <c r="S394" s="66">
        <v>0</v>
      </c>
      <c r="T394" s="66">
        <v>0</v>
      </c>
      <c r="U394" s="66">
        <v>0</v>
      </c>
      <c r="V394" s="66">
        <v>0</v>
      </c>
      <c r="W394" s="66"/>
      <c r="Y394" s="43" t="s">
        <v>194</v>
      </c>
      <c r="Z394" s="69"/>
      <c r="AA394" s="69"/>
      <c r="AB394" s="69"/>
      <c r="AC394" s="69"/>
      <c r="AD394" s="69"/>
      <c r="AE394" s="69"/>
      <c r="AF394" s="69"/>
      <c r="AG394" s="69"/>
      <c r="AH394" s="69"/>
      <c r="AI394" s="69"/>
      <c r="AJ394" s="69"/>
      <c r="AK394" s="69"/>
      <c r="AL394" s="69"/>
      <c r="AM394" s="69"/>
      <c r="AN394" s="68"/>
      <c r="AO394" s="68"/>
      <c r="AP394" s="68"/>
      <c r="AQ394" s="68"/>
      <c r="AR394" s="68"/>
      <c r="AS394" s="68"/>
      <c r="AT394" s="69"/>
      <c r="AV394" s="24" t="s">
        <v>194</v>
      </c>
      <c r="AW394" s="71"/>
      <c r="AX394" s="71"/>
      <c r="AY394" s="71"/>
      <c r="AZ394" s="71"/>
      <c r="BA394" s="71"/>
      <c r="BB394" s="71"/>
      <c r="BC394" s="71"/>
      <c r="BD394" s="71"/>
      <c r="BE394" s="71"/>
      <c r="BF394" s="71"/>
      <c r="BG394" s="71"/>
      <c r="BH394" s="71"/>
      <c r="BI394" s="71"/>
      <c r="BJ394" s="71"/>
      <c r="BK394" s="71"/>
      <c r="BL394" s="71"/>
      <c r="BM394" s="71"/>
      <c r="BN394" s="71"/>
      <c r="BO394" s="71"/>
      <c r="BP394" s="71"/>
      <c r="BQ394" s="71"/>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7030A0"/>
  </sheetPr>
  <dimension ref="A2:AQ420"/>
  <sheetViews>
    <sheetView zoomScaleNormal="100" workbookViewId="0"/>
  </sheetViews>
  <sheetFormatPr defaultRowHeight="15" x14ac:dyDescent="0.25"/>
  <cols>
    <col min="1" max="1" width="22.5703125" style="37" bestFit="1" customWidth="1"/>
    <col min="2" max="2" width="46" style="30" customWidth="1"/>
    <col min="3" max="3" width="14" style="30" customWidth="1"/>
    <col min="4" max="38" width="10.28515625" style="30" customWidth="1"/>
    <col min="39" max="39" width="13.42578125" style="30" customWidth="1"/>
    <col min="40" max="40" width="10.28515625" style="30" customWidth="1"/>
    <col min="41" max="41" width="9.140625" style="30"/>
    <col min="42" max="42" width="25.7109375" customWidth="1"/>
    <col min="43" max="43" width="67.5703125" bestFit="1" customWidth="1"/>
  </cols>
  <sheetData>
    <row r="2" spans="1:43" x14ac:dyDescent="0.25">
      <c r="A2" s="29" t="s">
        <v>190</v>
      </c>
      <c r="B2" s="13" t="s">
        <v>426</v>
      </c>
      <c r="C2" s="13" t="str">
        <f>Disease!$B$2</f>
        <v>Tree Diseases</v>
      </c>
    </row>
    <row r="4" spans="1:43" x14ac:dyDescent="0.25">
      <c r="A4" s="29"/>
      <c r="B4" s="29"/>
    </row>
    <row r="5" spans="1:43" x14ac:dyDescent="0.25">
      <c r="B5" s="109" t="str">
        <f>$B$2</f>
        <v>Habitat Type</v>
      </c>
      <c r="C5" s="99" t="s">
        <v>400</v>
      </c>
      <c r="D5" s="98"/>
      <c r="E5" s="98"/>
      <c r="F5" s="98"/>
      <c r="G5" s="98"/>
      <c r="H5" s="100"/>
      <c r="I5" s="99" t="s">
        <v>401</v>
      </c>
      <c r="J5" s="98"/>
      <c r="K5" s="98"/>
      <c r="L5" s="98"/>
      <c r="M5" s="98"/>
      <c r="N5" s="100"/>
      <c r="O5" s="99" t="s">
        <v>402</v>
      </c>
      <c r="P5" s="98"/>
      <c r="Q5" s="98"/>
      <c r="R5" s="98"/>
      <c r="S5" s="98"/>
      <c r="T5" s="100"/>
      <c r="U5" s="99" t="s">
        <v>403</v>
      </c>
      <c r="V5" s="98"/>
      <c r="W5" s="98"/>
      <c r="X5" s="98"/>
      <c r="Y5" s="98"/>
      <c r="Z5" s="100"/>
      <c r="AA5" s="99" t="s">
        <v>404</v>
      </c>
      <c r="AB5" s="98"/>
      <c r="AC5" s="98"/>
      <c r="AD5" s="98"/>
      <c r="AE5" s="98"/>
      <c r="AF5" s="100"/>
      <c r="AG5" s="99" t="s">
        <v>405</v>
      </c>
      <c r="AH5" s="98"/>
      <c r="AI5" s="98"/>
      <c r="AJ5" s="98"/>
      <c r="AK5" s="98"/>
      <c r="AL5" s="100"/>
      <c r="AM5" s="101" t="s">
        <v>194</v>
      </c>
      <c r="AN5" s="102"/>
    </row>
    <row r="6" spans="1:43" x14ac:dyDescent="0.25">
      <c r="A6" s="13" t="s">
        <v>193</v>
      </c>
      <c r="B6" s="109"/>
      <c r="C6" s="105" t="s">
        <v>394</v>
      </c>
      <c r="D6" s="105"/>
      <c r="E6" s="99" t="s">
        <v>395</v>
      </c>
      <c r="F6" s="100"/>
      <c r="G6" s="105" t="s">
        <v>396</v>
      </c>
      <c r="H6" s="105"/>
      <c r="I6" s="105" t="s">
        <v>394</v>
      </c>
      <c r="J6" s="105"/>
      <c r="K6" s="99" t="s">
        <v>395</v>
      </c>
      <c r="L6" s="100"/>
      <c r="M6" s="105" t="s">
        <v>396</v>
      </c>
      <c r="N6" s="105"/>
      <c r="O6" s="105" t="s">
        <v>394</v>
      </c>
      <c r="P6" s="105"/>
      <c r="Q6" s="99" t="s">
        <v>395</v>
      </c>
      <c r="R6" s="100"/>
      <c r="S6" s="105" t="s">
        <v>396</v>
      </c>
      <c r="T6" s="105"/>
      <c r="U6" s="105" t="s">
        <v>394</v>
      </c>
      <c r="V6" s="105"/>
      <c r="W6" s="99" t="s">
        <v>395</v>
      </c>
      <c r="X6" s="100"/>
      <c r="Y6" s="105" t="s">
        <v>396</v>
      </c>
      <c r="Z6" s="105"/>
      <c r="AA6" s="105" t="s">
        <v>394</v>
      </c>
      <c r="AB6" s="105"/>
      <c r="AC6" s="99" t="s">
        <v>395</v>
      </c>
      <c r="AD6" s="100"/>
      <c r="AE6" s="105" t="s">
        <v>396</v>
      </c>
      <c r="AF6" s="105"/>
      <c r="AG6" s="105" t="s">
        <v>394</v>
      </c>
      <c r="AH6" s="105"/>
      <c r="AI6" s="99" t="s">
        <v>395</v>
      </c>
      <c r="AJ6" s="100"/>
      <c r="AK6" s="105" t="s">
        <v>396</v>
      </c>
      <c r="AL6" s="105"/>
      <c r="AM6" s="103"/>
      <c r="AN6" s="104"/>
      <c r="AP6" s="106" t="str">
        <f>Disease!$B$2</f>
        <v>Tree Diseases</v>
      </c>
      <c r="AQ6" s="107" t="str">
        <f>Disease!$B$2</f>
        <v>Tree Diseases</v>
      </c>
    </row>
    <row r="7" spans="1:43" ht="25.5" x14ac:dyDescent="0.25">
      <c r="A7" s="13"/>
      <c r="B7" s="100"/>
      <c r="C7" s="32" t="s">
        <v>195</v>
      </c>
      <c r="D7" s="33" t="s">
        <v>196</v>
      </c>
      <c r="E7" s="32" t="s">
        <v>195</v>
      </c>
      <c r="F7" s="33" t="s">
        <v>196</v>
      </c>
      <c r="G7" s="32" t="s">
        <v>195</v>
      </c>
      <c r="H7" s="33" t="s">
        <v>196</v>
      </c>
      <c r="I7" s="32" t="s">
        <v>195</v>
      </c>
      <c r="J7" s="33" t="s">
        <v>196</v>
      </c>
      <c r="K7" s="32" t="s">
        <v>195</v>
      </c>
      <c r="L7" s="33" t="s">
        <v>196</v>
      </c>
      <c r="M7" s="32" t="s">
        <v>195</v>
      </c>
      <c r="N7" s="33" t="s">
        <v>196</v>
      </c>
      <c r="O7" s="32" t="s">
        <v>195</v>
      </c>
      <c r="P7" s="33" t="s">
        <v>196</v>
      </c>
      <c r="Q7" s="32" t="s">
        <v>195</v>
      </c>
      <c r="R7" s="33" t="s">
        <v>196</v>
      </c>
      <c r="S7" s="32" t="s">
        <v>195</v>
      </c>
      <c r="T7" s="33" t="s">
        <v>196</v>
      </c>
      <c r="U7" s="32" t="s">
        <v>195</v>
      </c>
      <c r="V7" s="33" t="s">
        <v>196</v>
      </c>
      <c r="W7" s="32" t="s">
        <v>195</v>
      </c>
      <c r="X7" s="33" t="s">
        <v>196</v>
      </c>
      <c r="Y7" s="32" t="s">
        <v>195</v>
      </c>
      <c r="Z7" s="33" t="s">
        <v>196</v>
      </c>
      <c r="AA7" s="32" t="s">
        <v>195</v>
      </c>
      <c r="AB7" s="33" t="s">
        <v>196</v>
      </c>
      <c r="AC7" s="32" t="s">
        <v>195</v>
      </c>
      <c r="AD7" s="33" t="s">
        <v>196</v>
      </c>
      <c r="AE7" s="32" t="s">
        <v>195</v>
      </c>
      <c r="AF7" s="33" t="s">
        <v>196</v>
      </c>
      <c r="AG7" s="32" t="s">
        <v>195</v>
      </c>
      <c r="AH7" s="33" t="s">
        <v>196</v>
      </c>
      <c r="AI7" s="32" t="s">
        <v>195</v>
      </c>
      <c r="AJ7" s="72" t="s">
        <v>196</v>
      </c>
      <c r="AK7" s="32" t="s">
        <v>195</v>
      </c>
      <c r="AL7" s="72" t="s">
        <v>196</v>
      </c>
      <c r="AM7" s="73" t="s">
        <v>195</v>
      </c>
      <c r="AN7" s="72" t="s">
        <v>196</v>
      </c>
      <c r="AP7" s="45" t="s">
        <v>8</v>
      </c>
      <c r="AQ7" s="45" t="s">
        <v>375</v>
      </c>
    </row>
    <row r="8" spans="1:43" x14ac:dyDescent="0.25">
      <c r="A8" s="13"/>
      <c r="B8" s="34" t="str">
        <f>LookupValues!$B$5</f>
        <v>Lowland beech/yew woodland</v>
      </c>
      <c r="C8" s="35">
        <f>Disease!C7</f>
        <v>55673.534080064797</v>
      </c>
      <c r="D8" s="82">
        <f>Disease!AW7</f>
        <v>4.7634598719595918</v>
      </c>
      <c r="E8" s="35">
        <f>Disease!D7</f>
        <v>2027.9339106003006</v>
      </c>
      <c r="F8" s="82">
        <f>Disease!AX7</f>
        <v>24.376293958174443</v>
      </c>
      <c r="G8" s="35">
        <f>Disease!E7</f>
        <v>876.48174923220017</v>
      </c>
      <c r="H8" s="82">
        <f>Disease!AY7</f>
        <v>37.531633865217792</v>
      </c>
      <c r="I8" s="35">
        <f>Disease!F7</f>
        <v>1547.8006328581002</v>
      </c>
      <c r="J8" s="82">
        <f>Disease!AZ7</f>
        <v>27.367824540081742</v>
      </c>
      <c r="K8" s="35">
        <f>Disease!G7</f>
        <v>74.944589307599998</v>
      </c>
      <c r="L8" s="82">
        <f>Disease!BA7</f>
        <v>59.710020435009696</v>
      </c>
      <c r="M8" s="35">
        <f>Disease!H7</f>
        <v>0</v>
      </c>
      <c r="N8" s="82">
        <f>Disease!BB7</f>
        <v>0</v>
      </c>
      <c r="O8" s="35">
        <f>Disease!I7</f>
        <v>475.38639730380004</v>
      </c>
      <c r="P8" s="82">
        <f>Disease!BC7</f>
        <v>51.741262863324579</v>
      </c>
      <c r="Q8" s="35">
        <f>Disease!J7</f>
        <v>0</v>
      </c>
      <c r="R8" s="82">
        <f>Disease!BD7</f>
        <v>0</v>
      </c>
      <c r="S8" s="35">
        <f>Disease!K7</f>
        <v>0</v>
      </c>
      <c r="T8" s="82">
        <f>Disease!BE7</f>
        <v>0</v>
      </c>
      <c r="U8" s="35">
        <f>Disease!L7</f>
        <v>0</v>
      </c>
      <c r="V8" s="82">
        <f>Disease!BF7</f>
        <v>0</v>
      </c>
      <c r="W8" s="35">
        <f>Disease!M7</f>
        <v>0</v>
      </c>
      <c r="X8" s="82">
        <f>Disease!BG7</f>
        <v>0</v>
      </c>
      <c r="Y8" s="35">
        <f>Disease!N7</f>
        <v>0</v>
      </c>
      <c r="Z8" s="82">
        <f>Disease!BH7</f>
        <v>0</v>
      </c>
      <c r="AA8" s="35">
        <f>Disease!O7</f>
        <v>799.51639761000001</v>
      </c>
      <c r="AB8" s="82">
        <f>Disease!BI7</f>
        <v>38.217234214753844</v>
      </c>
      <c r="AC8" s="35">
        <f>Disease!P7</f>
        <v>329.61392088000002</v>
      </c>
      <c r="AD8" s="82">
        <f>Disease!BJ7</f>
        <v>69.915394000235992</v>
      </c>
      <c r="AE8" s="35">
        <f>Disease!Q7</f>
        <v>0</v>
      </c>
      <c r="AF8" s="82">
        <f>Disease!BK7</f>
        <v>0</v>
      </c>
      <c r="AG8" s="35">
        <f>Disease!R7</f>
        <v>119.71183663900001</v>
      </c>
      <c r="AH8" s="82">
        <f>Disease!BL7</f>
        <v>86.539149284903729</v>
      </c>
      <c r="AI8" s="35">
        <f>Disease!S7</f>
        <v>0</v>
      </c>
      <c r="AJ8" s="82">
        <f>Disease!BM7</f>
        <v>0</v>
      </c>
      <c r="AK8" s="35">
        <f>Disease!T7</f>
        <v>0</v>
      </c>
      <c r="AL8" s="82">
        <f>Disease!BN7</f>
        <v>0</v>
      </c>
      <c r="AM8" s="81">
        <f>SUM(C8,E8,G8,I8,K8,M8,O8,Q8,S8,U8,W8,Y8,AA8,AC8,AE8,AG8,AI8)</f>
        <v>61924.923514495807</v>
      </c>
      <c r="AN8" s="84">
        <f>IF(AM8=0,0,SQRT(SUM((C8*D8)^2,(E8*F8)^2,(G8*H8)^2,(I8*J8)^2,(K8*L8)^2,(M8*N8)^2,(O8*P8)^2,(Q8*R8)^2,(S8*T8)^2,(U8*V8)^2,(W8*X8)^2,(Y8*Z8)^2,(AA8*AB8)^2,(AC8*AD8)^2,(AE8*AF8)^2,(AG8*AH8)^2,(AI8*AJ8)^2))/AM8)</f>
        <v>4.5056455660891803</v>
      </c>
      <c r="AP8" s="45" t="s">
        <v>7</v>
      </c>
      <c r="AQ8" s="45" t="s">
        <v>376</v>
      </c>
    </row>
    <row r="9" spans="1:43" x14ac:dyDescent="0.25">
      <c r="A9" s="13"/>
      <c r="B9" s="34" t="str">
        <f>LookupValues!$B$6</f>
        <v>Lowland Mixed Deciduous Woodland</v>
      </c>
      <c r="C9" s="35">
        <f>Disease!C8</f>
        <v>790044.33325950254</v>
      </c>
      <c r="D9" s="82">
        <f>Disease!AW8</f>
        <v>1.0296461559607237</v>
      </c>
      <c r="E9" s="35">
        <f>Disease!D8</f>
        <v>36029.877656778095</v>
      </c>
      <c r="F9" s="82">
        <f>Disease!AX8</f>
        <v>6.0656591251090184</v>
      </c>
      <c r="G9" s="35">
        <f>Disease!E8</f>
        <v>15651.100835684201</v>
      </c>
      <c r="H9" s="82">
        <f>Disease!AY8</f>
        <v>9.4028342030082097</v>
      </c>
      <c r="I9" s="35">
        <f>Disease!F8</f>
        <v>35391.076887543109</v>
      </c>
      <c r="J9" s="82">
        <f>Disease!AZ8</f>
        <v>6.3267571908483236</v>
      </c>
      <c r="K9" s="35">
        <f>Disease!G8</f>
        <v>5931.3661351881001</v>
      </c>
      <c r="L9" s="82">
        <f>Disease!BA8</f>
        <v>16.597164107283774</v>
      </c>
      <c r="M9" s="35">
        <f>Disease!H8</f>
        <v>3492.2368213895998</v>
      </c>
      <c r="N9" s="82">
        <f>Disease!BB8</f>
        <v>21.308184142815339</v>
      </c>
      <c r="O9" s="35">
        <f>Disease!I8</f>
        <v>2773.3041753663997</v>
      </c>
      <c r="P9" s="82">
        <f>Disease!BC8</f>
        <v>22.457403433812985</v>
      </c>
      <c r="Q9" s="35">
        <f>Disease!J8</f>
        <v>265.51824169419996</v>
      </c>
      <c r="R9" s="82">
        <f>Disease!BD8</f>
        <v>69.958217731576781</v>
      </c>
      <c r="S9" s="35">
        <f>Disease!K8</f>
        <v>0</v>
      </c>
      <c r="T9" s="82">
        <f>Disease!BE8</f>
        <v>0</v>
      </c>
      <c r="U9" s="35">
        <f>Disease!L8</f>
        <v>1424.5660406539</v>
      </c>
      <c r="V9" s="82">
        <f>Disease!BF8</f>
        <v>28.33888281681817</v>
      </c>
      <c r="W9" s="35">
        <f>Disease!M8</f>
        <v>133.42926270949999</v>
      </c>
      <c r="X9" s="82">
        <f>Disease!BG8</f>
        <v>84.70723126635167</v>
      </c>
      <c r="Y9" s="35">
        <f>Disease!N8</f>
        <v>232.45046843</v>
      </c>
      <c r="Z9" s="82">
        <f>Disease!BH8</f>
        <v>96.109314766369465</v>
      </c>
      <c r="AA9" s="35">
        <f>Disease!O8</f>
        <v>13845.573988554899</v>
      </c>
      <c r="AB9" s="82">
        <f>Disease!BI8</f>
        <v>9.5986950269201348</v>
      </c>
      <c r="AC9" s="35">
        <f>Disease!P8</f>
        <v>519.40008119709989</v>
      </c>
      <c r="AD9" s="82">
        <f>Disease!BJ8</f>
        <v>47.122358076246009</v>
      </c>
      <c r="AE9" s="35">
        <f>Disease!Q8</f>
        <v>324.09478063210003</v>
      </c>
      <c r="AF9" s="82">
        <f>Disease!BK8</f>
        <v>47.8772630562693</v>
      </c>
      <c r="AG9" s="35">
        <f>Disease!R8</f>
        <v>2482.5057468177001</v>
      </c>
      <c r="AH9" s="82">
        <f>Disease!BL8</f>
        <v>24.70348783767631</v>
      </c>
      <c r="AI9" s="35">
        <f>Disease!S8</f>
        <v>70.809596087299994</v>
      </c>
      <c r="AJ9" s="82">
        <f>Disease!BM8</f>
        <v>92.633831371636106</v>
      </c>
      <c r="AK9" s="35">
        <f>Disease!T8</f>
        <v>54.1849622497</v>
      </c>
      <c r="AL9" s="82">
        <f>Disease!BN8</f>
        <v>87.607507949020274</v>
      </c>
      <c r="AM9" s="81">
        <f t="shared" ref="AM9:AM19" si="0">SUM(C9,E9,G9,I9,K9,M9,O9,Q9,S9,U9,W9,Y9,AA9,AC9,AE9,AG9,AI9)</f>
        <v>908611.64397822868</v>
      </c>
      <c r="AN9" s="84">
        <f t="shared" ref="AN9:AN19" si="1">IF(AM9=0,0,SQRT(SUM((C9*D9)^2,(E9*F9)^2,(G9*H9)^2,(I9*J9)^2,(K9*L9)^2,(M9*N9)^2,(O9*P9)^2,(Q9*R9)^2,(S9*T9)^2,(U9*V9)^2,(W9*X9)^2,(Y9*Z9)^2,(AA9*AB9)^2,(AC9*AD9)^2,(AE9*AF9)^2,(AG9*AH9)^2,(AI9*AJ9)^2))/AM9)</f>
        <v>0.99983195520001322</v>
      </c>
      <c r="AP9" s="45" t="s">
        <v>6</v>
      </c>
      <c r="AQ9" s="45" t="s">
        <v>377</v>
      </c>
    </row>
    <row r="10" spans="1:43" x14ac:dyDescent="0.25">
      <c r="A10" s="13"/>
      <c r="B10" s="34" t="str">
        <f>LookupValues!$B$7</f>
        <v>Native pine woodlands</v>
      </c>
      <c r="C10" s="35">
        <f>Disease!C9</f>
        <v>95384.657217205968</v>
      </c>
      <c r="D10" s="82">
        <f>Disease!AW9</f>
        <v>4.1697624997288756</v>
      </c>
      <c r="E10" s="35">
        <f>Disease!D9</f>
        <v>8709.6846789053998</v>
      </c>
      <c r="F10" s="82">
        <f>Disease!AX9</f>
        <v>14.432192865109579</v>
      </c>
      <c r="G10" s="35">
        <f>Disease!E9</f>
        <v>2176.9029380777997</v>
      </c>
      <c r="H10" s="82">
        <f>Disease!AY9</f>
        <v>23.665594876292332</v>
      </c>
      <c r="I10" s="35">
        <f>Disease!F9</f>
        <v>14178.913154956299</v>
      </c>
      <c r="J10" s="82">
        <f>Disease!AZ9</f>
        <v>10.692985758333018</v>
      </c>
      <c r="K10" s="35">
        <f>Disease!G9</f>
        <v>845.37915726699987</v>
      </c>
      <c r="L10" s="82">
        <f>Disease!BA9</f>
        <v>42.102667391929018</v>
      </c>
      <c r="M10" s="35">
        <f>Disease!H9</f>
        <v>1271.5621762165001</v>
      </c>
      <c r="N10" s="82">
        <f>Disease!BB9</f>
        <v>33.531007058909665</v>
      </c>
      <c r="O10" s="35">
        <f>Disease!I9</f>
        <v>324.16153303099998</v>
      </c>
      <c r="P10" s="82">
        <f>Disease!BC9</f>
        <v>53.229945594587221</v>
      </c>
      <c r="Q10" s="35">
        <f>Disease!J9</f>
        <v>489.63114674779996</v>
      </c>
      <c r="R10" s="82">
        <f>Disease!BD9</f>
        <v>63.831960372817811</v>
      </c>
      <c r="S10" s="35">
        <f>Disease!K9</f>
        <v>0</v>
      </c>
      <c r="T10" s="82">
        <f>Disease!BE9</f>
        <v>0</v>
      </c>
      <c r="U10" s="35">
        <f>Disease!L9</f>
        <v>150.57513803789999</v>
      </c>
      <c r="V10" s="82">
        <f>Disease!BF9</f>
        <v>105.06145800529728</v>
      </c>
      <c r="W10" s="35">
        <f>Disease!M9</f>
        <v>45.374620270000001</v>
      </c>
      <c r="X10" s="82">
        <f>Disease!BG9</f>
        <v>133.1997346448793</v>
      </c>
      <c r="Y10" s="35">
        <f>Disease!N9</f>
        <v>0</v>
      </c>
      <c r="Z10" s="82">
        <f>Disease!BH9</f>
        <v>0</v>
      </c>
      <c r="AA10" s="35">
        <f>Disease!O9</f>
        <v>0</v>
      </c>
      <c r="AB10" s="82">
        <f>Disease!BI9</f>
        <v>0</v>
      </c>
      <c r="AC10" s="35">
        <f>Disease!P9</f>
        <v>0</v>
      </c>
      <c r="AD10" s="82">
        <f>Disease!BJ9</f>
        <v>0</v>
      </c>
      <c r="AE10" s="35">
        <f>Disease!Q9</f>
        <v>0</v>
      </c>
      <c r="AF10" s="82">
        <f>Disease!BK9</f>
        <v>0</v>
      </c>
      <c r="AG10" s="35">
        <f>Disease!R9</f>
        <v>0</v>
      </c>
      <c r="AH10" s="82">
        <f>Disease!BL9</f>
        <v>0</v>
      </c>
      <c r="AI10" s="35">
        <f>Disease!S9</f>
        <v>0</v>
      </c>
      <c r="AJ10" s="82">
        <f>Disease!BM9</f>
        <v>0</v>
      </c>
      <c r="AK10" s="35">
        <f>Disease!T9</f>
        <v>0</v>
      </c>
      <c r="AL10" s="82">
        <f>Disease!BN9</f>
        <v>0</v>
      </c>
      <c r="AM10" s="81">
        <f t="shared" si="0"/>
        <v>123576.84176071564</v>
      </c>
      <c r="AN10" s="84">
        <f t="shared" si="1"/>
        <v>3.6574098826106032</v>
      </c>
      <c r="AP10" s="45" t="s">
        <v>5</v>
      </c>
      <c r="AQ10" s="45" t="s">
        <v>378</v>
      </c>
    </row>
    <row r="11" spans="1:43" x14ac:dyDescent="0.25">
      <c r="A11" s="13"/>
      <c r="B11" s="34" t="str">
        <f>LookupValues!$B$8</f>
        <v>Non-HAP native pinewood</v>
      </c>
      <c r="C11" s="35">
        <f>Disease!C10</f>
        <v>35592.34554477199</v>
      </c>
      <c r="D11" s="82">
        <f>Disease!AW10</f>
        <v>7.2791165893879102</v>
      </c>
      <c r="E11" s="35">
        <f>Disease!D10</f>
        <v>1269.6227661178002</v>
      </c>
      <c r="F11" s="82">
        <f>Disease!AX10</f>
        <v>32.358239270184249</v>
      </c>
      <c r="G11" s="35">
        <f>Disease!E10</f>
        <v>534.63233695619999</v>
      </c>
      <c r="H11" s="82">
        <f>Disease!AY10</f>
        <v>50.506235702150391</v>
      </c>
      <c r="I11" s="35">
        <f>Disease!F10</f>
        <v>497.91091232519994</v>
      </c>
      <c r="J11" s="82">
        <f>Disease!AZ10</f>
        <v>56.117045682467122</v>
      </c>
      <c r="K11" s="35">
        <f>Disease!G10</f>
        <v>0</v>
      </c>
      <c r="L11" s="82">
        <f>Disease!BA10</f>
        <v>0</v>
      </c>
      <c r="M11" s="35">
        <f>Disease!H10</f>
        <v>37.929149975900003</v>
      </c>
      <c r="N11" s="82">
        <f>Disease!BB10</f>
        <v>32.462347302402492</v>
      </c>
      <c r="O11" s="35">
        <f>Disease!I10</f>
        <v>0</v>
      </c>
      <c r="P11" s="82">
        <f>Disease!BC10</f>
        <v>0</v>
      </c>
      <c r="Q11" s="35">
        <f>Disease!J10</f>
        <v>0</v>
      </c>
      <c r="R11" s="82">
        <f>Disease!BD10</f>
        <v>0</v>
      </c>
      <c r="S11" s="35">
        <f>Disease!K10</f>
        <v>0</v>
      </c>
      <c r="T11" s="82">
        <f>Disease!BE10</f>
        <v>0</v>
      </c>
      <c r="U11" s="35">
        <f>Disease!L10</f>
        <v>0</v>
      </c>
      <c r="V11" s="82">
        <f>Disease!BF10</f>
        <v>0</v>
      </c>
      <c r="W11" s="35">
        <f>Disease!M10</f>
        <v>0</v>
      </c>
      <c r="X11" s="82">
        <f>Disease!BG10</f>
        <v>0</v>
      </c>
      <c r="Y11" s="35">
        <f>Disease!N10</f>
        <v>0</v>
      </c>
      <c r="Z11" s="82">
        <f>Disease!BH10</f>
        <v>0</v>
      </c>
      <c r="AA11" s="35">
        <f>Disease!O10</f>
        <v>0</v>
      </c>
      <c r="AB11" s="82">
        <f>Disease!BI10</f>
        <v>0</v>
      </c>
      <c r="AC11" s="35">
        <f>Disease!P10</f>
        <v>0</v>
      </c>
      <c r="AD11" s="82">
        <f>Disease!BJ10</f>
        <v>0</v>
      </c>
      <c r="AE11" s="35">
        <f>Disease!Q10</f>
        <v>0</v>
      </c>
      <c r="AF11" s="82">
        <f>Disease!BK10</f>
        <v>0</v>
      </c>
      <c r="AG11" s="35">
        <f>Disease!R10</f>
        <v>0</v>
      </c>
      <c r="AH11" s="82">
        <f>Disease!BL10</f>
        <v>0</v>
      </c>
      <c r="AI11" s="35">
        <f>Disease!S10</f>
        <v>0</v>
      </c>
      <c r="AJ11" s="82">
        <f>Disease!BM10</f>
        <v>0</v>
      </c>
      <c r="AK11" s="35">
        <f>Disease!T10</f>
        <v>0</v>
      </c>
      <c r="AL11" s="82">
        <f>Disease!BN10</f>
        <v>0</v>
      </c>
      <c r="AM11" s="81">
        <f t="shared" si="0"/>
        <v>37932.440710147086</v>
      </c>
      <c r="AN11" s="84">
        <f t="shared" si="1"/>
        <v>6.9909290811509051</v>
      </c>
      <c r="AP11" s="45" t="s">
        <v>4</v>
      </c>
      <c r="AQ11" s="45" t="s">
        <v>379</v>
      </c>
    </row>
    <row r="12" spans="1:43" ht="30" customHeight="1" x14ac:dyDescent="0.25">
      <c r="A12" s="13"/>
      <c r="B12" s="85" t="str">
        <f>LookupValues!$B$9</f>
        <v>Upland birchwoods (Scot); birch dominated upland oakwoods (Eng, Wal)</v>
      </c>
      <c r="C12" s="35">
        <f>Disease!C11</f>
        <v>119109.44621688702</v>
      </c>
      <c r="D12" s="82">
        <f>Disease!AW11</f>
        <v>3.2729346639662942</v>
      </c>
      <c r="E12" s="35">
        <f>Disease!D11</f>
        <v>3574.6522912044002</v>
      </c>
      <c r="F12" s="82">
        <f>Disease!AX11</f>
        <v>18.471231255484351</v>
      </c>
      <c r="G12" s="35">
        <f>Disease!E11</f>
        <v>2743.6908481826999</v>
      </c>
      <c r="H12" s="82">
        <f>Disease!AY11</f>
        <v>22.667217145546886</v>
      </c>
      <c r="I12" s="35">
        <f>Disease!F11</f>
        <v>6491.1594115116995</v>
      </c>
      <c r="J12" s="82">
        <f>Disease!AZ11</f>
        <v>14.109662941292569</v>
      </c>
      <c r="K12" s="35">
        <f>Disease!G11</f>
        <v>705.69860455640003</v>
      </c>
      <c r="L12" s="82">
        <f>Disease!BA11</f>
        <v>51.028777062594685</v>
      </c>
      <c r="M12" s="35">
        <f>Disease!H11</f>
        <v>0</v>
      </c>
      <c r="N12" s="82">
        <f>Disease!BB11</f>
        <v>0</v>
      </c>
      <c r="O12" s="35">
        <f>Disease!I11</f>
        <v>395.62140429709996</v>
      </c>
      <c r="P12" s="82">
        <f>Disease!BC11</f>
        <v>63.458044293346504</v>
      </c>
      <c r="Q12" s="35">
        <f>Disease!J11</f>
        <v>0</v>
      </c>
      <c r="R12" s="82">
        <f>Disease!BD11</f>
        <v>0</v>
      </c>
      <c r="S12" s="35">
        <f>Disease!K11</f>
        <v>134.85612926499999</v>
      </c>
      <c r="T12" s="82">
        <f>Disease!BE11</f>
        <v>18.615705656109181</v>
      </c>
      <c r="U12" s="35">
        <f>Disease!L11</f>
        <v>67.378190750000002</v>
      </c>
      <c r="V12" s="82">
        <f>Disease!BF11</f>
        <v>55.812392887508963</v>
      </c>
      <c r="W12" s="35">
        <f>Disease!M11</f>
        <v>0</v>
      </c>
      <c r="X12" s="82">
        <f>Disease!BG11</f>
        <v>0</v>
      </c>
      <c r="Y12" s="35">
        <f>Disease!N11</f>
        <v>0</v>
      </c>
      <c r="Z12" s="82">
        <f>Disease!BH11</f>
        <v>0</v>
      </c>
      <c r="AA12" s="35">
        <f>Disease!O11</f>
        <v>305.36422336300001</v>
      </c>
      <c r="AB12" s="82">
        <f>Disease!BI11</f>
        <v>31.882846543221195</v>
      </c>
      <c r="AC12" s="35">
        <f>Disease!P11</f>
        <v>0</v>
      </c>
      <c r="AD12" s="82">
        <f>Disease!BJ11</f>
        <v>0</v>
      </c>
      <c r="AE12" s="35">
        <f>Disease!Q11</f>
        <v>0</v>
      </c>
      <c r="AF12" s="82">
        <f>Disease!BK11</f>
        <v>0</v>
      </c>
      <c r="AG12" s="35">
        <f>Disease!R11</f>
        <v>0</v>
      </c>
      <c r="AH12" s="82">
        <f>Disease!BL11</f>
        <v>0</v>
      </c>
      <c r="AI12" s="35">
        <f>Disease!S11</f>
        <v>0</v>
      </c>
      <c r="AJ12" s="82">
        <f>Disease!BM11</f>
        <v>0</v>
      </c>
      <c r="AK12" s="35">
        <f>Disease!T11</f>
        <v>0</v>
      </c>
      <c r="AL12" s="82">
        <f>Disease!BN11</f>
        <v>0</v>
      </c>
      <c r="AM12" s="81">
        <f t="shared" si="0"/>
        <v>133527.86732001734</v>
      </c>
      <c r="AN12" s="84">
        <f t="shared" si="1"/>
        <v>3.0935534817969641</v>
      </c>
      <c r="AP12" s="45" t="s">
        <v>3</v>
      </c>
      <c r="AQ12" s="45" t="s">
        <v>380</v>
      </c>
    </row>
    <row r="13" spans="1:43" x14ac:dyDescent="0.25">
      <c r="A13" s="13"/>
      <c r="B13" s="34" t="str">
        <f>LookupValues!$B$10</f>
        <v>Upland mixed ashwoods</v>
      </c>
      <c r="C13" s="35">
        <f>Disease!C12</f>
        <v>43780.949704927712</v>
      </c>
      <c r="D13" s="82">
        <f>Disease!AW12</f>
        <v>5.5830433999133477</v>
      </c>
      <c r="E13" s="35">
        <f>Disease!D12</f>
        <v>2703.9785499650998</v>
      </c>
      <c r="F13" s="82">
        <f>Disease!AX12</f>
        <v>22.004681838640739</v>
      </c>
      <c r="G13" s="35">
        <f>Disease!E12</f>
        <v>945.57305352060007</v>
      </c>
      <c r="H13" s="82">
        <f>Disease!AY12</f>
        <v>40.204325967180701</v>
      </c>
      <c r="I13" s="35">
        <f>Disease!F12</f>
        <v>2406.0918251701996</v>
      </c>
      <c r="J13" s="82">
        <f>Disease!AZ12</f>
        <v>26.335979319235818</v>
      </c>
      <c r="K13" s="35">
        <f>Disease!G12</f>
        <v>613.27835341629998</v>
      </c>
      <c r="L13" s="82">
        <f>Disease!BA12</f>
        <v>54.507584350869863</v>
      </c>
      <c r="M13" s="35">
        <f>Disease!H12</f>
        <v>0</v>
      </c>
      <c r="N13" s="82">
        <f>Disease!BB12</f>
        <v>0</v>
      </c>
      <c r="O13" s="35">
        <f>Disease!I12</f>
        <v>242.44129944719998</v>
      </c>
      <c r="P13" s="82">
        <f>Disease!BC12</f>
        <v>57.534988761019363</v>
      </c>
      <c r="Q13" s="35">
        <f>Disease!J12</f>
        <v>0</v>
      </c>
      <c r="R13" s="82">
        <f>Disease!BD12</f>
        <v>0</v>
      </c>
      <c r="S13" s="35">
        <f>Disease!K12</f>
        <v>0</v>
      </c>
      <c r="T13" s="82">
        <f>Disease!BE12</f>
        <v>0</v>
      </c>
      <c r="U13" s="35">
        <f>Disease!L12</f>
        <v>820.14267293199998</v>
      </c>
      <c r="V13" s="82">
        <f>Disease!BF12</f>
        <v>42.536596754103947</v>
      </c>
      <c r="W13" s="35">
        <f>Disease!M12</f>
        <v>232.85625268000001</v>
      </c>
      <c r="X13" s="82">
        <f>Disease!BG12</f>
        <v>96.275893139991098</v>
      </c>
      <c r="Y13" s="35">
        <f>Disease!N12</f>
        <v>0</v>
      </c>
      <c r="Z13" s="82">
        <f>Disease!BH12</f>
        <v>0</v>
      </c>
      <c r="AA13" s="35">
        <f>Disease!O12</f>
        <v>1804.0638972903002</v>
      </c>
      <c r="AB13" s="82">
        <f>Disease!BI12</f>
        <v>29.772374022130883</v>
      </c>
      <c r="AC13" s="35">
        <f>Disease!P12</f>
        <v>0</v>
      </c>
      <c r="AD13" s="82">
        <f>Disease!BJ12</f>
        <v>0</v>
      </c>
      <c r="AE13" s="35">
        <f>Disease!Q12</f>
        <v>0</v>
      </c>
      <c r="AF13" s="82">
        <f>Disease!BK12</f>
        <v>0</v>
      </c>
      <c r="AG13" s="35">
        <f>Disease!R12</f>
        <v>0</v>
      </c>
      <c r="AH13" s="82">
        <f>Disease!BL12</f>
        <v>0</v>
      </c>
      <c r="AI13" s="35">
        <f>Disease!S12</f>
        <v>135.95003906670001</v>
      </c>
      <c r="AJ13" s="82">
        <f>Disease!BM12</f>
        <v>92.853201065180457</v>
      </c>
      <c r="AK13" s="35">
        <f>Disease!T12</f>
        <v>0</v>
      </c>
      <c r="AL13" s="82">
        <f>Disease!BN12</f>
        <v>0</v>
      </c>
      <c r="AM13" s="81">
        <f t="shared" si="0"/>
        <v>53685.325648416125</v>
      </c>
      <c r="AN13" s="84">
        <f t="shared" si="1"/>
        <v>5.0952164636313979</v>
      </c>
      <c r="AP13" s="45" t="s">
        <v>2</v>
      </c>
      <c r="AQ13" s="45" t="s">
        <v>381</v>
      </c>
    </row>
    <row r="14" spans="1:43" x14ac:dyDescent="0.25">
      <c r="A14" s="13"/>
      <c r="B14" s="34" t="str">
        <f>LookupValues!$B$11</f>
        <v>Upland oakwood</v>
      </c>
      <c r="C14" s="35">
        <f>Disease!C13</f>
        <v>87179.610001705791</v>
      </c>
      <c r="D14" s="82">
        <f>Disease!AW13</f>
        <v>3.871432917313141</v>
      </c>
      <c r="E14" s="35">
        <f>Disease!D13</f>
        <v>3911.4190300916998</v>
      </c>
      <c r="F14" s="82">
        <f>Disease!AX13</f>
        <v>18.823125608468104</v>
      </c>
      <c r="G14" s="35">
        <f>Disease!E13</f>
        <v>1083.8402454525999</v>
      </c>
      <c r="H14" s="82">
        <f>Disease!AY13</f>
        <v>35.20257408940661</v>
      </c>
      <c r="I14" s="35">
        <f>Disease!F13</f>
        <v>8122.2433131485986</v>
      </c>
      <c r="J14" s="82">
        <f>Disease!AZ13</f>
        <v>16.240537960827627</v>
      </c>
      <c r="K14" s="35">
        <f>Disease!G13</f>
        <v>612.15524709459999</v>
      </c>
      <c r="L14" s="82">
        <f>Disease!BA13</f>
        <v>54.301225483914102</v>
      </c>
      <c r="M14" s="35">
        <f>Disease!H13</f>
        <v>558.51655613340006</v>
      </c>
      <c r="N14" s="82">
        <f>Disease!BB13</f>
        <v>63.84431606699431</v>
      </c>
      <c r="O14" s="35">
        <f>Disease!I13</f>
        <v>931.79843036800014</v>
      </c>
      <c r="P14" s="82">
        <f>Disease!BC13</f>
        <v>38.72100712993673</v>
      </c>
      <c r="Q14" s="35">
        <f>Disease!J13</f>
        <v>184.36482747709999</v>
      </c>
      <c r="R14" s="82">
        <f>Disease!BD13</f>
        <v>93.820159256366381</v>
      </c>
      <c r="S14" s="35">
        <f>Disease!K13</f>
        <v>0</v>
      </c>
      <c r="T14" s="82">
        <f>Disease!BE13</f>
        <v>0</v>
      </c>
      <c r="U14" s="35">
        <f>Disease!L13</f>
        <v>503.62106288620004</v>
      </c>
      <c r="V14" s="82">
        <f>Disease!BF13</f>
        <v>46.280985702795562</v>
      </c>
      <c r="W14" s="35">
        <f>Disease!M13</f>
        <v>0</v>
      </c>
      <c r="X14" s="82">
        <f>Disease!BG13</f>
        <v>0</v>
      </c>
      <c r="Y14" s="35">
        <f>Disease!N13</f>
        <v>0</v>
      </c>
      <c r="Z14" s="82">
        <f>Disease!BH13</f>
        <v>0</v>
      </c>
      <c r="AA14" s="35">
        <f>Disease!O13</f>
        <v>0</v>
      </c>
      <c r="AB14" s="82">
        <f>Disease!BI13</f>
        <v>0</v>
      </c>
      <c r="AC14" s="35">
        <f>Disease!P13</f>
        <v>0</v>
      </c>
      <c r="AD14" s="82">
        <f>Disease!BJ13</f>
        <v>0</v>
      </c>
      <c r="AE14" s="35">
        <f>Disease!Q13</f>
        <v>0</v>
      </c>
      <c r="AF14" s="82">
        <f>Disease!BK13</f>
        <v>0</v>
      </c>
      <c r="AG14" s="35">
        <f>Disease!R13</f>
        <v>0</v>
      </c>
      <c r="AH14" s="82">
        <f>Disease!BL13</f>
        <v>0</v>
      </c>
      <c r="AI14" s="35">
        <f>Disease!S13</f>
        <v>0</v>
      </c>
      <c r="AJ14" s="82">
        <f>Disease!BM13</f>
        <v>0</v>
      </c>
      <c r="AK14" s="35">
        <f>Disease!T13</f>
        <v>0</v>
      </c>
      <c r="AL14" s="82">
        <f>Disease!BN13</f>
        <v>0</v>
      </c>
      <c r="AM14" s="81">
        <f t="shared" si="0"/>
        <v>103087.56871435799</v>
      </c>
      <c r="AN14" s="84">
        <f t="shared" si="1"/>
        <v>3.6645550045837045</v>
      </c>
      <c r="AP14" s="45" t="s">
        <v>1</v>
      </c>
      <c r="AQ14" s="45" t="s">
        <v>382</v>
      </c>
    </row>
    <row r="15" spans="1:43" x14ac:dyDescent="0.25">
      <c r="A15" s="13"/>
      <c r="B15" s="34" t="str">
        <f>LookupValues!$B$12</f>
        <v>Wet woodland</v>
      </c>
      <c r="C15" s="35">
        <f>Disease!C14</f>
        <v>149498.82692035116</v>
      </c>
      <c r="D15" s="82">
        <f>Disease!AW14</f>
        <v>3.0871905229088172</v>
      </c>
      <c r="E15" s="35">
        <f>Disease!D14</f>
        <v>6560.4988231095012</v>
      </c>
      <c r="F15" s="82">
        <f>Disease!AX14</f>
        <v>14.4493097650534</v>
      </c>
      <c r="G15" s="35">
        <f>Disease!E14</f>
        <v>4019.8906823562993</v>
      </c>
      <c r="H15" s="82">
        <f>Disease!AY14</f>
        <v>17.172981335835878</v>
      </c>
      <c r="I15" s="35">
        <f>Disease!F14</f>
        <v>5247.3103753731993</v>
      </c>
      <c r="J15" s="82">
        <f>Disease!AZ14</f>
        <v>16.436727146318816</v>
      </c>
      <c r="K15" s="35">
        <f>Disease!G14</f>
        <v>551.43502777799995</v>
      </c>
      <c r="L15" s="82">
        <f>Disease!BA14</f>
        <v>43.884817995783116</v>
      </c>
      <c r="M15" s="35">
        <f>Disease!H14</f>
        <v>1248.6109971075</v>
      </c>
      <c r="N15" s="82">
        <f>Disease!BB14</f>
        <v>30.118320372018847</v>
      </c>
      <c r="O15" s="35">
        <f>Disease!I14</f>
        <v>547.15527900049995</v>
      </c>
      <c r="P15" s="82">
        <f>Disease!BC14</f>
        <v>38.617083427029733</v>
      </c>
      <c r="Q15" s="35">
        <f>Disease!J14</f>
        <v>25.673990984100001</v>
      </c>
      <c r="R15" s="82">
        <f>Disease!BD14</f>
        <v>122.14053495432847</v>
      </c>
      <c r="S15" s="35">
        <f>Disease!K14</f>
        <v>275.60296620100002</v>
      </c>
      <c r="T15" s="82">
        <f>Disease!BE14</f>
        <v>68.633911936149445</v>
      </c>
      <c r="U15" s="35">
        <f>Disease!L14</f>
        <v>0</v>
      </c>
      <c r="V15" s="82">
        <f>Disease!BF14</f>
        <v>0</v>
      </c>
      <c r="W15" s="35">
        <f>Disease!M14</f>
        <v>0</v>
      </c>
      <c r="X15" s="82">
        <f>Disease!BG14</f>
        <v>0</v>
      </c>
      <c r="Y15" s="35">
        <f>Disease!N14</f>
        <v>199.556915804</v>
      </c>
      <c r="Z15" s="82">
        <f>Disease!BH14</f>
        <v>88.029402194129986</v>
      </c>
      <c r="AA15" s="35">
        <f>Disease!O14</f>
        <v>1082.5508242472999</v>
      </c>
      <c r="AB15" s="82">
        <f>Disease!BI14</f>
        <v>35.363148959358945</v>
      </c>
      <c r="AC15" s="35">
        <f>Disease!P14</f>
        <v>0</v>
      </c>
      <c r="AD15" s="82">
        <f>Disease!BJ14</f>
        <v>0</v>
      </c>
      <c r="AE15" s="35">
        <f>Disease!Q14</f>
        <v>0</v>
      </c>
      <c r="AF15" s="82">
        <f>Disease!BK14</f>
        <v>0</v>
      </c>
      <c r="AG15" s="35">
        <f>Disease!R14</f>
        <v>145.71436494229999</v>
      </c>
      <c r="AH15" s="82">
        <f>Disease!BL14</f>
        <v>97.202097933060188</v>
      </c>
      <c r="AI15" s="35">
        <f>Disease!S14</f>
        <v>0</v>
      </c>
      <c r="AJ15" s="82">
        <f>Disease!BM14</f>
        <v>0</v>
      </c>
      <c r="AK15" s="35">
        <f>Disease!T14</f>
        <v>0</v>
      </c>
      <c r="AL15" s="82">
        <f>Disease!BN14</f>
        <v>0</v>
      </c>
      <c r="AM15" s="81">
        <f t="shared" si="0"/>
        <v>169402.82716725481</v>
      </c>
      <c r="AN15" s="84">
        <f t="shared" si="1"/>
        <v>2.8858219809499848</v>
      </c>
      <c r="AP15" s="45" t="s">
        <v>0</v>
      </c>
      <c r="AQ15" s="45" t="s">
        <v>383</v>
      </c>
    </row>
    <row r="16" spans="1:43" x14ac:dyDescent="0.25">
      <c r="A16" s="13"/>
      <c r="B16" s="34" t="str">
        <f>LookupValues!$B$13</f>
        <v>Wood Pasture &amp; Parkland</v>
      </c>
      <c r="C16" s="35">
        <f>Disease!C15</f>
        <v>7811.9874678434981</v>
      </c>
      <c r="D16" s="82">
        <f>Disease!AW15</f>
        <v>14.92537827685425</v>
      </c>
      <c r="E16" s="35">
        <f>Disease!D15</f>
        <v>60.584447650000001</v>
      </c>
      <c r="F16" s="82">
        <f>Disease!AX15</f>
        <v>76.546193601267419</v>
      </c>
      <c r="G16" s="35">
        <f>Disease!E15</f>
        <v>189.61754206299997</v>
      </c>
      <c r="H16" s="82">
        <f>Disease!AY15</f>
        <v>75.382255137000925</v>
      </c>
      <c r="I16" s="35">
        <f>Disease!F15</f>
        <v>1351.4894473712002</v>
      </c>
      <c r="J16" s="82">
        <f>Disease!AZ15</f>
        <v>33.987674804827726</v>
      </c>
      <c r="K16" s="35">
        <f>Disease!G15</f>
        <v>254.03313702</v>
      </c>
      <c r="L16" s="82">
        <f>Disease!BA15</f>
        <v>97.694258723861907</v>
      </c>
      <c r="M16" s="35">
        <f>Disease!H15</f>
        <v>1171.3445172199999</v>
      </c>
      <c r="N16" s="82">
        <f>Disease!BB15</f>
        <v>50.575383183813344</v>
      </c>
      <c r="O16" s="35">
        <f>Disease!I15</f>
        <v>55.559138685999997</v>
      </c>
      <c r="P16" s="82">
        <f>Disease!BC15</f>
        <v>96.33428406051749</v>
      </c>
      <c r="Q16" s="35">
        <f>Disease!J15</f>
        <v>0</v>
      </c>
      <c r="R16" s="82">
        <f>Disease!BD15</f>
        <v>0</v>
      </c>
      <c r="S16" s="35">
        <f>Disease!K15</f>
        <v>0</v>
      </c>
      <c r="T16" s="82">
        <f>Disease!BE15</f>
        <v>0</v>
      </c>
      <c r="U16" s="35">
        <f>Disease!L15</f>
        <v>0</v>
      </c>
      <c r="V16" s="82">
        <f>Disease!BF15</f>
        <v>0</v>
      </c>
      <c r="W16" s="35">
        <f>Disease!M15</f>
        <v>0</v>
      </c>
      <c r="X16" s="82">
        <f>Disease!BG15</f>
        <v>0</v>
      </c>
      <c r="Y16" s="35">
        <f>Disease!N15</f>
        <v>0</v>
      </c>
      <c r="Z16" s="82">
        <f>Disease!BH15</f>
        <v>0</v>
      </c>
      <c r="AA16" s="35">
        <f>Disease!O15</f>
        <v>0</v>
      </c>
      <c r="AB16" s="82">
        <f>Disease!BI15</f>
        <v>0</v>
      </c>
      <c r="AC16" s="35">
        <f>Disease!P15</f>
        <v>0</v>
      </c>
      <c r="AD16" s="82">
        <f>Disease!BJ15</f>
        <v>0</v>
      </c>
      <c r="AE16" s="35">
        <f>Disease!Q15</f>
        <v>0</v>
      </c>
      <c r="AF16" s="82">
        <f>Disease!BK15</f>
        <v>0</v>
      </c>
      <c r="AG16" s="35">
        <f>Disease!R15</f>
        <v>0</v>
      </c>
      <c r="AH16" s="82">
        <f>Disease!BL15</f>
        <v>0</v>
      </c>
      <c r="AI16" s="35">
        <f>Disease!S15</f>
        <v>0</v>
      </c>
      <c r="AJ16" s="82">
        <f>Disease!BM15</f>
        <v>0</v>
      </c>
      <c r="AK16" s="35">
        <f>Disease!T15</f>
        <v>0</v>
      </c>
      <c r="AL16" s="82">
        <f>Disease!BN15</f>
        <v>0</v>
      </c>
      <c r="AM16" s="81">
        <f t="shared" si="0"/>
        <v>10894.615697853696</v>
      </c>
      <c r="AN16" s="84">
        <f t="shared" si="1"/>
        <v>13.008292835887666</v>
      </c>
      <c r="AP16" s="45" t="s">
        <v>10</v>
      </c>
      <c r="AQ16" s="45" t="s">
        <v>384</v>
      </c>
    </row>
    <row r="17" spans="1:43" x14ac:dyDescent="0.25">
      <c r="A17" s="13"/>
      <c r="B17" s="34" t="str">
        <f>LookupValues!$B$14</f>
        <v>Broadleaf habitat NOT classified as priority</v>
      </c>
      <c r="C17" s="35">
        <f>Disease!C16</f>
        <v>49019.370302547191</v>
      </c>
      <c r="D17" s="82">
        <f>Disease!AW16</f>
        <v>4.8208146130329776</v>
      </c>
      <c r="E17" s="35">
        <f>Disease!D16</f>
        <v>1169.7680050708002</v>
      </c>
      <c r="F17" s="82">
        <f>Disease!AX16</f>
        <v>29.985870421944604</v>
      </c>
      <c r="G17" s="35">
        <f>Disease!E16</f>
        <v>290.83650187900002</v>
      </c>
      <c r="H17" s="82">
        <f>Disease!AY16</f>
        <v>30.932986565721386</v>
      </c>
      <c r="I17" s="35">
        <f>Disease!F16</f>
        <v>1622.4486214139997</v>
      </c>
      <c r="J17" s="82">
        <f>Disease!AZ16</f>
        <v>26.641738023075021</v>
      </c>
      <c r="K17" s="35">
        <f>Disease!G16</f>
        <v>309.19080663979997</v>
      </c>
      <c r="L17" s="82">
        <f>Disease!BA16</f>
        <v>71.685713435056201</v>
      </c>
      <c r="M17" s="35">
        <f>Disease!H16</f>
        <v>35.975079727000001</v>
      </c>
      <c r="N17" s="82">
        <f>Disease!BB16</f>
        <v>96.195764105958517</v>
      </c>
      <c r="O17" s="35">
        <f>Disease!I16</f>
        <v>334.95873893929991</v>
      </c>
      <c r="P17" s="82">
        <f>Disease!BC16</f>
        <v>65.667434484220308</v>
      </c>
      <c r="Q17" s="35">
        <f>Disease!J16</f>
        <v>0</v>
      </c>
      <c r="R17" s="82">
        <f>Disease!BD16</f>
        <v>0</v>
      </c>
      <c r="S17" s="35">
        <f>Disease!K16</f>
        <v>0</v>
      </c>
      <c r="T17" s="82">
        <f>Disease!BE16</f>
        <v>0</v>
      </c>
      <c r="U17" s="35">
        <f>Disease!L16</f>
        <v>151.300045275</v>
      </c>
      <c r="V17" s="82">
        <f>Disease!BF16</f>
        <v>69.258677244962939</v>
      </c>
      <c r="W17" s="35">
        <f>Disease!M16</f>
        <v>0</v>
      </c>
      <c r="X17" s="82">
        <f>Disease!BG16</f>
        <v>0</v>
      </c>
      <c r="Y17" s="35">
        <f>Disease!N16</f>
        <v>0</v>
      </c>
      <c r="Z17" s="82">
        <f>Disease!BH16</f>
        <v>0</v>
      </c>
      <c r="AA17" s="35">
        <f>Disease!O16</f>
        <v>86.449623307300016</v>
      </c>
      <c r="AB17" s="82">
        <f>Disease!BI16</f>
        <v>82.325683125769501</v>
      </c>
      <c r="AC17" s="35">
        <f>Disease!P16</f>
        <v>0</v>
      </c>
      <c r="AD17" s="82">
        <f>Disease!BJ16</f>
        <v>0</v>
      </c>
      <c r="AE17" s="35">
        <f>Disease!Q16</f>
        <v>0</v>
      </c>
      <c r="AF17" s="82">
        <f>Disease!BK16</f>
        <v>0</v>
      </c>
      <c r="AG17" s="35">
        <f>Disease!R16</f>
        <v>0</v>
      </c>
      <c r="AH17" s="82">
        <f>Disease!BL16</f>
        <v>0</v>
      </c>
      <c r="AI17" s="35">
        <f>Disease!S16</f>
        <v>0</v>
      </c>
      <c r="AJ17" s="82">
        <f>Disease!BM16</f>
        <v>0</v>
      </c>
      <c r="AK17" s="35">
        <f>Disease!T16</f>
        <v>0</v>
      </c>
      <c r="AL17" s="82">
        <f>Disease!BN16</f>
        <v>0</v>
      </c>
      <c r="AM17" s="81">
        <f t="shared" si="0"/>
        <v>53020.297724799391</v>
      </c>
      <c r="AN17" s="84">
        <f t="shared" si="1"/>
        <v>4.62649507159247</v>
      </c>
      <c r="AP17" s="45" t="s">
        <v>38</v>
      </c>
      <c r="AQ17" s="45" t="s">
        <v>385</v>
      </c>
    </row>
    <row r="18" spans="1:43" x14ac:dyDescent="0.25">
      <c r="A18" s="13"/>
      <c r="B18" s="34" t="str">
        <f>LookupValues!$B$15</f>
        <v>Non-native coniferous woodland</v>
      </c>
      <c r="C18" s="35">
        <f>Disease!C17</f>
        <v>1103080.8759671403</v>
      </c>
      <c r="D18" s="82">
        <f>Disease!AW17</f>
        <v>0.72004912269706278</v>
      </c>
      <c r="E18" s="35">
        <f>Disease!D17</f>
        <v>42516.7016464103</v>
      </c>
      <c r="F18" s="82">
        <f>Disease!AX17</f>
        <v>5.9825752136133383</v>
      </c>
      <c r="G18" s="35">
        <f>Disease!E17</f>
        <v>11867.995910527699</v>
      </c>
      <c r="H18" s="82">
        <f>Disease!AY17</f>
        <v>9.4308487378406483</v>
      </c>
      <c r="I18" s="35">
        <f>Disease!F17</f>
        <v>76036.351920809204</v>
      </c>
      <c r="J18" s="82">
        <f>Disease!AZ17</f>
        <v>4.6768179208246599</v>
      </c>
      <c r="K18" s="35">
        <f>Disease!G17</f>
        <v>12801.103317365702</v>
      </c>
      <c r="L18" s="82">
        <f>Disease!BA17</f>
        <v>11.590868110866577</v>
      </c>
      <c r="M18" s="35">
        <f>Disease!H17</f>
        <v>5559.7393272949002</v>
      </c>
      <c r="N18" s="82">
        <f>Disease!BB17</f>
        <v>14.258280284166482</v>
      </c>
      <c r="O18" s="35">
        <f>Disease!I17</f>
        <v>32513.504314208996</v>
      </c>
      <c r="P18" s="82">
        <f>Disease!BC17</f>
        <v>5.7859206877771872</v>
      </c>
      <c r="Q18" s="35">
        <f>Disease!J17</f>
        <v>1230.5422088123003</v>
      </c>
      <c r="R18" s="82">
        <f>Disease!BD17</f>
        <v>33.987306855834348</v>
      </c>
      <c r="S18" s="35">
        <f>Disease!K17</f>
        <v>668.90053304479989</v>
      </c>
      <c r="T18" s="82">
        <f>Disease!BE17</f>
        <v>40.48489409773493</v>
      </c>
      <c r="U18" s="35">
        <f>Disease!L17</f>
        <v>2816.2448950723001</v>
      </c>
      <c r="V18" s="82">
        <f>Disease!BF17</f>
        <v>21.083028562481399</v>
      </c>
      <c r="W18" s="35">
        <f>Disease!M17</f>
        <v>617.77465910069998</v>
      </c>
      <c r="X18" s="82">
        <f>Disease!BG17</f>
        <v>46.799772082968886</v>
      </c>
      <c r="Y18" s="35">
        <f>Disease!N17</f>
        <v>923.50893453499998</v>
      </c>
      <c r="Z18" s="82">
        <f>Disease!BH17</f>
        <v>39.652866635199295</v>
      </c>
      <c r="AA18" s="35">
        <f>Disease!O17</f>
        <v>1124.4767402576999</v>
      </c>
      <c r="AB18" s="82">
        <f>Disease!BI17</f>
        <v>26.567781277806731</v>
      </c>
      <c r="AC18" s="35">
        <f>Disease!P17</f>
        <v>263.26823442900002</v>
      </c>
      <c r="AD18" s="82">
        <f>Disease!BJ17</f>
        <v>47.954984706609842</v>
      </c>
      <c r="AE18" s="35">
        <f>Disease!Q17</f>
        <v>0</v>
      </c>
      <c r="AF18" s="82">
        <f>Disease!BK17</f>
        <v>0</v>
      </c>
      <c r="AG18" s="35">
        <f>Disease!R17</f>
        <v>94.480903443000003</v>
      </c>
      <c r="AH18" s="82">
        <f>Disease!BL17</f>
        <v>77.67886221490572</v>
      </c>
      <c r="AI18" s="35">
        <f>Disease!S17</f>
        <v>0</v>
      </c>
      <c r="AJ18" s="82">
        <f>Disease!BM17</f>
        <v>0</v>
      </c>
      <c r="AK18" s="35">
        <f>Disease!T17</f>
        <v>0</v>
      </c>
      <c r="AL18" s="82">
        <f>Disease!BN17</f>
        <v>0</v>
      </c>
      <c r="AM18" s="81">
        <f t="shared" si="0"/>
        <v>1292115.4695124519</v>
      </c>
      <c r="AN18" s="84">
        <f t="shared" si="1"/>
        <v>0.73727490848000587</v>
      </c>
      <c r="AP18" s="45" t="s">
        <v>37</v>
      </c>
      <c r="AQ18" s="45" t="s">
        <v>386</v>
      </c>
    </row>
    <row r="19" spans="1:43" x14ac:dyDescent="0.25">
      <c r="A19" s="13"/>
      <c r="B19" s="36" t="str">
        <f>LookupValues!$B$16</f>
        <v>Transition or felled</v>
      </c>
      <c r="C19" s="35">
        <f>Disease!C18</f>
        <v>87969.67264247108</v>
      </c>
      <c r="D19" s="82">
        <f>Disease!AW18</f>
        <v>6.9293865731548783</v>
      </c>
      <c r="E19" s="35">
        <f>Disease!D18</f>
        <v>1254.8561256003002</v>
      </c>
      <c r="F19" s="82">
        <f>Disease!AX18</f>
        <v>27.828345939743361</v>
      </c>
      <c r="G19" s="35">
        <f>Disease!E18</f>
        <v>1341.5483049279001</v>
      </c>
      <c r="H19" s="82">
        <f>Disease!AY18</f>
        <v>27.281785952202462</v>
      </c>
      <c r="I19" s="35">
        <f>Disease!F18</f>
        <v>3363.4236396422002</v>
      </c>
      <c r="J19" s="82">
        <f>Disease!AZ18</f>
        <v>16.626545715053958</v>
      </c>
      <c r="K19" s="35">
        <f>Disease!G18</f>
        <v>0</v>
      </c>
      <c r="L19" s="82">
        <f>Disease!BA18</f>
        <v>0</v>
      </c>
      <c r="M19" s="35">
        <f>Disease!H18</f>
        <v>0</v>
      </c>
      <c r="N19" s="82">
        <f>Disease!BB18</f>
        <v>0</v>
      </c>
      <c r="O19" s="35">
        <f>Disease!I18</f>
        <v>2801.1209994206001</v>
      </c>
      <c r="P19" s="82">
        <f>Disease!BC18</f>
        <v>13.341524960240529</v>
      </c>
      <c r="Q19" s="35">
        <f>Disease!J18</f>
        <v>0</v>
      </c>
      <c r="R19" s="82">
        <f>Disease!BD18</f>
        <v>0</v>
      </c>
      <c r="S19" s="35">
        <f>Disease!K18</f>
        <v>58.822549070000001</v>
      </c>
      <c r="T19" s="82">
        <f>Disease!BE18</f>
        <v>102.27882735855464</v>
      </c>
      <c r="U19" s="35">
        <f>Disease!L18</f>
        <v>501.84469355199997</v>
      </c>
      <c r="V19" s="82">
        <f>Disease!BF18</f>
        <v>54.822467126417671</v>
      </c>
      <c r="W19" s="35">
        <f>Disease!M18</f>
        <v>0</v>
      </c>
      <c r="X19" s="82">
        <f>Disease!BG18</f>
        <v>0</v>
      </c>
      <c r="Y19" s="35">
        <f>Disease!N18</f>
        <v>0</v>
      </c>
      <c r="Z19" s="82">
        <f>Disease!BH18</f>
        <v>0</v>
      </c>
      <c r="AA19" s="35">
        <f>Disease!O18</f>
        <v>0</v>
      </c>
      <c r="AB19" s="82">
        <f>Disease!BI18</f>
        <v>0</v>
      </c>
      <c r="AC19" s="35">
        <f>Disease!P18</f>
        <v>0</v>
      </c>
      <c r="AD19" s="82">
        <f>Disease!BJ18</f>
        <v>0</v>
      </c>
      <c r="AE19" s="35">
        <f>Disease!Q18</f>
        <v>0</v>
      </c>
      <c r="AF19" s="82">
        <f>Disease!BK18</f>
        <v>0</v>
      </c>
      <c r="AG19" s="35">
        <f>Disease!R18</f>
        <v>165.143483917</v>
      </c>
      <c r="AH19" s="82">
        <f>Disease!BL18</f>
        <v>51.907495198744577</v>
      </c>
      <c r="AI19" s="35">
        <f>Disease!S18</f>
        <v>0</v>
      </c>
      <c r="AJ19" s="82">
        <f>Disease!BM18</f>
        <v>0</v>
      </c>
      <c r="AK19" s="35">
        <f>Disease!T18</f>
        <v>0</v>
      </c>
      <c r="AL19" s="82">
        <f>Disease!BN18</f>
        <v>0</v>
      </c>
      <c r="AM19" s="81">
        <f t="shared" si="0"/>
        <v>97456.432438601085</v>
      </c>
      <c r="AN19" s="84">
        <f t="shared" si="1"/>
        <v>6.3214080318571115</v>
      </c>
      <c r="AP19" s="45" t="s">
        <v>36</v>
      </c>
      <c r="AQ19" s="45" t="s">
        <v>387</v>
      </c>
    </row>
    <row r="20" spans="1:43" x14ac:dyDescent="0.25">
      <c r="A20" s="13"/>
      <c r="B20" s="80" t="s">
        <v>194</v>
      </c>
      <c r="C20" s="79">
        <f>SUM(C8:C19)</f>
        <v>2624145.6093254192</v>
      </c>
      <c r="D20" s="83">
        <f>IF(C20=0,0,SQRT(SUM((C8*D8)^2,(C9*D9)^2,(C10*D10)^2,(C11*D11)^2,(C12*D12)^2,(C13*D13)^2,(C14*D14)^2,(C15*D15)^2,(C16*D16)^2,(C17*D17)^2,(C18*D18)^2,(C19*D19)^2))/C20)</f>
        <v>0.61066287815317932</v>
      </c>
      <c r="E20" s="79">
        <f>SUM(E8:E19)</f>
        <v>109789.57793150369</v>
      </c>
      <c r="F20" s="83">
        <f>IF(E20=0,0,SQRT(SUM((E8*F8)^2,(E9*F9)^2,(E10*F10)^2,(E11*F11)^2,(E12*F12)^2,(E13*F13)^2,(E14*F14)^2,(E15*F15)^2,(E16*F16)^2,(E17*F17)^2,(E18*F18)^2,(E19*F19)^2))/E20)</f>
        <v>3.6109744167831361</v>
      </c>
      <c r="G20" s="79">
        <f>SUM(G8:G19)</f>
        <v>41722.110948860201</v>
      </c>
      <c r="H20" s="83">
        <f>IF(G20=0,0,SQRT(SUM((G8*H8)^2,(G9*H9)^2,(G10*H10)^2,(G11*H11)^2,(G12*H12)^2,(G13*H13)^2,(G14*H14)^2,(G15*H15)^2,(G16*H16)^2,(G17*H17)^2,(G18*H18)^2,(G19*H19)^2))/G20)</f>
        <v>5.4555351098431233</v>
      </c>
      <c r="I20" s="79">
        <f>SUM(I8:I19)</f>
        <v>156256.220142123</v>
      </c>
      <c r="J20" s="83">
        <f>IF(I20=0,0,SQRT(SUM((I8*J8)^2,(I9*J9)^2,(I10*J10)^2,(I11*J11)^2,(I12*J12)^2,(I13*J13)^2,(I14*J14)^2,(I15*J15)^2,(I16*J16)^2,(I17*J17)^2,(I18*J18)^2,(I19*J19)^2))/I20)</f>
        <v>3.1774180885490226</v>
      </c>
      <c r="K20" s="79">
        <f>SUM(K8:K19)</f>
        <v>22698.584375633502</v>
      </c>
      <c r="L20" s="83">
        <f>IF(K20=0,0,SQRT(SUM((K8*L8)^2,(K9*L9)^2,(K10*L10)^2,(K11*L11)^2,(K12*L12)^2,(K13*L13)^2,(K14*L14)^2,(K15*L15)^2,(K16*L16)^2,(K17*L17)^2,(K18*L18)^2,(K19*L19)^2))/K20)</f>
        <v>8.6112052101113203</v>
      </c>
      <c r="M20" s="79">
        <f>SUM(M8:M19)</f>
        <v>13375.914625064801</v>
      </c>
      <c r="N20" s="83">
        <f>IF(M20=0,0,SQRT(SUM((M8*N8)^2,(M9*N9)^2,(M10*N10)^2,(M11*N11)^2,(M12*N12)^2,(M13*N13)^2,(M14*N14)^2,(M15*N15)^2,(M16*N16)^2,(M17*N17)^2,(M18*N18)^2,(M19*N19)^2))/M20)</f>
        <v>10.532596434474941</v>
      </c>
      <c r="O20" s="79">
        <f>SUM(O8:O19)</f>
        <v>41395.011710068895</v>
      </c>
      <c r="P20" s="83">
        <f>IF(O20=0,0,SQRT(SUM((O8*P8)^2,(O9*P9)^2,(O10*P10)^2,(O11*P11)^2,(O12*P12)^2,(O13*P13)^2,(O14*P14)^2,(O15*P15)^2,(O16*P16)^2,(O17*P17)^2,(O18*P18)^2,(O19*P19)^2))/O20)</f>
        <v>5.1047952401176095</v>
      </c>
      <c r="Q20" s="79">
        <f>SUM(Q8:Q19)</f>
        <v>2195.7304157155004</v>
      </c>
      <c r="R20" s="83">
        <f>IF(Q20=0,0,SQRT(SUM((Q8*R8)^2,(Q9*R9)^2,(Q10*R10)^2,(Q11*R11)^2,(Q12*R12)^2,(Q13*R13)^2,(Q14*R14)^2,(Q15*R15)^2,(Q16*R16)^2,(Q17*R17)^2,(Q18*R18)^2,(Q19*R19)^2))/Q20)</f>
        <v>26.477759240571945</v>
      </c>
      <c r="S20" s="79">
        <f>SUM(S8:S19)</f>
        <v>1138.1821775807998</v>
      </c>
      <c r="T20" s="83">
        <f>IF(S20=0,0,SQRT(SUM((S8*T8)^2,(S9*T9)^2,(S10*T10)^2,(S11*T11)^2,(S12*T12)^2,(S13*T13)^2,(S14*T14)^2,(S15*T15)^2,(S16*T16)^2,(S17*T17)^2,(S18*T18)^2,(S19*T19)^2))/S20)</f>
        <v>29.581993711908151</v>
      </c>
      <c r="U20" s="79">
        <f>SUM(U8:U19)</f>
        <v>6435.6727391592995</v>
      </c>
      <c r="V20" s="83">
        <f>IF(U20=0,0,SQRT(SUM((U8*V8)^2,(U9*V9)^2,(U10*V10)^2,(U11*V11)^2,(U12*V12)^2,(U13*V13)^2,(U14*V14)^2,(U15*V15)^2,(U16*V16)^2,(U17*V17)^2,(U18*V18)^2,(U19*V19)^2))/U20)</f>
        <v>13.938393669589171</v>
      </c>
      <c r="W20" s="79">
        <f>SUM(W8:W19)</f>
        <v>1029.4347947602</v>
      </c>
      <c r="X20" s="83">
        <f>IF(W20=0,0,SQRT(SUM((W8*X8)^2,(W9*X9)^2,(W10*X10)^2,(W11*X11)^2,(W12*X12)^2,(W13*X13)^2,(W14*X14)^2,(W15*X15)^2,(W16*X16)^2,(W17*X17)^2,(W18*X18)^2,(W19*X19)^2))/W20)</f>
        <v>37.656860576907825</v>
      </c>
      <c r="Y20" s="79">
        <f>SUM(Y8:Y19)</f>
        <v>1355.516318769</v>
      </c>
      <c r="Z20" s="83">
        <f>IF(Y20=0,0,SQRT(SUM((Y8*Z8)^2,(Y9*Z9)^2,(Y10*Z10)^2,(Y11*Z11)^2,(Y12*Z12)^2,(Y13*Z13)^2,(Y14*Z14)^2,(Y15*Z15)^2,(Y16*Z16)^2,(Y17*Z17)^2,(Y18*Z18)^2,(Y19*Z19)^2))/Y20)</f>
        <v>34.196680829458707</v>
      </c>
      <c r="AA20" s="79">
        <f>SUM(AA8:AA19)</f>
        <v>19047.995694630503</v>
      </c>
      <c r="AB20" s="83">
        <f>IF(AA20=0,0,SQRT(SUM((AA8*AB8)^2,(AA9*AB9)^2,(AA10*AB10)^2,(AA11*AB11)^2,(AA12*AB12)^2,(AA13*AB13)^2,(AA14*AB14)^2,(AA15*AB15)^2,(AA16*AB16)^2,(AA17*AB17)^2,(AA18*AB18)^2,(AA19*AB19)^2))/AA20)</f>
        <v>8.1304397060758244</v>
      </c>
      <c r="AC20" s="79">
        <f>SUM(AC8:AC19)</f>
        <v>1112.2822365060999</v>
      </c>
      <c r="AD20" s="83">
        <f>IF(AC20=0,0,SQRT(SUM((AC8*AD8)^2,(AC9*AD9)^2,(AC10*AD10)^2,(AC11*AD11)^2,(AC12*AD12)^2,(AC13*AD13)^2,(AC14*AD14)^2,(AC15*AD15)^2,(AC16*AD16)^2,(AC17*AD17)^2,(AC18*AD18)^2,(AC19*AD19)^2))/AC20)</f>
        <v>32.284749124657544</v>
      </c>
      <c r="AE20" s="79">
        <f>SUM(AE8:AE19)</f>
        <v>324.09478063210003</v>
      </c>
      <c r="AF20" s="83">
        <f>IF(AE20=0,0,SQRT(SUM((AE8*AF8)^2,(AE9*AF9)^2,(AE10*AF10)^2,(AE11*AF11)^2,(AE12*AF12)^2,(AE13*AF13)^2,(AE14*AF14)^2,(AE15*AF15)^2,(AE16*AF16)^2,(AE17*AF17)^2,(AE18*AF18)^2,(AE19*AF19)^2))/AE20)</f>
        <v>47.8772630562693</v>
      </c>
      <c r="AG20" s="79">
        <f>SUM(AG8:AG19)</f>
        <v>3007.5563357590004</v>
      </c>
      <c r="AH20" s="83">
        <f>IF(AG20=0,0,SQRT(SUM((AG8*AH8)^2,(AG9*AH9)^2,(AG10*AH10)^2,(AG11*AH11)^2,(AG12*AH12)^2,(AG13*AH13)^2,(AG14*AH14)^2,(AG15*AH15)^2,(AG16*AH16)^2,(AG17*AH17)^2,(AG18*AH18)^2,(AG19*AH19)^2))/AG20)</f>
        <v>21.538514949268723</v>
      </c>
      <c r="AI20" s="79">
        <f>SUM(AI8:AI19)</f>
        <v>206.75963515400002</v>
      </c>
      <c r="AJ20" s="83">
        <f>IF(AI20=0,0,SQRT(SUM((AI8*AJ8)^2,(AI9*AJ9)^2,(AI10*AJ10)^2,(AI11*AJ11)^2,(AI12*AJ12)^2,(AI13*AJ13)^2,(AI14*AJ14)^2,(AI15*AJ15)^2,(AI16*AJ16)^2,(AI17*AJ17)^2,(AI18*AJ18)^2,(AI19*AJ19)^2))/AI20)</f>
        <v>68.803906240695241</v>
      </c>
      <c r="AK20" s="79">
        <f>SUM(AK8:AK19)</f>
        <v>54.1849622497</v>
      </c>
      <c r="AL20" s="83">
        <f>IF(AK20=0,0,SQRT(SUM((AK8*AL8)^2,(AK9*AL9)^2,(AK10*AL10)^2,(AK11*AL11)^2,(AK12*AL12)^2,(AK13*AL13)^2,(AK14*AL14)^2,(AK15*AL15)^2,(AK16*AL16)^2,(AK17*AL17)^2,(AK18*AL18)^2,(AK19*AL19)^2))/AK20)</f>
        <v>87.607507949020274</v>
      </c>
      <c r="AM20" s="81">
        <f>SUM(AM8:AM19)</f>
        <v>3045236.2541873399</v>
      </c>
      <c r="AN20" s="84">
        <f>IF(AM20=0,0,SQRT(SUM((AM8*AN8)^2,(AM9*AN9)^2,(AM10*AN10)^2,(AM11*AN11)^2,(AM12*AN12)^2,(AM13*AN13)^2,(AM14*AN14)^2,(AM15*AN15)^2,(AM16*AN16)^2,(AM17*AN17)^2,(AM18*AN18)^2,(AM19*AN19)^2))/AM20)</f>
        <v>0.58487174159482169</v>
      </c>
      <c r="AP20" s="45" t="s">
        <v>35</v>
      </c>
      <c r="AQ20" s="45" t="s">
        <v>388</v>
      </c>
    </row>
    <row r="21" spans="1:43" x14ac:dyDescent="0.25">
      <c r="A21" s="13"/>
      <c r="B21" s="55"/>
      <c r="C21" s="56"/>
      <c r="D21" s="57"/>
      <c r="E21" s="56"/>
      <c r="F21" s="57"/>
      <c r="G21" s="56"/>
      <c r="H21" s="57"/>
      <c r="I21" s="56"/>
      <c r="J21" s="57"/>
      <c r="K21" s="56"/>
      <c r="L21" s="57"/>
      <c r="M21" s="56"/>
      <c r="N21" s="57"/>
      <c r="O21" s="56"/>
      <c r="P21" s="57"/>
      <c r="Q21" s="56"/>
      <c r="R21" s="57"/>
      <c r="S21" s="56"/>
      <c r="T21" s="57"/>
      <c r="U21" s="56"/>
      <c r="V21" s="57"/>
      <c r="W21" s="56"/>
      <c r="X21" s="57"/>
      <c r="Y21" s="56"/>
      <c r="Z21" s="57"/>
      <c r="AA21" s="56"/>
      <c r="AB21" s="57"/>
      <c r="AC21" s="56"/>
      <c r="AD21" s="57"/>
      <c r="AE21" s="56"/>
      <c r="AF21" s="57"/>
      <c r="AG21" s="56"/>
      <c r="AH21" s="57"/>
      <c r="AI21" s="56"/>
      <c r="AJ21" s="57"/>
      <c r="AK21" s="57"/>
      <c r="AL21" s="57"/>
      <c r="AM21" s="57"/>
      <c r="AN21" s="57"/>
      <c r="AP21" s="45" t="s">
        <v>34</v>
      </c>
      <c r="AQ21" s="45" t="s">
        <v>389</v>
      </c>
    </row>
    <row r="22" spans="1:43" x14ac:dyDescent="0.25">
      <c r="A22" s="13"/>
      <c r="B22" s="55"/>
      <c r="C22" s="56"/>
      <c r="D22" s="57"/>
      <c r="E22" s="56"/>
      <c r="F22" s="57"/>
      <c r="G22" s="56"/>
      <c r="H22" s="57"/>
      <c r="I22" s="56"/>
      <c r="J22" s="57"/>
      <c r="K22" s="56"/>
      <c r="L22" s="57"/>
      <c r="M22" s="56"/>
      <c r="N22" s="57"/>
      <c r="O22" s="56"/>
      <c r="P22" s="57"/>
      <c r="Q22" s="56"/>
      <c r="R22" s="57"/>
      <c r="S22" s="56"/>
      <c r="T22" s="57"/>
      <c r="U22" s="56"/>
      <c r="V22" s="57"/>
      <c r="W22" s="56"/>
      <c r="X22" s="57"/>
      <c r="Y22" s="56"/>
      <c r="Z22" s="57"/>
      <c r="AA22" s="56"/>
      <c r="AB22" s="57"/>
      <c r="AC22" s="56"/>
      <c r="AD22" s="57"/>
      <c r="AE22" s="56"/>
      <c r="AF22" s="57"/>
      <c r="AG22" s="56"/>
      <c r="AH22" s="57"/>
      <c r="AI22" s="56"/>
      <c r="AJ22" s="57"/>
      <c r="AK22" s="57"/>
      <c r="AL22" s="57"/>
      <c r="AM22" s="57"/>
      <c r="AN22" s="57"/>
      <c r="AP22" s="45" t="s">
        <v>33</v>
      </c>
      <c r="AQ22" s="45" t="s">
        <v>390</v>
      </c>
    </row>
    <row r="23" spans="1:43" x14ac:dyDescent="0.25">
      <c r="A23" s="13"/>
      <c r="B23" s="55"/>
      <c r="C23" s="56"/>
      <c r="D23" s="57"/>
      <c r="E23" s="56"/>
      <c r="F23" s="57"/>
      <c r="G23" s="56"/>
      <c r="H23" s="57"/>
      <c r="I23" s="56"/>
      <c r="J23" s="57"/>
      <c r="K23" s="56"/>
      <c r="L23" s="57"/>
      <c r="M23" s="56"/>
      <c r="N23" s="57"/>
      <c r="O23" s="56"/>
      <c r="P23" s="57"/>
      <c r="Q23" s="56"/>
      <c r="R23" s="57"/>
      <c r="S23" s="56"/>
      <c r="T23" s="57"/>
      <c r="U23" s="56"/>
      <c r="V23" s="57"/>
      <c r="W23" s="56"/>
      <c r="X23" s="57"/>
      <c r="Y23" s="56"/>
      <c r="Z23" s="57"/>
      <c r="AA23" s="56"/>
      <c r="AB23" s="57"/>
      <c r="AC23" s="56"/>
      <c r="AD23" s="57"/>
      <c r="AE23" s="56"/>
      <c r="AF23" s="57"/>
      <c r="AG23" s="56"/>
      <c r="AH23" s="57"/>
      <c r="AI23" s="56"/>
      <c r="AJ23" s="57"/>
      <c r="AK23" s="57"/>
      <c r="AL23" s="57"/>
      <c r="AM23" s="57"/>
      <c r="AN23" s="57"/>
      <c r="AP23" s="60" t="s">
        <v>32</v>
      </c>
      <c r="AQ23" s="60" t="s">
        <v>391</v>
      </c>
    </row>
    <row r="24" spans="1:43" x14ac:dyDescent="0.25">
      <c r="A24" s="13"/>
      <c r="B24" s="55"/>
      <c r="C24" s="56"/>
      <c r="D24" s="57"/>
      <c r="E24" s="56"/>
      <c r="F24" s="57"/>
      <c r="G24" s="56"/>
      <c r="H24" s="57"/>
      <c r="I24" s="56"/>
      <c r="J24" s="57"/>
      <c r="K24" s="56"/>
      <c r="L24" s="57"/>
      <c r="M24" s="56"/>
      <c r="N24" s="57"/>
      <c r="O24" s="56"/>
      <c r="P24" s="57"/>
      <c r="Q24" s="56"/>
      <c r="R24" s="57"/>
      <c r="S24" s="56"/>
      <c r="T24" s="57"/>
      <c r="U24" s="56"/>
      <c r="V24" s="57"/>
      <c r="W24" s="56"/>
      <c r="X24" s="57"/>
      <c r="Y24" s="56"/>
      <c r="Z24" s="57"/>
      <c r="AA24" s="56"/>
      <c r="AB24" s="57"/>
      <c r="AC24" s="56"/>
      <c r="AD24" s="57"/>
      <c r="AE24" s="56"/>
      <c r="AF24" s="57"/>
      <c r="AG24" s="56"/>
      <c r="AH24" s="57"/>
      <c r="AI24" s="56"/>
      <c r="AJ24" s="57"/>
      <c r="AK24" s="57"/>
      <c r="AL24" s="57"/>
      <c r="AM24" s="57"/>
      <c r="AN24" s="57"/>
      <c r="AP24" s="74" t="s">
        <v>31</v>
      </c>
      <c r="AQ24" s="75" t="s">
        <v>397</v>
      </c>
    </row>
    <row r="25" spans="1:43" x14ac:dyDescent="0.25">
      <c r="A25" s="19"/>
      <c r="B25" s="55"/>
      <c r="C25" s="56"/>
      <c r="D25" s="57"/>
      <c r="E25" s="56"/>
      <c r="F25" s="57"/>
      <c r="G25" s="56"/>
      <c r="H25" s="57"/>
      <c r="I25" s="56"/>
      <c r="J25" s="57"/>
      <c r="K25" s="56"/>
      <c r="L25" s="57"/>
      <c r="M25" s="56"/>
      <c r="N25" s="57"/>
      <c r="O25" s="56"/>
      <c r="P25" s="57"/>
      <c r="Q25" s="56"/>
      <c r="R25" s="57"/>
      <c r="S25" s="56"/>
      <c r="T25" s="57"/>
      <c r="U25" s="56"/>
      <c r="V25" s="57"/>
      <c r="W25" s="56"/>
      <c r="X25" s="57"/>
      <c r="Y25" s="56"/>
      <c r="Z25" s="57"/>
      <c r="AA25" s="56"/>
      <c r="AB25" s="57"/>
      <c r="AC25" s="56"/>
      <c r="AD25" s="57"/>
      <c r="AE25" s="56"/>
      <c r="AF25" s="57"/>
      <c r="AG25" s="56"/>
      <c r="AH25" s="57"/>
      <c r="AI25" s="56"/>
      <c r="AJ25" s="57"/>
      <c r="AK25" s="57"/>
      <c r="AL25" s="57"/>
      <c r="AM25" s="57"/>
      <c r="AN25" s="57"/>
      <c r="AP25" s="61"/>
      <c r="AQ25" s="61"/>
    </row>
    <row r="26" spans="1:43" x14ac:dyDescent="0.25">
      <c r="A26" s="13"/>
      <c r="B26" s="55"/>
      <c r="C26" s="56"/>
      <c r="D26" s="57"/>
      <c r="E26" s="56"/>
      <c r="F26" s="57"/>
      <c r="G26" s="56"/>
      <c r="H26" s="57"/>
      <c r="I26" s="56"/>
      <c r="J26" s="57"/>
      <c r="K26" s="56"/>
      <c r="L26" s="57"/>
      <c r="M26" s="56"/>
      <c r="N26" s="57"/>
      <c r="O26" s="56"/>
      <c r="P26" s="57"/>
      <c r="Q26" s="56"/>
      <c r="R26" s="57"/>
      <c r="S26" s="56"/>
      <c r="T26" s="57"/>
      <c r="U26" s="56"/>
      <c r="V26" s="57"/>
      <c r="W26" s="56"/>
      <c r="X26" s="57"/>
      <c r="Y26" s="56"/>
      <c r="Z26" s="57"/>
      <c r="AA26" s="56"/>
      <c r="AB26" s="57"/>
      <c r="AC26" s="56"/>
      <c r="AD26" s="57"/>
      <c r="AE26" s="56"/>
      <c r="AF26" s="57"/>
      <c r="AG26" s="56"/>
      <c r="AH26" s="57"/>
      <c r="AI26" s="56"/>
      <c r="AJ26" s="57"/>
      <c r="AK26" s="57"/>
      <c r="AL26" s="57"/>
      <c r="AM26" s="57"/>
      <c r="AN26" s="57"/>
      <c r="AP26" s="61"/>
      <c r="AQ26" s="61"/>
    </row>
    <row r="27" spans="1:43" x14ac:dyDescent="0.25">
      <c r="A27" s="13"/>
      <c r="AP27" s="62"/>
      <c r="AQ27" s="62"/>
    </row>
    <row r="28" spans="1:43" x14ac:dyDescent="0.25">
      <c r="A28" s="29"/>
      <c r="B28" s="13" t="s">
        <v>426</v>
      </c>
      <c r="C28" s="13" t="str">
        <f>Disease!$B$2</f>
        <v>Tree Diseases</v>
      </c>
      <c r="AP28" s="62"/>
      <c r="AQ28" s="62"/>
    </row>
    <row r="29" spans="1:43" x14ac:dyDescent="0.25">
      <c r="B29" s="13"/>
      <c r="AP29" s="62"/>
      <c r="AQ29" s="62"/>
    </row>
    <row r="30" spans="1:43" x14ac:dyDescent="0.25">
      <c r="B30" s="97" t="str">
        <f>$B$2</f>
        <v>Habitat Type</v>
      </c>
      <c r="C30" s="99" t="s">
        <v>400</v>
      </c>
      <c r="D30" s="98"/>
      <c r="E30" s="98"/>
      <c r="F30" s="98"/>
      <c r="G30" s="98"/>
      <c r="H30" s="100"/>
      <c r="I30" s="99" t="s">
        <v>401</v>
      </c>
      <c r="J30" s="98"/>
      <c r="K30" s="98"/>
      <c r="L30" s="98"/>
      <c r="M30" s="98"/>
      <c r="N30" s="100"/>
      <c r="O30" s="99" t="s">
        <v>402</v>
      </c>
      <c r="P30" s="98"/>
      <c r="Q30" s="98"/>
      <c r="R30" s="98"/>
      <c r="S30" s="98"/>
      <c r="T30" s="100"/>
      <c r="U30" s="99" t="s">
        <v>403</v>
      </c>
      <c r="V30" s="98"/>
      <c r="W30" s="98"/>
      <c r="X30" s="98"/>
      <c r="Y30" s="98"/>
      <c r="Z30" s="100"/>
      <c r="AA30" s="99" t="s">
        <v>404</v>
      </c>
      <c r="AB30" s="98"/>
      <c r="AC30" s="98"/>
      <c r="AD30" s="98"/>
      <c r="AE30" s="98"/>
      <c r="AF30" s="100"/>
      <c r="AG30" s="99" t="s">
        <v>405</v>
      </c>
      <c r="AH30" s="98"/>
      <c r="AI30" s="98"/>
      <c r="AJ30" s="98"/>
      <c r="AK30" s="98"/>
      <c r="AL30" s="100"/>
      <c r="AM30" s="101" t="s">
        <v>194</v>
      </c>
      <c r="AN30" s="102"/>
      <c r="AP30" s="108"/>
      <c r="AQ30" s="108"/>
    </row>
    <row r="31" spans="1:43" x14ac:dyDescent="0.25">
      <c r="A31" s="13" t="s">
        <v>189</v>
      </c>
      <c r="B31" s="97"/>
      <c r="C31" s="105" t="s">
        <v>394</v>
      </c>
      <c r="D31" s="105"/>
      <c r="E31" s="99" t="s">
        <v>395</v>
      </c>
      <c r="F31" s="100"/>
      <c r="G31" s="105" t="s">
        <v>396</v>
      </c>
      <c r="H31" s="105"/>
      <c r="I31" s="105" t="s">
        <v>394</v>
      </c>
      <c r="J31" s="105"/>
      <c r="K31" s="99" t="s">
        <v>395</v>
      </c>
      <c r="L31" s="100"/>
      <c r="M31" s="105" t="s">
        <v>396</v>
      </c>
      <c r="N31" s="105"/>
      <c r="O31" s="105" t="s">
        <v>394</v>
      </c>
      <c r="P31" s="105"/>
      <c r="Q31" s="99" t="s">
        <v>395</v>
      </c>
      <c r="R31" s="100"/>
      <c r="S31" s="105" t="s">
        <v>396</v>
      </c>
      <c r="T31" s="105"/>
      <c r="U31" s="105" t="s">
        <v>394</v>
      </c>
      <c r="V31" s="105"/>
      <c r="W31" s="99" t="s">
        <v>395</v>
      </c>
      <c r="X31" s="100"/>
      <c r="Y31" s="105" t="s">
        <v>396</v>
      </c>
      <c r="Z31" s="105"/>
      <c r="AA31" s="105" t="s">
        <v>394</v>
      </c>
      <c r="AB31" s="105"/>
      <c r="AC31" s="99" t="s">
        <v>395</v>
      </c>
      <c r="AD31" s="100"/>
      <c r="AE31" s="105" t="s">
        <v>396</v>
      </c>
      <c r="AF31" s="105"/>
      <c r="AG31" s="105" t="s">
        <v>394</v>
      </c>
      <c r="AH31" s="105"/>
      <c r="AI31" s="99" t="s">
        <v>395</v>
      </c>
      <c r="AJ31" s="100"/>
      <c r="AK31" s="105" t="s">
        <v>396</v>
      </c>
      <c r="AL31" s="105"/>
      <c r="AM31" s="103"/>
      <c r="AN31" s="104"/>
      <c r="AP31" s="61"/>
      <c r="AQ31" s="61"/>
    </row>
    <row r="32" spans="1:43" ht="25.5" x14ac:dyDescent="0.25">
      <c r="A32" s="13"/>
      <c r="B32" s="98"/>
      <c r="C32" s="32" t="s">
        <v>195</v>
      </c>
      <c r="D32" s="33" t="s">
        <v>196</v>
      </c>
      <c r="E32" s="32" t="s">
        <v>195</v>
      </c>
      <c r="F32" s="33" t="s">
        <v>196</v>
      </c>
      <c r="G32" s="32" t="s">
        <v>195</v>
      </c>
      <c r="H32" s="33" t="s">
        <v>196</v>
      </c>
      <c r="I32" s="32" t="s">
        <v>195</v>
      </c>
      <c r="J32" s="33" t="s">
        <v>196</v>
      </c>
      <c r="K32" s="32" t="s">
        <v>195</v>
      </c>
      <c r="L32" s="33" t="s">
        <v>196</v>
      </c>
      <c r="M32" s="32" t="s">
        <v>195</v>
      </c>
      <c r="N32" s="33" t="s">
        <v>196</v>
      </c>
      <c r="O32" s="32" t="s">
        <v>195</v>
      </c>
      <c r="P32" s="33" t="s">
        <v>196</v>
      </c>
      <c r="Q32" s="32" t="s">
        <v>195</v>
      </c>
      <c r="R32" s="33" t="s">
        <v>196</v>
      </c>
      <c r="S32" s="32" t="s">
        <v>195</v>
      </c>
      <c r="T32" s="33" t="s">
        <v>196</v>
      </c>
      <c r="U32" s="32" t="s">
        <v>195</v>
      </c>
      <c r="V32" s="33" t="s">
        <v>196</v>
      </c>
      <c r="W32" s="32" t="s">
        <v>195</v>
      </c>
      <c r="X32" s="33" t="s">
        <v>196</v>
      </c>
      <c r="Y32" s="32" t="s">
        <v>195</v>
      </c>
      <c r="Z32" s="33" t="s">
        <v>196</v>
      </c>
      <c r="AA32" s="32" t="s">
        <v>195</v>
      </c>
      <c r="AB32" s="33" t="s">
        <v>196</v>
      </c>
      <c r="AC32" s="32" t="s">
        <v>195</v>
      </c>
      <c r="AD32" s="33" t="s">
        <v>196</v>
      </c>
      <c r="AE32" s="32" t="s">
        <v>195</v>
      </c>
      <c r="AF32" s="33" t="s">
        <v>196</v>
      </c>
      <c r="AG32" s="32" t="s">
        <v>195</v>
      </c>
      <c r="AH32" s="33" t="s">
        <v>196</v>
      </c>
      <c r="AI32" s="32" t="s">
        <v>195</v>
      </c>
      <c r="AJ32" s="33" t="s">
        <v>196</v>
      </c>
      <c r="AK32" s="32" t="s">
        <v>195</v>
      </c>
      <c r="AL32" s="72" t="s">
        <v>196</v>
      </c>
      <c r="AM32" s="73" t="s">
        <v>195</v>
      </c>
      <c r="AN32" s="72" t="s">
        <v>196</v>
      </c>
      <c r="AP32" s="61"/>
      <c r="AQ32" s="61"/>
    </row>
    <row r="33" spans="1:43" x14ac:dyDescent="0.25">
      <c r="A33" s="13"/>
      <c r="B33" s="34" t="str">
        <f>LookupValues!$B$5</f>
        <v>Lowland beech/yew woodland</v>
      </c>
      <c r="C33" s="35">
        <f>Disease!C30</f>
        <v>49537.004507086203</v>
      </c>
      <c r="D33" s="82">
        <f>Disease!AW30</f>
        <v>5.0734904814430752</v>
      </c>
      <c r="E33" s="35">
        <f>Disease!D30</f>
        <v>1570.8763379401003</v>
      </c>
      <c r="F33" s="82">
        <f>Disease!AX30</f>
        <v>27.735546278368062</v>
      </c>
      <c r="G33" s="35">
        <f>Disease!E30</f>
        <v>760.88473571590009</v>
      </c>
      <c r="H33" s="82">
        <f>Disease!AY30</f>
        <v>40.544602173573246</v>
      </c>
      <c r="I33" s="35">
        <f>Disease!F30</f>
        <v>1074.4902185664</v>
      </c>
      <c r="J33" s="82">
        <f>Disease!AZ30</f>
        <v>31.646950861688453</v>
      </c>
      <c r="K33" s="35">
        <f>Disease!G30</f>
        <v>0</v>
      </c>
      <c r="L33" s="82">
        <f>Disease!BA30</f>
        <v>0</v>
      </c>
      <c r="M33" s="35">
        <f>Disease!H30</f>
        <v>0</v>
      </c>
      <c r="N33" s="82">
        <f>Disease!BB30</f>
        <v>0</v>
      </c>
      <c r="O33" s="35">
        <f>Disease!I30</f>
        <v>290.28630110379999</v>
      </c>
      <c r="P33" s="82">
        <f>Disease!BC30</f>
        <v>65.96073856877986</v>
      </c>
      <c r="Q33" s="35">
        <f>Disease!J30</f>
        <v>0</v>
      </c>
      <c r="R33" s="82">
        <f>Disease!BD30</f>
        <v>0</v>
      </c>
      <c r="S33" s="35">
        <f>Disease!K30</f>
        <v>0</v>
      </c>
      <c r="T33" s="82">
        <f>Disease!BE30</f>
        <v>0</v>
      </c>
      <c r="U33" s="35">
        <f>Disease!L30</f>
        <v>0</v>
      </c>
      <c r="V33" s="82">
        <f>Disease!BF30</f>
        <v>0</v>
      </c>
      <c r="W33" s="35">
        <f>Disease!M30</f>
        <v>0</v>
      </c>
      <c r="X33" s="82">
        <f>Disease!BG30</f>
        <v>0</v>
      </c>
      <c r="Y33" s="35">
        <f>Disease!N30</f>
        <v>0</v>
      </c>
      <c r="Z33" s="82">
        <f>Disease!BH30</f>
        <v>0</v>
      </c>
      <c r="AA33" s="35">
        <f>Disease!O30</f>
        <v>799.51639761000001</v>
      </c>
      <c r="AB33" s="82">
        <f>Disease!BI30</f>
        <v>38.217234214753844</v>
      </c>
      <c r="AC33" s="35">
        <f>Disease!P30</f>
        <v>329.61392088000002</v>
      </c>
      <c r="AD33" s="82">
        <f>Disease!BJ30</f>
        <v>69.915394000235992</v>
      </c>
      <c r="AE33" s="35">
        <f>Disease!Q30</f>
        <v>0</v>
      </c>
      <c r="AF33" s="82">
        <f>Disease!BK30</f>
        <v>0</v>
      </c>
      <c r="AG33" s="35">
        <f>Disease!R30</f>
        <v>119.71183663900001</v>
      </c>
      <c r="AH33" s="82">
        <f>Disease!BL30</f>
        <v>86.539149284903729</v>
      </c>
      <c r="AI33" s="35">
        <f>Disease!S30</f>
        <v>0</v>
      </c>
      <c r="AJ33" s="82">
        <f>Disease!BM30</f>
        <v>0</v>
      </c>
      <c r="AK33" s="35">
        <f>Disease!T30</f>
        <v>0</v>
      </c>
      <c r="AL33" s="82">
        <f>Disease!BN30</f>
        <v>0</v>
      </c>
      <c r="AM33" s="81">
        <f>SUM(C33,E33,G33,I33,K33,M33,O33,Q33,S33,U33,W33,Y33,AA33,AC33,AE33,AG33,AI33)</f>
        <v>54482.384255541408</v>
      </c>
      <c r="AN33" s="84">
        <f>IF(AM33=0,0,SQRT(SUM((C33*D33)^2,(E33*F33)^2,(G33*H33)^2,(I33*J33)^2,(K33*L33)^2,(M33*N33)^2,(O33*P33)^2,(Q33*R33)^2,(S33*T33)^2,(U33*V33)^2,(W33*X33)^2,(Y33*Z33)^2,(AA33*AB33)^2,(AC33*AD33)^2,(AE33*AF33)^2,(AG33*AH33)^2,(AI33*AJ33)^2))/AM33)</f>
        <v>4.8251696757825142</v>
      </c>
      <c r="AP33" s="61"/>
      <c r="AQ33" s="61"/>
    </row>
    <row r="34" spans="1:43" x14ac:dyDescent="0.25">
      <c r="A34" s="13"/>
      <c r="B34" s="34" t="str">
        <f>LookupValues!$B$6</f>
        <v>Lowland Mixed Deciduous Woodland</v>
      </c>
      <c r="C34" s="35">
        <f>Disease!C31</f>
        <v>645110.60425442609</v>
      </c>
      <c r="D34" s="82">
        <f>Disease!AW31</f>
        <v>1.1110740890432607</v>
      </c>
      <c r="E34" s="35">
        <f>Disease!D31</f>
        <v>31779.083189311004</v>
      </c>
      <c r="F34" s="82">
        <f>Disease!AX31</f>
        <v>6.4664955468789209</v>
      </c>
      <c r="G34" s="35">
        <f>Disease!E31</f>
        <v>13773.543729402702</v>
      </c>
      <c r="H34" s="82">
        <f>Disease!AY31</f>
        <v>10.106512897745395</v>
      </c>
      <c r="I34" s="35">
        <f>Disease!F31</f>
        <v>29274.147965771597</v>
      </c>
      <c r="J34" s="82">
        <f>Disease!AZ31</f>
        <v>6.9211347055984893</v>
      </c>
      <c r="K34" s="35">
        <f>Disease!G31</f>
        <v>4879.2243552770997</v>
      </c>
      <c r="L34" s="82">
        <f>Disease!BA31</f>
        <v>18.487464114754474</v>
      </c>
      <c r="M34" s="35">
        <f>Disease!H31</f>
        <v>3234.3893343995996</v>
      </c>
      <c r="N34" s="82">
        <f>Disease!BB31</f>
        <v>22.309421023747664</v>
      </c>
      <c r="O34" s="35">
        <f>Disease!I31</f>
        <v>2470.7737968906995</v>
      </c>
      <c r="P34" s="82">
        <f>Disease!BC31</f>
        <v>24.666484248689862</v>
      </c>
      <c r="Q34" s="35">
        <f>Disease!J31</f>
        <v>162.14768448390001</v>
      </c>
      <c r="R34" s="82">
        <f>Disease!BD31</f>
        <v>97.60132292349455</v>
      </c>
      <c r="S34" s="35">
        <f>Disease!K31</f>
        <v>0</v>
      </c>
      <c r="T34" s="82">
        <f>Disease!BE31</f>
        <v>0</v>
      </c>
      <c r="U34" s="35">
        <f>Disease!L31</f>
        <v>1159.6205206215002</v>
      </c>
      <c r="V34" s="82">
        <f>Disease!BF31</f>
        <v>32.595581714070775</v>
      </c>
      <c r="W34" s="35">
        <f>Disease!M31</f>
        <v>133.42926270949999</v>
      </c>
      <c r="X34" s="82">
        <f>Disease!BG31</f>
        <v>84.70723126635167</v>
      </c>
      <c r="Y34" s="35">
        <f>Disease!N31</f>
        <v>232.45046843</v>
      </c>
      <c r="Z34" s="82">
        <f>Disease!BH31</f>
        <v>96.109314766369465</v>
      </c>
      <c r="AA34" s="35">
        <f>Disease!O31</f>
        <v>12493.9231850578</v>
      </c>
      <c r="AB34" s="82">
        <f>Disease!BI31</f>
        <v>10.222702668099586</v>
      </c>
      <c r="AC34" s="35">
        <f>Disease!P31</f>
        <v>519.40008119709989</v>
      </c>
      <c r="AD34" s="82">
        <f>Disease!BJ31</f>
        <v>47.122358076246009</v>
      </c>
      <c r="AE34" s="35">
        <f>Disease!Q31</f>
        <v>251.04940054210005</v>
      </c>
      <c r="AF34" s="82">
        <f>Disease!BK31</f>
        <v>54.716118473246702</v>
      </c>
      <c r="AG34" s="35">
        <f>Disease!R31</f>
        <v>1963.9800138817</v>
      </c>
      <c r="AH34" s="82">
        <f>Disease!BL31</f>
        <v>28.382427713602599</v>
      </c>
      <c r="AI34" s="35">
        <f>Disease!S31</f>
        <v>70.809596087299994</v>
      </c>
      <c r="AJ34" s="82">
        <f>Disease!BM31</f>
        <v>92.633831371636106</v>
      </c>
      <c r="AK34" s="35">
        <f>Disease!T31</f>
        <v>0</v>
      </c>
      <c r="AL34" s="82">
        <f>Disease!BN31</f>
        <v>0</v>
      </c>
      <c r="AM34" s="81">
        <f t="shared" ref="AM34:AM44" si="2">SUM(C34,E34,G34,I34,K34,M34,O34,Q34,S34,U34,W34,Y34,AA34,AC34,AE34,AG34,AI34)</f>
        <v>747508.57683848974</v>
      </c>
      <c r="AN34" s="84">
        <f t="shared" ref="AN34:AN44" si="3">IF(AM34=0,0,SQRT(SUM((C34*D34)^2,(E34*F34)^2,(G34*H34)^2,(I34*J34)^2,(K34*L34)^2,(M34*N34)^2,(O34*P34)^2,(Q34*R34)^2,(S34*T34)^2,(U34*V34)^2,(W34*X34)^2,(Y34*Z34)^2,(AA34*AB34)^2,(AC34*AD34)^2,(AE34*AF34)^2,(AG34*AH34)^2,(AI34*AJ34)^2))/AM34)</f>
        <v>1.0835384817150218</v>
      </c>
      <c r="AP34" s="61"/>
      <c r="AQ34" s="61"/>
    </row>
    <row r="35" spans="1:43" x14ac:dyDescent="0.25">
      <c r="A35" s="13"/>
      <c r="B35" s="34" t="str">
        <f>LookupValues!$B$7</f>
        <v>Native pine woodlands</v>
      </c>
      <c r="C35" s="35">
        <f>Disease!C32</f>
        <v>0</v>
      </c>
      <c r="D35" s="82">
        <f>Disease!AW32</f>
        <v>0</v>
      </c>
      <c r="E35" s="35">
        <f>Disease!D32</f>
        <v>0</v>
      </c>
      <c r="F35" s="82">
        <f>Disease!AX32</f>
        <v>0</v>
      </c>
      <c r="G35" s="35">
        <f>Disease!E32</f>
        <v>0</v>
      </c>
      <c r="H35" s="82">
        <f>Disease!AY32</f>
        <v>0</v>
      </c>
      <c r="I35" s="35">
        <f>Disease!F32</f>
        <v>0</v>
      </c>
      <c r="J35" s="82">
        <f>Disease!AZ32</f>
        <v>0</v>
      </c>
      <c r="K35" s="35">
        <f>Disease!G32</f>
        <v>0</v>
      </c>
      <c r="L35" s="82">
        <f>Disease!BA32</f>
        <v>0</v>
      </c>
      <c r="M35" s="35">
        <f>Disease!H32</f>
        <v>0</v>
      </c>
      <c r="N35" s="82">
        <f>Disease!BB32</f>
        <v>0</v>
      </c>
      <c r="O35" s="35">
        <f>Disease!I32</f>
        <v>0</v>
      </c>
      <c r="P35" s="82">
        <f>Disease!BC32</f>
        <v>0</v>
      </c>
      <c r="Q35" s="35">
        <f>Disease!J32</f>
        <v>0</v>
      </c>
      <c r="R35" s="82">
        <f>Disease!BD32</f>
        <v>0</v>
      </c>
      <c r="S35" s="35">
        <f>Disease!K32</f>
        <v>0</v>
      </c>
      <c r="T35" s="82">
        <f>Disease!BE32</f>
        <v>0</v>
      </c>
      <c r="U35" s="35">
        <f>Disease!L32</f>
        <v>0</v>
      </c>
      <c r="V35" s="82">
        <f>Disease!BF32</f>
        <v>0</v>
      </c>
      <c r="W35" s="35">
        <f>Disease!M32</f>
        <v>0</v>
      </c>
      <c r="X35" s="82">
        <f>Disease!BG32</f>
        <v>0</v>
      </c>
      <c r="Y35" s="35">
        <f>Disease!N32</f>
        <v>0</v>
      </c>
      <c r="Z35" s="82">
        <f>Disease!BH32</f>
        <v>0</v>
      </c>
      <c r="AA35" s="35">
        <f>Disease!O32</f>
        <v>0</v>
      </c>
      <c r="AB35" s="82">
        <f>Disease!BI32</f>
        <v>0</v>
      </c>
      <c r="AC35" s="35">
        <f>Disease!P32</f>
        <v>0</v>
      </c>
      <c r="AD35" s="82">
        <f>Disease!BJ32</f>
        <v>0</v>
      </c>
      <c r="AE35" s="35">
        <f>Disease!Q32</f>
        <v>0</v>
      </c>
      <c r="AF35" s="82">
        <f>Disease!BK32</f>
        <v>0</v>
      </c>
      <c r="AG35" s="35">
        <f>Disease!R32</f>
        <v>0</v>
      </c>
      <c r="AH35" s="82">
        <f>Disease!BL32</f>
        <v>0</v>
      </c>
      <c r="AI35" s="35">
        <f>Disease!S32</f>
        <v>0</v>
      </c>
      <c r="AJ35" s="82">
        <f>Disease!BM32</f>
        <v>0</v>
      </c>
      <c r="AK35" s="35">
        <f>Disease!T32</f>
        <v>0</v>
      </c>
      <c r="AL35" s="82">
        <f>Disease!BN32</f>
        <v>0</v>
      </c>
      <c r="AM35" s="81">
        <f t="shared" si="2"/>
        <v>0</v>
      </c>
      <c r="AN35" s="84">
        <f t="shared" si="3"/>
        <v>0</v>
      </c>
      <c r="AP35" s="61"/>
      <c r="AQ35" s="61"/>
    </row>
    <row r="36" spans="1:43" x14ac:dyDescent="0.25">
      <c r="A36" s="13"/>
      <c r="B36" s="34" t="str">
        <f>LookupValues!$B$8</f>
        <v>Non-HAP native pinewood</v>
      </c>
      <c r="C36" s="35">
        <f>Disease!C33</f>
        <v>0</v>
      </c>
      <c r="D36" s="82">
        <f>Disease!AW33</f>
        <v>0</v>
      </c>
      <c r="E36" s="35">
        <f>Disease!D33</f>
        <v>0</v>
      </c>
      <c r="F36" s="82">
        <f>Disease!AX33</f>
        <v>0</v>
      </c>
      <c r="G36" s="35">
        <f>Disease!E33</f>
        <v>0</v>
      </c>
      <c r="H36" s="82">
        <f>Disease!AY33</f>
        <v>0</v>
      </c>
      <c r="I36" s="35">
        <f>Disease!F33</f>
        <v>0</v>
      </c>
      <c r="J36" s="82">
        <f>Disease!AZ33</f>
        <v>0</v>
      </c>
      <c r="K36" s="35">
        <f>Disease!G33</f>
        <v>0</v>
      </c>
      <c r="L36" s="82">
        <f>Disease!BA33</f>
        <v>0</v>
      </c>
      <c r="M36" s="35">
        <f>Disease!H33</f>
        <v>0</v>
      </c>
      <c r="N36" s="82">
        <f>Disease!BB33</f>
        <v>0</v>
      </c>
      <c r="O36" s="35">
        <f>Disease!I33</f>
        <v>0</v>
      </c>
      <c r="P36" s="82">
        <f>Disease!BC33</f>
        <v>0</v>
      </c>
      <c r="Q36" s="35">
        <f>Disease!J33</f>
        <v>0</v>
      </c>
      <c r="R36" s="82">
        <f>Disease!BD33</f>
        <v>0</v>
      </c>
      <c r="S36" s="35">
        <f>Disease!K33</f>
        <v>0</v>
      </c>
      <c r="T36" s="82">
        <f>Disease!BE33</f>
        <v>0</v>
      </c>
      <c r="U36" s="35">
        <f>Disease!L33</f>
        <v>0</v>
      </c>
      <c r="V36" s="82">
        <f>Disease!BF33</f>
        <v>0</v>
      </c>
      <c r="W36" s="35">
        <f>Disease!M33</f>
        <v>0</v>
      </c>
      <c r="X36" s="82">
        <f>Disease!BG33</f>
        <v>0</v>
      </c>
      <c r="Y36" s="35">
        <f>Disease!N33</f>
        <v>0</v>
      </c>
      <c r="Z36" s="82">
        <f>Disease!BH33</f>
        <v>0</v>
      </c>
      <c r="AA36" s="35">
        <f>Disease!O33</f>
        <v>0</v>
      </c>
      <c r="AB36" s="82">
        <f>Disease!BI33</f>
        <v>0</v>
      </c>
      <c r="AC36" s="35">
        <f>Disease!P33</f>
        <v>0</v>
      </c>
      <c r="AD36" s="82">
        <f>Disease!BJ33</f>
        <v>0</v>
      </c>
      <c r="AE36" s="35">
        <f>Disease!Q33</f>
        <v>0</v>
      </c>
      <c r="AF36" s="82">
        <f>Disease!BK33</f>
        <v>0</v>
      </c>
      <c r="AG36" s="35">
        <f>Disease!R33</f>
        <v>0</v>
      </c>
      <c r="AH36" s="82">
        <f>Disease!BL33</f>
        <v>0</v>
      </c>
      <c r="AI36" s="35">
        <f>Disease!S33</f>
        <v>0</v>
      </c>
      <c r="AJ36" s="82">
        <f>Disease!BM33</f>
        <v>0</v>
      </c>
      <c r="AK36" s="35">
        <f>Disease!T33</f>
        <v>0</v>
      </c>
      <c r="AL36" s="82">
        <f>Disease!BN33</f>
        <v>0</v>
      </c>
      <c r="AM36" s="81">
        <f t="shared" si="2"/>
        <v>0</v>
      </c>
      <c r="AN36" s="84">
        <f t="shared" si="3"/>
        <v>0</v>
      </c>
      <c r="AP36" s="61"/>
      <c r="AQ36" s="61"/>
    </row>
    <row r="37" spans="1:43" ht="30" customHeight="1" x14ac:dyDescent="0.25">
      <c r="A37" s="13"/>
      <c r="B37" s="85" t="str">
        <f>LookupValues!$B$9</f>
        <v>Upland birchwoods (Scot); birch dominated upland oakwoods (Eng, Wal)</v>
      </c>
      <c r="C37" s="35">
        <f>Disease!C34</f>
        <v>10563.821000415799</v>
      </c>
      <c r="D37" s="82">
        <f>Disease!AW34</f>
        <v>11.738115450066742</v>
      </c>
      <c r="E37" s="35">
        <f>Disease!D34</f>
        <v>334.6317077022</v>
      </c>
      <c r="F37" s="82">
        <f>Disease!AX34</f>
        <v>49.785681243924749</v>
      </c>
      <c r="G37" s="35">
        <f>Disease!E34</f>
        <v>157.71769311400001</v>
      </c>
      <c r="H37" s="82">
        <f>Disease!AY34</f>
        <v>74.968604313388269</v>
      </c>
      <c r="I37" s="35">
        <f>Disease!F34</f>
        <v>0</v>
      </c>
      <c r="J37" s="82">
        <f>Disease!AZ34</f>
        <v>0</v>
      </c>
      <c r="K37" s="35">
        <f>Disease!G34</f>
        <v>0</v>
      </c>
      <c r="L37" s="82">
        <f>Disease!BA34</f>
        <v>0</v>
      </c>
      <c r="M37" s="35">
        <f>Disease!H34</f>
        <v>0</v>
      </c>
      <c r="N37" s="82">
        <f>Disease!BB34</f>
        <v>0</v>
      </c>
      <c r="O37" s="35">
        <f>Disease!I34</f>
        <v>116.42693263</v>
      </c>
      <c r="P37" s="82">
        <f>Disease!BC34</f>
        <v>93.499047363776768</v>
      </c>
      <c r="Q37" s="35">
        <f>Disease!J34</f>
        <v>0</v>
      </c>
      <c r="R37" s="82">
        <f>Disease!BD34</f>
        <v>0</v>
      </c>
      <c r="S37" s="35">
        <f>Disease!K34</f>
        <v>19.939462469000002</v>
      </c>
      <c r="T37" s="82">
        <f>Disease!BE34</f>
        <v>72.792901271845224</v>
      </c>
      <c r="U37" s="35">
        <f>Disease!L34</f>
        <v>0</v>
      </c>
      <c r="V37" s="82">
        <f>Disease!BF34</f>
        <v>0</v>
      </c>
      <c r="W37" s="35">
        <f>Disease!M34</f>
        <v>0</v>
      </c>
      <c r="X37" s="82">
        <f>Disease!BG34</f>
        <v>0</v>
      </c>
      <c r="Y37" s="35">
        <f>Disease!N34</f>
        <v>0</v>
      </c>
      <c r="Z37" s="82">
        <f>Disease!BH34</f>
        <v>0</v>
      </c>
      <c r="AA37" s="35">
        <f>Disease!O34</f>
        <v>27.271821873</v>
      </c>
      <c r="AB37" s="82">
        <f>Disease!BI34</f>
        <v>96.195764106364905</v>
      </c>
      <c r="AC37" s="35">
        <f>Disease!P34</f>
        <v>0</v>
      </c>
      <c r="AD37" s="82">
        <f>Disease!BJ34</f>
        <v>0</v>
      </c>
      <c r="AE37" s="35">
        <f>Disease!Q34</f>
        <v>0</v>
      </c>
      <c r="AF37" s="82">
        <f>Disease!BK34</f>
        <v>0</v>
      </c>
      <c r="AG37" s="35">
        <f>Disease!R34</f>
        <v>0</v>
      </c>
      <c r="AH37" s="82">
        <f>Disease!BL34</f>
        <v>0</v>
      </c>
      <c r="AI37" s="35">
        <f>Disease!S34</f>
        <v>0</v>
      </c>
      <c r="AJ37" s="82">
        <f>Disease!BM34</f>
        <v>0</v>
      </c>
      <c r="AK37" s="35">
        <f>Disease!T34</f>
        <v>0</v>
      </c>
      <c r="AL37" s="82">
        <f>Disease!BN34</f>
        <v>0</v>
      </c>
      <c r="AM37" s="81">
        <f t="shared" si="2"/>
        <v>11219.808618203999</v>
      </c>
      <c r="AN37" s="84">
        <f t="shared" si="3"/>
        <v>11.245930957778659</v>
      </c>
      <c r="AP37" s="61"/>
      <c r="AQ37" s="61"/>
    </row>
    <row r="38" spans="1:43" x14ac:dyDescent="0.25">
      <c r="A38" s="13"/>
      <c r="B38" s="34" t="str">
        <f>LookupValues!$B$10</f>
        <v>Upland mixed ashwoods</v>
      </c>
      <c r="C38" s="35">
        <f>Disease!C35</f>
        <v>26828.665575877207</v>
      </c>
      <c r="D38" s="82">
        <f>Disease!AW35</f>
        <v>7.276525173771164</v>
      </c>
      <c r="E38" s="35">
        <f>Disease!D35</f>
        <v>1253.5027359870001</v>
      </c>
      <c r="F38" s="82">
        <f>Disease!AX35</f>
        <v>34.4809167815881</v>
      </c>
      <c r="G38" s="35">
        <f>Disease!E35</f>
        <v>700.1336756756001</v>
      </c>
      <c r="H38" s="82">
        <f>Disease!AY35</f>
        <v>44.828740631361342</v>
      </c>
      <c r="I38" s="35">
        <f>Disease!F35</f>
        <v>1041.9440133631999</v>
      </c>
      <c r="J38" s="82">
        <f>Disease!AZ35</f>
        <v>36.378555254523313</v>
      </c>
      <c r="K38" s="35">
        <f>Disease!G35</f>
        <v>382.57365112629998</v>
      </c>
      <c r="L38" s="82">
        <f>Disease!BA35</f>
        <v>68.024539825376351</v>
      </c>
      <c r="M38" s="35">
        <f>Disease!H35</f>
        <v>0</v>
      </c>
      <c r="N38" s="82">
        <f>Disease!BB35</f>
        <v>0</v>
      </c>
      <c r="O38" s="35">
        <f>Disease!I35</f>
        <v>126.66957472</v>
      </c>
      <c r="P38" s="82">
        <f>Disease!BC35</f>
        <v>96.109315156185374</v>
      </c>
      <c r="Q38" s="35">
        <f>Disease!J35</f>
        <v>0</v>
      </c>
      <c r="R38" s="82">
        <f>Disease!BD35</f>
        <v>0</v>
      </c>
      <c r="S38" s="35">
        <f>Disease!K35</f>
        <v>0</v>
      </c>
      <c r="T38" s="82">
        <f>Disease!BE35</f>
        <v>0</v>
      </c>
      <c r="U38" s="35">
        <f>Disease!L35</f>
        <v>0</v>
      </c>
      <c r="V38" s="82">
        <f>Disease!BF35</f>
        <v>0</v>
      </c>
      <c r="W38" s="35">
        <f>Disease!M35</f>
        <v>232.85625268000001</v>
      </c>
      <c r="X38" s="82">
        <f>Disease!BG35</f>
        <v>96.275893139991098</v>
      </c>
      <c r="Y38" s="35">
        <f>Disease!N35</f>
        <v>0</v>
      </c>
      <c r="Z38" s="82">
        <f>Disease!BH35</f>
        <v>0</v>
      </c>
      <c r="AA38" s="35">
        <f>Disease!O35</f>
        <v>1340.3897920203001</v>
      </c>
      <c r="AB38" s="82">
        <f>Disease!BI35</f>
        <v>32.545940710707931</v>
      </c>
      <c r="AC38" s="35">
        <f>Disease!P35</f>
        <v>0</v>
      </c>
      <c r="AD38" s="82">
        <f>Disease!BJ35</f>
        <v>0</v>
      </c>
      <c r="AE38" s="35">
        <f>Disease!Q35</f>
        <v>0</v>
      </c>
      <c r="AF38" s="82">
        <f>Disease!BK35</f>
        <v>0</v>
      </c>
      <c r="AG38" s="35">
        <f>Disease!R35</f>
        <v>0</v>
      </c>
      <c r="AH38" s="82">
        <f>Disease!BL35</f>
        <v>0</v>
      </c>
      <c r="AI38" s="35">
        <f>Disease!S35</f>
        <v>0</v>
      </c>
      <c r="AJ38" s="82">
        <f>Disease!BM35</f>
        <v>0</v>
      </c>
      <c r="AK38" s="35">
        <f>Disease!T35</f>
        <v>0</v>
      </c>
      <c r="AL38" s="82">
        <f>Disease!BN35</f>
        <v>0</v>
      </c>
      <c r="AM38" s="81">
        <f t="shared" si="2"/>
        <v>31906.735271449608</v>
      </c>
      <c r="AN38" s="84">
        <f t="shared" si="3"/>
        <v>6.6950090909022615</v>
      </c>
      <c r="AP38" s="61"/>
      <c r="AQ38" s="61"/>
    </row>
    <row r="39" spans="1:43" x14ac:dyDescent="0.25">
      <c r="A39" s="13"/>
      <c r="B39" s="34" t="str">
        <f>LookupValues!$B$11</f>
        <v>Upland oakwood</v>
      </c>
      <c r="C39" s="35">
        <f>Disease!C36</f>
        <v>39462.055917135105</v>
      </c>
      <c r="D39" s="82">
        <f>Disease!AW36</f>
        <v>5.9437155225018365</v>
      </c>
      <c r="E39" s="35">
        <f>Disease!D36</f>
        <v>1350.1600116284999</v>
      </c>
      <c r="F39" s="82">
        <f>Disease!AX36</f>
        <v>32.868390270925254</v>
      </c>
      <c r="G39" s="35">
        <f>Disease!E36</f>
        <v>448.66568653249999</v>
      </c>
      <c r="H39" s="82">
        <f>Disease!AY36</f>
        <v>57.16077984652496</v>
      </c>
      <c r="I39" s="35">
        <f>Disease!F36</f>
        <v>1908.0709028433</v>
      </c>
      <c r="J39" s="82">
        <f>Disease!AZ36</f>
        <v>33.706340699604318</v>
      </c>
      <c r="K39" s="35">
        <f>Disease!G36</f>
        <v>220.53842431999999</v>
      </c>
      <c r="L39" s="82">
        <f>Disease!BA36</f>
        <v>104.71614383603466</v>
      </c>
      <c r="M39" s="35">
        <f>Disease!H36</f>
        <v>0</v>
      </c>
      <c r="N39" s="82">
        <f>Disease!BB36</f>
        <v>0</v>
      </c>
      <c r="O39" s="35">
        <f>Disease!I36</f>
        <v>638.00312379299999</v>
      </c>
      <c r="P39" s="82">
        <f>Disease!BC36</f>
        <v>49.156611721906607</v>
      </c>
      <c r="Q39" s="35">
        <f>Disease!J36</f>
        <v>0</v>
      </c>
      <c r="R39" s="82">
        <f>Disease!BD36</f>
        <v>0</v>
      </c>
      <c r="S39" s="35">
        <f>Disease!K36</f>
        <v>0</v>
      </c>
      <c r="T39" s="82">
        <f>Disease!BE36</f>
        <v>0</v>
      </c>
      <c r="U39" s="35">
        <f>Disease!L36</f>
        <v>0</v>
      </c>
      <c r="V39" s="82">
        <f>Disease!BF36</f>
        <v>0</v>
      </c>
      <c r="W39" s="35">
        <f>Disease!M36</f>
        <v>0</v>
      </c>
      <c r="X39" s="82">
        <f>Disease!BG36</f>
        <v>0</v>
      </c>
      <c r="Y39" s="35">
        <f>Disease!N36</f>
        <v>0</v>
      </c>
      <c r="Z39" s="82">
        <f>Disease!BH36</f>
        <v>0</v>
      </c>
      <c r="AA39" s="35">
        <f>Disease!O36</f>
        <v>0</v>
      </c>
      <c r="AB39" s="82">
        <f>Disease!BI36</f>
        <v>0</v>
      </c>
      <c r="AC39" s="35">
        <f>Disease!P36</f>
        <v>0</v>
      </c>
      <c r="AD39" s="82">
        <f>Disease!BJ36</f>
        <v>0</v>
      </c>
      <c r="AE39" s="35">
        <f>Disease!Q36</f>
        <v>0</v>
      </c>
      <c r="AF39" s="82">
        <f>Disease!BK36</f>
        <v>0</v>
      </c>
      <c r="AG39" s="35">
        <f>Disease!R36</f>
        <v>0</v>
      </c>
      <c r="AH39" s="82">
        <f>Disease!BL36</f>
        <v>0</v>
      </c>
      <c r="AI39" s="35">
        <f>Disease!S36</f>
        <v>0</v>
      </c>
      <c r="AJ39" s="82">
        <f>Disease!BM36</f>
        <v>0</v>
      </c>
      <c r="AK39" s="35">
        <f>Disease!T36</f>
        <v>0</v>
      </c>
      <c r="AL39" s="82">
        <f>Disease!BN36</f>
        <v>0</v>
      </c>
      <c r="AM39" s="81">
        <f t="shared" si="2"/>
        <v>44027.494066252402</v>
      </c>
      <c r="AN39" s="84">
        <f t="shared" si="3"/>
        <v>5.7142509456221253</v>
      </c>
      <c r="AP39" s="61"/>
      <c r="AQ39" s="61"/>
    </row>
    <row r="40" spans="1:43" x14ac:dyDescent="0.25">
      <c r="A40" s="13"/>
      <c r="B40" s="34" t="str">
        <f>LookupValues!$B$12</f>
        <v>Wet woodland</v>
      </c>
      <c r="C40" s="35">
        <f>Disease!C37</f>
        <v>67973.454991195511</v>
      </c>
      <c r="D40" s="82">
        <f>Disease!AW37</f>
        <v>4.6922397931813125</v>
      </c>
      <c r="E40" s="35">
        <f>Disease!D37</f>
        <v>3907.4663870741001</v>
      </c>
      <c r="F40" s="82">
        <f>Disease!AX37</f>
        <v>19.097793157532539</v>
      </c>
      <c r="G40" s="35">
        <f>Disease!E37</f>
        <v>1764.5588783507999</v>
      </c>
      <c r="H40" s="82">
        <f>Disease!AY37</f>
        <v>28.905459104214934</v>
      </c>
      <c r="I40" s="35">
        <f>Disease!F37</f>
        <v>2158.5594699765002</v>
      </c>
      <c r="J40" s="82">
        <f>Disease!AZ37</f>
        <v>25.043555809998573</v>
      </c>
      <c r="K40" s="35">
        <f>Disease!G37</f>
        <v>159.635964685</v>
      </c>
      <c r="L40" s="82">
        <f>Disease!BA37</f>
        <v>68.480761277815205</v>
      </c>
      <c r="M40" s="35">
        <f>Disease!H37</f>
        <v>241.625324654</v>
      </c>
      <c r="N40" s="82">
        <f>Disease!BB37</f>
        <v>77.393910718083802</v>
      </c>
      <c r="O40" s="35">
        <f>Disease!I37</f>
        <v>301.88833560849997</v>
      </c>
      <c r="P40" s="82">
        <f>Disease!BC37</f>
        <v>50.349091214156466</v>
      </c>
      <c r="Q40" s="35">
        <f>Disease!J37</f>
        <v>0</v>
      </c>
      <c r="R40" s="82">
        <f>Disease!BD37</f>
        <v>0</v>
      </c>
      <c r="S40" s="35">
        <f>Disease!K37</f>
        <v>0</v>
      </c>
      <c r="T40" s="82">
        <f>Disease!BE37</f>
        <v>0</v>
      </c>
      <c r="U40" s="35">
        <f>Disease!L37</f>
        <v>0</v>
      </c>
      <c r="V40" s="82">
        <f>Disease!BF37</f>
        <v>0</v>
      </c>
      <c r="W40" s="35">
        <f>Disease!M37</f>
        <v>0</v>
      </c>
      <c r="X40" s="82">
        <f>Disease!BG37</f>
        <v>0</v>
      </c>
      <c r="Y40" s="35">
        <f>Disease!N37</f>
        <v>199.556915804</v>
      </c>
      <c r="Z40" s="82">
        <f>Disease!BH37</f>
        <v>88.029402194129986</v>
      </c>
      <c r="AA40" s="35">
        <f>Disease!O37</f>
        <v>1082.5508242472999</v>
      </c>
      <c r="AB40" s="82">
        <f>Disease!BI37</f>
        <v>35.363148959358945</v>
      </c>
      <c r="AC40" s="35">
        <f>Disease!P37</f>
        <v>0</v>
      </c>
      <c r="AD40" s="82">
        <f>Disease!BJ37</f>
        <v>0</v>
      </c>
      <c r="AE40" s="35">
        <f>Disease!Q37</f>
        <v>0</v>
      </c>
      <c r="AF40" s="82">
        <f>Disease!BK37</f>
        <v>0</v>
      </c>
      <c r="AG40" s="35">
        <f>Disease!R37</f>
        <v>0</v>
      </c>
      <c r="AH40" s="82">
        <f>Disease!BL37</f>
        <v>0</v>
      </c>
      <c r="AI40" s="35">
        <f>Disease!S37</f>
        <v>0</v>
      </c>
      <c r="AJ40" s="82">
        <f>Disease!BM37</f>
        <v>0</v>
      </c>
      <c r="AK40" s="35">
        <f>Disease!T37</f>
        <v>0</v>
      </c>
      <c r="AL40" s="82">
        <f>Disease!BN37</f>
        <v>0</v>
      </c>
      <c r="AM40" s="81">
        <f t="shared" si="2"/>
        <v>77789.297091595727</v>
      </c>
      <c r="AN40" s="84">
        <f t="shared" si="3"/>
        <v>4.3650040196159559</v>
      </c>
      <c r="AP40" s="61"/>
      <c r="AQ40" s="61"/>
    </row>
    <row r="41" spans="1:43" x14ac:dyDescent="0.25">
      <c r="A41" s="13"/>
      <c r="B41" s="34" t="str">
        <f>LookupValues!$B$13</f>
        <v>Wood Pasture &amp; Parkland</v>
      </c>
      <c r="C41" s="35">
        <f>Disease!C38</f>
        <v>4946.2018739593987</v>
      </c>
      <c r="D41" s="82">
        <f>Disease!AW38</f>
        <v>17.234509295454234</v>
      </c>
      <c r="E41" s="35">
        <f>Disease!D38</f>
        <v>60.584447650000001</v>
      </c>
      <c r="F41" s="82">
        <f>Disease!AX38</f>
        <v>76.546193601267419</v>
      </c>
      <c r="G41" s="35">
        <f>Disease!E38</f>
        <v>54.391725192999999</v>
      </c>
      <c r="H41" s="82">
        <f>Disease!AY38</f>
        <v>93.431819184360407</v>
      </c>
      <c r="I41" s="35">
        <f>Disease!F38</f>
        <v>1187.7080506879001</v>
      </c>
      <c r="J41" s="82">
        <f>Disease!AZ38</f>
        <v>35.154023818255446</v>
      </c>
      <c r="K41" s="35">
        <f>Disease!G38</f>
        <v>254.03313702</v>
      </c>
      <c r="L41" s="82">
        <f>Disease!BA38</f>
        <v>97.694258723861907</v>
      </c>
      <c r="M41" s="35">
        <f>Disease!H38</f>
        <v>1171.3445172199999</v>
      </c>
      <c r="N41" s="82">
        <f>Disease!BB38</f>
        <v>50.575383183813344</v>
      </c>
      <c r="O41" s="35">
        <f>Disease!I38</f>
        <v>55.559138685999997</v>
      </c>
      <c r="P41" s="82">
        <f>Disease!BC38</f>
        <v>96.33428406051749</v>
      </c>
      <c r="Q41" s="35">
        <f>Disease!J38</f>
        <v>0</v>
      </c>
      <c r="R41" s="82">
        <f>Disease!BD38</f>
        <v>0</v>
      </c>
      <c r="S41" s="35">
        <f>Disease!K38</f>
        <v>0</v>
      </c>
      <c r="T41" s="82">
        <f>Disease!BE38</f>
        <v>0</v>
      </c>
      <c r="U41" s="35">
        <f>Disease!L38</f>
        <v>0</v>
      </c>
      <c r="V41" s="82">
        <f>Disease!BF38</f>
        <v>0</v>
      </c>
      <c r="W41" s="35">
        <f>Disease!M38</f>
        <v>0</v>
      </c>
      <c r="X41" s="82">
        <f>Disease!BG38</f>
        <v>0</v>
      </c>
      <c r="Y41" s="35">
        <f>Disease!N38</f>
        <v>0</v>
      </c>
      <c r="Z41" s="82">
        <f>Disease!BH38</f>
        <v>0</v>
      </c>
      <c r="AA41" s="35">
        <f>Disease!O38</f>
        <v>0</v>
      </c>
      <c r="AB41" s="82">
        <f>Disease!BI38</f>
        <v>0</v>
      </c>
      <c r="AC41" s="35">
        <f>Disease!P38</f>
        <v>0</v>
      </c>
      <c r="AD41" s="82">
        <f>Disease!BJ38</f>
        <v>0</v>
      </c>
      <c r="AE41" s="35">
        <f>Disease!Q38</f>
        <v>0</v>
      </c>
      <c r="AF41" s="82">
        <f>Disease!BK38</f>
        <v>0</v>
      </c>
      <c r="AG41" s="35">
        <f>Disease!R38</f>
        <v>0</v>
      </c>
      <c r="AH41" s="82">
        <f>Disease!BL38</f>
        <v>0</v>
      </c>
      <c r="AI41" s="35">
        <f>Disease!S38</f>
        <v>0</v>
      </c>
      <c r="AJ41" s="82">
        <f>Disease!BM38</f>
        <v>0</v>
      </c>
      <c r="AK41" s="35">
        <f>Disease!T38</f>
        <v>0</v>
      </c>
      <c r="AL41" s="82">
        <f>Disease!BN38</f>
        <v>0</v>
      </c>
      <c r="AM41" s="81">
        <f t="shared" si="2"/>
        <v>7729.8228904162979</v>
      </c>
      <c r="AN41" s="84">
        <f t="shared" si="3"/>
        <v>14.869831892875945</v>
      </c>
      <c r="AP41" s="61"/>
      <c r="AQ41" s="61"/>
    </row>
    <row r="42" spans="1:43" x14ac:dyDescent="0.25">
      <c r="A42" s="13"/>
      <c r="B42" s="34" t="str">
        <f>LookupValues!$B$14</f>
        <v>Broadleaf habitat NOT classified as priority</v>
      </c>
      <c r="C42" s="35">
        <f>Disease!C39</f>
        <v>18478.389195491</v>
      </c>
      <c r="D42" s="82">
        <f>Disease!AW39</f>
        <v>7.5975217060626408</v>
      </c>
      <c r="E42" s="35">
        <f>Disease!D39</f>
        <v>331.9761801221</v>
      </c>
      <c r="F42" s="82">
        <f>Disease!AX39</f>
        <v>32.365355729848517</v>
      </c>
      <c r="G42" s="35">
        <f>Disease!E39</f>
        <v>71.721418594799999</v>
      </c>
      <c r="H42" s="82">
        <f>Disease!AY39</f>
        <v>30.583717096830995</v>
      </c>
      <c r="I42" s="35">
        <f>Disease!F39</f>
        <v>238.86792630899998</v>
      </c>
      <c r="J42" s="82">
        <f>Disease!AZ39</f>
        <v>50.12723183389997</v>
      </c>
      <c r="K42" s="35">
        <f>Disease!G39</f>
        <v>0</v>
      </c>
      <c r="L42" s="82">
        <f>Disease!BA39</f>
        <v>0</v>
      </c>
      <c r="M42" s="35">
        <f>Disease!H39</f>
        <v>35.975079727000001</v>
      </c>
      <c r="N42" s="82">
        <f>Disease!BB39</f>
        <v>96.195764105958517</v>
      </c>
      <c r="O42" s="35">
        <f>Disease!I39</f>
        <v>17.340766417300003</v>
      </c>
      <c r="P42" s="82">
        <f>Disease!BC39</f>
        <v>96.659353439999691</v>
      </c>
      <c r="Q42" s="35">
        <f>Disease!J39</f>
        <v>0</v>
      </c>
      <c r="R42" s="82">
        <f>Disease!BD39</f>
        <v>0</v>
      </c>
      <c r="S42" s="35">
        <f>Disease!K39</f>
        <v>0</v>
      </c>
      <c r="T42" s="82">
        <f>Disease!BE39</f>
        <v>0</v>
      </c>
      <c r="U42" s="35">
        <f>Disease!L39</f>
        <v>151.300045275</v>
      </c>
      <c r="V42" s="82">
        <f>Disease!BF39</f>
        <v>69.258677244962939</v>
      </c>
      <c r="W42" s="35">
        <f>Disease!M39</f>
        <v>0</v>
      </c>
      <c r="X42" s="82">
        <f>Disease!BG39</f>
        <v>0</v>
      </c>
      <c r="Y42" s="35">
        <f>Disease!N39</f>
        <v>0</v>
      </c>
      <c r="Z42" s="82">
        <f>Disease!BH39</f>
        <v>0</v>
      </c>
      <c r="AA42" s="35">
        <f>Disease!O39</f>
        <v>75.328886542300012</v>
      </c>
      <c r="AB42" s="82">
        <f>Disease!BI39</f>
        <v>92.903771508995959</v>
      </c>
      <c r="AC42" s="35">
        <f>Disease!P39</f>
        <v>0</v>
      </c>
      <c r="AD42" s="82">
        <f>Disease!BJ39</f>
        <v>0</v>
      </c>
      <c r="AE42" s="35">
        <f>Disease!Q39</f>
        <v>0</v>
      </c>
      <c r="AF42" s="82">
        <f>Disease!BK39</f>
        <v>0</v>
      </c>
      <c r="AG42" s="35">
        <f>Disease!R39</f>
        <v>0</v>
      </c>
      <c r="AH42" s="82">
        <f>Disease!BL39</f>
        <v>0</v>
      </c>
      <c r="AI42" s="35">
        <f>Disease!S39</f>
        <v>0</v>
      </c>
      <c r="AJ42" s="82">
        <f>Disease!BM39</f>
        <v>0</v>
      </c>
      <c r="AK42" s="35">
        <f>Disease!T39</f>
        <v>0</v>
      </c>
      <c r="AL42" s="82">
        <f>Disease!BN39</f>
        <v>0</v>
      </c>
      <c r="AM42" s="81">
        <f t="shared" si="2"/>
        <v>19400.899498478495</v>
      </c>
      <c r="AN42" s="84">
        <f t="shared" si="3"/>
        <v>7.3160783593231935</v>
      </c>
    </row>
    <row r="43" spans="1:43" x14ac:dyDescent="0.25">
      <c r="A43" s="13"/>
      <c r="B43" s="34" t="str">
        <f>LookupValues!$B$15</f>
        <v>Non-native coniferous woodland</v>
      </c>
      <c r="C43" s="35">
        <f>Disease!C40</f>
        <v>288164.34203543531</v>
      </c>
      <c r="D43" s="82">
        <f>Disease!AW40</f>
        <v>1.2847025961386442</v>
      </c>
      <c r="E43" s="35">
        <f>Disease!D40</f>
        <v>12531.394940443497</v>
      </c>
      <c r="F43" s="82">
        <f>Disease!AX40</f>
        <v>10.64423093972737</v>
      </c>
      <c r="G43" s="35">
        <f>Disease!E40</f>
        <v>3773.4503207922007</v>
      </c>
      <c r="H43" s="82">
        <f>Disease!AY40</f>
        <v>17.593173662061474</v>
      </c>
      <c r="I43" s="35">
        <f>Disease!F40</f>
        <v>10715.903877632301</v>
      </c>
      <c r="J43" s="82">
        <f>Disease!AZ40</f>
        <v>11.516589445384341</v>
      </c>
      <c r="K43" s="35">
        <f>Disease!G40</f>
        <v>2350.1338553124006</v>
      </c>
      <c r="L43" s="82">
        <f>Disease!BA40</f>
        <v>23.653743937735626</v>
      </c>
      <c r="M43" s="35">
        <f>Disease!H40</f>
        <v>974.76970405159989</v>
      </c>
      <c r="N43" s="82">
        <f>Disease!BB40</f>
        <v>27.140920942015498</v>
      </c>
      <c r="O43" s="35">
        <f>Disease!I40</f>
        <v>7493.4255100454002</v>
      </c>
      <c r="P43" s="82">
        <f>Disease!BC40</f>
        <v>11.735531408352188</v>
      </c>
      <c r="Q43" s="35">
        <f>Disease!J40</f>
        <v>461.92101733100003</v>
      </c>
      <c r="R43" s="82">
        <f>Disease!BD40</f>
        <v>54.752476202211319</v>
      </c>
      <c r="S43" s="35">
        <f>Disease!K40</f>
        <v>0</v>
      </c>
      <c r="T43" s="82">
        <f>Disease!BE40</f>
        <v>0</v>
      </c>
      <c r="U43" s="35">
        <f>Disease!L40</f>
        <v>166.8490276313</v>
      </c>
      <c r="V43" s="82">
        <f>Disease!BF40</f>
        <v>52.733848698288604</v>
      </c>
      <c r="W43" s="35">
        <f>Disease!M40</f>
        <v>95.203920897000003</v>
      </c>
      <c r="X43" s="82">
        <f>Disease!BG40</f>
        <v>113.21308100649757</v>
      </c>
      <c r="Y43" s="35">
        <f>Disease!N40</f>
        <v>139.37139564</v>
      </c>
      <c r="Z43" s="82">
        <f>Disease!BH40</f>
        <v>95.548392974833064</v>
      </c>
      <c r="AA43" s="35">
        <f>Disease!O40</f>
        <v>594.2322092009</v>
      </c>
      <c r="AB43" s="82">
        <f>Disease!BI40</f>
        <v>34.804419300078614</v>
      </c>
      <c r="AC43" s="35">
        <f>Disease!P40</f>
        <v>74.815718063000006</v>
      </c>
      <c r="AD43" s="82">
        <f>Disease!BJ40</f>
        <v>95.548394219995089</v>
      </c>
      <c r="AE43" s="35">
        <f>Disease!Q40</f>
        <v>0</v>
      </c>
      <c r="AF43" s="82">
        <f>Disease!BK40</f>
        <v>0</v>
      </c>
      <c r="AG43" s="35">
        <f>Disease!R40</f>
        <v>0</v>
      </c>
      <c r="AH43" s="82">
        <f>Disease!BL40</f>
        <v>0</v>
      </c>
      <c r="AI43" s="35">
        <f>Disease!S40</f>
        <v>0</v>
      </c>
      <c r="AJ43" s="82">
        <f>Disease!BM40</f>
        <v>0</v>
      </c>
      <c r="AK43" s="35">
        <f>Disease!T40</f>
        <v>0</v>
      </c>
      <c r="AL43" s="82">
        <f>Disease!BN40</f>
        <v>0</v>
      </c>
      <c r="AM43" s="81">
        <f t="shared" si="2"/>
        <v>327535.81353247591</v>
      </c>
      <c r="AN43" s="84">
        <f t="shared" si="3"/>
        <v>1.322012173461514</v>
      </c>
    </row>
    <row r="44" spans="1:43" x14ac:dyDescent="0.25">
      <c r="A44" s="13"/>
      <c r="B44" s="36" t="str">
        <f>LookupValues!$B$16</f>
        <v>Transition or felled</v>
      </c>
      <c r="C44" s="35">
        <f>Disease!C41</f>
        <v>20806.171492169604</v>
      </c>
      <c r="D44" s="82">
        <f>Disease!AW41</f>
        <v>7.8497133290511423</v>
      </c>
      <c r="E44" s="35">
        <f>Disease!D41</f>
        <v>151.56101659980001</v>
      </c>
      <c r="F44" s="82">
        <f>Disease!AX41</f>
        <v>42.865479360370969</v>
      </c>
      <c r="G44" s="35">
        <f>Disease!E41</f>
        <v>260.56622358990001</v>
      </c>
      <c r="H44" s="82">
        <f>Disease!AY41</f>
        <v>38.643401300198846</v>
      </c>
      <c r="I44" s="35">
        <f>Disease!F41</f>
        <v>132.6711129864</v>
      </c>
      <c r="J44" s="82">
        <f>Disease!AZ41</f>
        <v>69.211976939487201</v>
      </c>
      <c r="K44" s="35">
        <f>Disease!G41</f>
        <v>0</v>
      </c>
      <c r="L44" s="82">
        <f>Disease!BA41</f>
        <v>0</v>
      </c>
      <c r="M44" s="35">
        <f>Disease!H41</f>
        <v>0</v>
      </c>
      <c r="N44" s="82">
        <f>Disease!BB41</f>
        <v>0</v>
      </c>
      <c r="O44" s="35">
        <f>Disease!I41</f>
        <v>203.47483431449999</v>
      </c>
      <c r="P44" s="82">
        <f>Disease!BC41</f>
        <v>93.406519834265211</v>
      </c>
      <c r="Q44" s="35">
        <f>Disease!J41</f>
        <v>0</v>
      </c>
      <c r="R44" s="82">
        <f>Disease!BD41</f>
        <v>0</v>
      </c>
      <c r="S44" s="35">
        <f>Disease!K41</f>
        <v>0</v>
      </c>
      <c r="T44" s="82">
        <f>Disease!BE41</f>
        <v>0</v>
      </c>
      <c r="U44" s="35">
        <f>Disease!L41</f>
        <v>412.79152971999997</v>
      </c>
      <c r="V44" s="82">
        <f>Disease!BF41</f>
        <v>65.55431879126759</v>
      </c>
      <c r="W44" s="35">
        <f>Disease!M41</f>
        <v>0</v>
      </c>
      <c r="X44" s="82">
        <f>Disease!BG41</f>
        <v>0</v>
      </c>
      <c r="Y44" s="35">
        <f>Disease!N41</f>
        <v>0</v>
      </c>
      <c r="Z44" s="82">
        <f>Disease!BH41</f>
        <v>0</v>
      </c>
      <c r="AA44" s="35">
        <f>Disease!O41</f>
        <v>0</v>
      </c>
      <c r="AB44" s="82">
        <f>Disease!BI41</f>
        <v>0</v>
      </c>
      <c r="AC44" s="35">
        <f>Disease!P41</f>
        <v>0</v>
      </c>
      <c r="AD44" s="82">
        <f>Disease!BJ41</f>
        <v>0</v>
      </c>
      <c r="AE44" s="35">
        <f>Disease!Q41</f>
        <v>0</v>
      </c>
      <c r="AF44" s="82">
        <f>Disease!BK41</f>
        <v>0</v>
      </c>
      <c r="AG44" s="35">
        <f>Disease!R41</f>
        <v>0</v>
      </c>
      <c r="AH44" s="82">
        <f>Disease!BL41</f>
        <v>0</v>
      </c>
      <c r="AI44" s="35">
        <f>Disease!S41</f>
        <v>0</v>
      </c>
      <c r="AJ44" s="82">
        <f>Disease!BM41</f>
        <v>0</v>
      </c>
      <c r="AK44" s="35">
        <f>Disease!T41</f>
        <v>0</v>
      </c>
      <c r="AL44" s="82">
        <f>Disease!BN41</f>
        <v>0</v>
      </c>
      <c r="AM44" s="81">
        <f t="shared" si="2"/>
        <v>21967.236209380208</v>
      </c>
      <c r="AN44" s="84">
        <f t="shared" si="3"/>
        <v>7.6167496313219267</v>
      </c>
    </row>
    <row r="45" spans="1:43" x14ac:dyDescent="0.25">
      <c r="A45" s="13"/>
      <c r="B45" s="80" t="s">
        <v>194</v>
      </c>
      <c r="C45" s="79">
        <f>SUM(C33:C44)</f>
        <v>1171870.7108431912</v>
      </c>
      <c r="D45" s="83">
        <f>IF(C45=0,0,SQRT(SUM((C33*D33)^2,(C34*D34)^2,(C35*D35)^2,(C36*D36)^2,(C37*D37)^2,(C38*D38)^2,(C39*D39)^2,(C40*D40)^2,(C41*D41)^2,(C42*D42)^2,(C43*D43)^2,(C44*D44)^2))/C45)</f>
        <v>0.84383215324684491</v>
      </c>
      <c r="E45" s="79">
        <f>SUM(E33:E44)</f>
        <v>53271.236954458305</v>
      </c>
      <c r="F45" s="83">
        <f>IF(E45=0,0,SQRT(SUM((E33*F33)^2,(E34*F34)^2,(E35*F35)^2,(E36*F36)^2,(E37*F37)^2,(E38*F38)^2,(E39*F39)^2,(E40*F40)^2,(E41*F41)^2,(E42*F42)^2,(E43*F43)^2,(E44*F44)^2))/E45)</f>
        <v>5.029431587730901</v>
      </c>
      <c r="G45" s="79">
        <f>SUM(G33:G44)</f>
        <v>21765.6340869614</v>
      </c>
      <c r="H45" s="83">
        <f>IF(G45=0,0,SQRT(SUM((G33*H33)^2,(G34*H34)^2,(G35*H35)^2,(G36*H36)^2,(G37*H37)^2,(G38*H38)^2,(G39*H39)^2,(G40*H40)^2,(G41*H41)^2,(G42*H42)^2,(G43*H43)^2,(G44*H44)^2))/G45)</f>
        <v>7.8579612127389282</v>
      </c>
      <c r="I45" s="79">
        <f>SUM(I33:I44)</f>
        <v>47732.363538136597</v>
      </c>
      <c r="J45" s="83">
        <f>IF(I45=0,0,SQRT(SUM((I33*J33)^2,(I34*J34)^2,(I35*J35)^2,(I36*J36)^2,(I37*J37)^2,(I38*J38)^2,(I39*J39)^2,(I40*J40)^2,(I41*J41)^2,(I42*J42)^2,(I43*J43)^2,(I44*J44)^2))/I45)</f>
        <v>5.4592609238522112</v>
      </c>
      <c r="K45" s="79">
        <f>SUM(K33:K44)</f>
        <v>8246.1393877408009</v>
      </c>
      <c r="L45" s="83">
        <f>IF(K45=0,0,SQRT(SUM((K33*L33)^2,(K34*L34)^2,(K35*L35)^2,(K36*L36)^2,(K37*L37)^2,(K38*L38)^2,(K39*L39)^2,(K40*L40)^2,(K41*L41)^2,(K42*L42)^2,(K43*L43)^2,(K44*L44)^2))/K45)</f>
        <v>13.918505965148904</v>
      </c>
      <c r="M45" s="79">
        <f>SUM(M33:M44)</f>
        <v>5658.103960052199</v>
      </c>
      <c r="N45" s="83">
        <f>IF(M45=0,0,SQRT(SUM((M33*N33)^2,(M34*N34)^2,(M35*N35)^2,(M36*N36)^2,(M37*N37)^2,(M38*N38)^2,(M39*N39)^2,(M40*N40)^2,(M41*N41)^2,(M42*N42)^2,(M43*N43)^2,(M44*N44)^2))/M45)</f>
        <v>17.476314788952795</v>
      </c>
      <c r="O45" s="79">
        <f>SUM(O33:O44)</f>
        <v>11713.848314209199</v>
      </c>
      <c r="P45" s="83">
        <f>IF(O45=0,0,SQRT(SUM((O33*P33)^2,(O34*P34)^2,(O35*P35)^2,(O36*P36)^2,(O37*P37)^2,(O38*P38)^2,(O39*P39)^2,(O40*P40)^2,(O41*P41)^2,(O42*P42)^2,(O43*P43)^2,(O44*P44)^2))/O45)</f>
        <v>9.9879171896165033</v>
      </c>
      <c r="Q45" s="79">
        <f>SUM(Q33:Q44)</f>
        <v>624.06870181490001</v>
      </c>
      <c r="R45" s="83">
        <f>IF(Q45=0,0,SQRT(SUM((Q33*R33)^2,(Q34*R34)^2,(Q35*R35)^2,(Q36*R36)^2,(Q37*R37)^2,(Q38*R38)^2,(Q39*R39)^2,(Q40*R40)^2,(Q41*R41)^2,(Q42*R42)^2,(Q43*R43)^2,(Q44*R44)^2))/Q45)</f>
        <v>47.806711887093883</v>
      </c>
      <c r="S45" s="79">
        <f>SUM(S33:S44)</f>
        <v>19.939462469000002</v>
      </c>
      <c r="T45" s="83">
        <f>IF(S45=0,0,SQRT(SUM((S33*T33)^2,(S34*T34)^2,(S35*T35)^2,(S36*T36)^2,(S37*T37)^2,(S38*T38)^2,(S39*T39)^2,(S40*T40)^2,(S41*T41)^2,(S42*T42)^2,(S43*T43)^2,(S44*T44)^2))/S45)</f>
        <v>72.792901271845224</v>
      </c>
      <c r="U45" s="79">
        <f>SUM(U33:U44)</f>
        <v>1890.5611232478002</v>
      </c>
      <c r="V45" s="83">
        <f>IF(U45=0,0,SQRT(SUM((U33*V33)^2,(U34*V34)^2,(U35*V35)^2,(U36*V36)^2,(U37*V37)^2,(U38*V38)^2,(U39*V39)^2,(U40*V40)^2,(U41*V41)^2,(U42*V42)^2,(U43*V43)^2,(U44*V44)^2))/U45)</f>
        <v>25.63170002390379</v>
      </c>
      <c r="W45" s="79">
        <f>SUM(W33:W44)</f>
        <v>461.48943628649999</v>
      </c>
      <c r="X45" s="83">
        <f>IF(W45=0,0,SQRT(SUM((W33*X33)^2,(W34*X34)^2,(W35*X35)^2,(W36*X36)^2,(W37*X37)^2,(W38*X38)^2,(W39*X39)^2,(W40*X40)^2,(W41*X41)^2,(W42*X42)^2,(W43*X43)^2,(W44*X44)^2))/W45)</f>
        <v>59.204434796823371</v>
      </c>
      <c r="Y45" s="79">
        <f>SUM(Y33:Y44)</f>
        <v>571.37877987399997</v>
      </c>
      <c r="Z45" s="83">
        <f>IF(Y45=0,0,SQRT(SUM((Y33*Z33)^2,(Y34*Z34)^2,(Y35*Z35)^2,(Y36*Z36)^2,(Y37*Z37)^2,(Y38*Z38)^2,(Y39*Z39)^2,(Y40*Z40)^2,(Y41*Z41)^2,(Y42*Z42)^2,(Y43*Z43)^2,(Y44*Z44)^2))/Y45)</f>
        <v>54.928999770139256</v>
      </c>
      <c r="AA45" s="79">
        <f>SUM(AA33:AA44)</f>
        <v>16413.2131165516</v>
      </c>
      <c r="AB45" s="83">
        <f>IF(AA45=0,0,SQRT(SUM((AA33*AB33)^2,(AA34*AB34)^2,(AA35*AB35)^2,(AA36*AB36)^2,(AA37*AB37)^2,(AA38*AB38)^2,(AA39*AB39)^2,(AA40*AB40)^2,(AA41*AB41)^2,(AA42*AB42)^2,(AA43*AB43)^2,(AA44*AB44)^2))/AA45)</f>
        <v>8.8498091627578876</v>
      </c>
      <c r="AC45" s="79">
        <f>SUM(AC33:AC44)</f>
        <v>923.82972014009988</v>
      </c>
      <c r="AD45" s="83">
        <f>IF(AC45=0,0,SQRT(SUM((AC33*AD33)^2,(AC34*AD34)^2,(AC35*AD35)^2,(AC36*AD36)^2,(AC37*AD37)^2,(AC38*AD38)^2,(AC39*AD39)^2,(AC40*AD40)^2,(AC41*AD41)^2,(AC42*AD42)^2,(AC43*AD43)^2,(AC44*AD44)^2))/AC45)</f>
        <v>37.202622506650393</v>
      </c>
      <c r="AE45" s="79">
        <f>SUM(AE33:AE44)</f>
        <v>251.04940054210005</v>
      </c>
      <c r="AF45" s="83">
        <f>IF(AE45=0,0,SQRT(SUM((AE33*AF33)^2,(AE34*AF34)^2,(AE35*AF35)^2,(AE36*AF36)^2,(AE37*AF37)^2,(AE38*AF38)^2,(AE39*AF39)^2,(AE40*AF40)^2,(AE41*AF41)^2,(AE42*AF42)^2,(AE43*AF43)^2,(AE44*AF44)^2))/AE45)</f>
        <v>54.716118473246702</v>
      </c>
      <c r="AG45" s="79">
        <f>SUM(AG33:AG44)</f>
        <v>2083.6918505207</v>
      </c>
      <c r="AH45" s="83">
        <f>IF(AG45=0,0,SQRT(SUM((AG33*AH33)^2,(AG34*AH34)^2,(AG35*AH35)^2,(AG36*AH36)^2,(AG37*AH37)^2,(AG38*AH38)^2,(AG39*AH39)^2,(AG40*AH40)^2,(AG41*AH41)^2,(AG42*AH42)^2,(AG43*AH43)^2,(AG44*AH44)^2))/AG45)</f>
        <v>27.209892105492138</v>
      </c>
      <c r="AI45" s="79">
        <f>SUM(AI33:AI44)</f>
        <v>70.809596087299994</v>
      </c>
      <c r="AJ45" s="83">
        <f>IF(AI45=0,0,SQRT(SUM((AI33*AJ33)^2,(AI34*AJ34)^2,(AI35*AJ35)^2,(AI36*AJ36)^2,(AI37*AJ37)^2,(AI38*AJ38)^2,(AI39*AJ39)^2,(AI40*AJ40)^2,(AI41*AJ41)^2,(AI42*AJ42)^2,(AI43*AJ43)^2,(AI44*AJ44)^2))/AI45)</f>
        <v>92.633831371636106</v>
      </c>
      <c r="AK45" s="79">
        <f>SUM(AK33:AK44)</f>
        <v>0</v>
      </c>
      <c r="AL45" s="83">
        <f>IF(AK45=0,0,SQRT(SUM((AK33*AL33)^2,(AK34*AL34)^2,(AK35*AL35)^2,(AK36*AL36)^2,(AK37*AL37)^2,(AK38*AL38)^2,(AK39*AL39)^2,(AK40*AL40)^2,(AK41*AL41)^2,(AK42*AL42)^2,(AK43*AL43)^2,(AK44*AL44)^2))/AK45)</f>
        <v>0</v>
      </c>
      <c r="AM45" s="81">
        <f>SUM(AM33:AM44)</f>
        <v>1343568.0682722838</v>
      </c>
      <c r="AN45" s="84">
        <f>IF(AM45=0,0,SQRT(SUM((AM33*AN33)^2,(AM34*AN34)^2,(AM35*AN35)^2,(AM36*AN36)^2,(AM37*AN37)^2,(AM38*AN38)^2,(AM39*AN39)^2,(AM40*AN40)^2,(AM41*AN41)^2,(AM42*AN42)^2,(AM43*AN43)^2,(AM44*AN44)^2))/AM45)</f>
        <v>0.82010990418782437</v>
      </c>
    </row>
    <row r="46" spans="1:43" x14ac:dyDescent="0.25">
      <c r="A46" s="13"/>
      <c r="B46" s="55"/>
      <c r="C46" s="56"/>
      <c r="D46" s="57"/>
      <c r="E46" s="56"/>
      <c r="F46" s="57"/>
      <c r="G46" s="56"/>
      <c r="H46" s="57"/>
      <c r="I46" s="56"/>
      <c r="J46" s="57"/>
      <c r="K46" s="56"/>
      <c r="L46" s="57"/>
      <c r="M46" s="56"/>
      <c r="N46" s="57"/>
      <c r="O46" s="56"/>
      <c r="P46" s="57"/>
      <c r="Q46" s="56"/>
      <c r="R46" s="57"/>
      <c r="S46" s="56"/>
      <c r="T46" s="57"/>
      <c r="U46" s="56"/>
      <c r="V46" s="57"/>
      <c r="W46" s="56"/>
      <c r="X46" s="57"/>
      <c r="Y46" s="56"/>
      <c r="Z46" s="57"/>
      <c r="AA46" s="56"/>
      <c r="AB46" s="57"/>
      <c r="AC46" s="56"/>
      <c r="AD46" s="57"/>
      <c r="AE46" s="56"/>
      <c r="AF46" s="57"/>
      <c r="AG46" s="56"/>
      <c r="AH46" s="57"/>
      <c r="AI46" s="56"/>
      <c r="AJ46" s="57"/>
      <c r="AK46" s="57"/>
      <c r="AL46" s="57"/>
      <c r="AM46" s="57"/>
      <c r="AN46" s="57"/>
    </row>
    <row r="47" spans="1:43" x14ac:dyDescent="0.25">
      <c r="A47" s="13"/>
      <c r="B47" s="55"/>
      <c r="C47" s="56"/>
      <c r="D47" s="57"/>
      <c r="E47" s="56"/>
      <c r="F47" s="57"/>
      <c r="G47" s="56"/>
      <c r="H47" s="57"/>
      <c r="I47" s="56"/>
      <c r="J47" s="57"/>
      <c r="K47" s="56"/>
      <c r="L47" s="57"/>
      <c r="M47" s="56"/>
      <c r="N47" s="57"/>
      <c r="O47" s="56"/>
      <c r="P47" s="57"/>
      <c r="Q47" s="56"/>
      <c r="R47" s="57"/>
      <c r="S47" s="56"/>
      <c r="T47" s="57"/>
      <c r="U47" s="56"/>
      <c r="V47" s="57"/>
      <c r="W47" s="56"/>
      <c r="X47" s="57"/>
      <c r="Y47" s="56"/>
      <c r="Z47" s="57"/>
      <c r="AA47" s="56"/>
      <c r="AB47" s="57"/>
      <c r="AC47" s="56"/>
      <c r="AD47" s="57"/>
      <c r="AE47" s="56"/>
      <c r="AF47" s="57"/>
      <c r="AG47" s="56"/>
      <c r="AH47" s="57"/>
      <c r="AI47" s="56"/>
      <c r="AJ47" s="57"/>
      <c r="AK47" s="57"/>
      <c r="AL47" s="57"/>
      <c r="AM47" s="57"/>
      <c r="AN47" s="57"/>
    </row>
    <row r="48" spans="1:43" x14ac:dyDescent="0.25">
      <c r="A48" s="13"/>
      <c r="B48" s="55"/>
      <c r="C48" s="56"/>
      <c r="D48" s="57"/>
      <c r="E48" s="56"/>
      <c r="F48" s="57"/>
      <c r="G48" s="56"/>
      <c r="H48" s="57"/>
      <c r="I48" s="56"/>
      <c r="J48" s="57"/>
      <c r="K48" s="56"/>
      <c r="L48" s="57"/>
      <c r="M48" s="56"/>
      <c r="N48" s="57"/>
      <c r="O48" s="56"/>
      <c r="P48" s="57"/>
      <c r="Q48" s="56"/>
      <c r="R48" s="57"/>
      <c r="S48" s="56"/>
      <c r="T48" s="57"/>
      <c r="U48" s="56"/>
      <c r="V48" s="57"/>
      <c r="W48" s="56"/>
      <c r="X48" s="57"/>
      <c r="Y48" s="56"/>
      <c r="Z48" s="57"/>
      <c r="AA48" s="56"/>
      <c r="AB48" s="57"/>
      <c r="AC48" s="56"/>
      <c r="AD48" s="57"/>
      <c r="AE48" s="56"/>
      <c r="AF48" s="57"/>
      <c r="AG48" s="56"/>
      <c r="AH48" s="57"/>
      <c r="AI48" s="56"/>
      <c r="AJ48" s="57"/>
      <c r="AK48" s="57"/>
      <c r="AL48" s="57"/>
      <c r="AM48" s="57"/>
      <c r="AN48" s="57"/>
    </row>
    <row r="49" spans="1:40" x14ac:dyDescent="0.25">
      <c r="A49" s="19"/>
      <c r="B49" s="55"/>
      <c r="C49" s="56"/>
      <c r="D49" s="57"/>
      <c r="E49" s="56"/>
      <c r="F49" s="57"/>
      <c r="G49" s="56"/>
      <c r="H49" s="57"/>
      <c r="I49" s="56"/>
      <c r="J49" s="57"/>
      <c r="K49" s="56"/>
      <c r="L49" s="57"/>
      <c r="M49" s="56"/>
      <c r="N49" s="57"/>
      <c r="O49" s="56"/>
      <c r="P49" s="57"/>
      <c r="Q49" s="56"/>
      <c r="R49" s="57"/>
      <c r="S49" s="56"/>
      <c r="T49" s="57"/>
      <c r="U49" s="56"/>
      <c r="V49" s="57"/>
      <c r="W49" s="56"/>
      <c r="X49" s="57"/>
      <c r="Y49" s="56"/>
      <c r="Z49" s="57"/>
      <c r="AA49" s="56"/>
      <c r="AB49" s="57"/>
      <c r="AC49" s="56"/>
      <c r="AD49" s="57"/>
      <c r="AE49" s="56"/>
      <c r="AF49" s="57"/>
      <c r="AG49" s="56"/>
      <c r="AH49" s="57"/>
      <c r="AI49" s="56"/>
      <c r="AJ49" s="57"/>
      <c r="AK49" s="57"/>
      <c r="AL49" s="57"/>
      <c r="AM49" s="57"/>
      <c r="AN49" s="57"/>
    </row>
    <row r="50" spans="1:40" x14ac:dyDescent="0.25">
      <c r="A50" s="13"/>
      <c r="B50" s="55"/>
      <c r="C50" s="56"/>
      <c r="D50" s="57"/>
      <c r="E50" s="56"/>
      <c r="F50" s="57"/>
      <c r="G50" s="56"/>
      <c r="H50" s="57"/>
      <c r="I50" s="56"/>
      <c r="J50" s="57"/>
      <c r="K50" s="56"/>
      <c r="L50" s="57"/>
      <c r="M50" s="56"/>
      <c r="N50" s="57"/>
      <c r="O50" s="56"/>
      <c r="P50" s="57"/>
      <c r="Q50" s="56"/>
      <c r="R50" s="57"/>
      <c r="S50" s="56"/>
      <c r="T50" s="57"/>
      <c r="U50" s="56"/>
      <c r="V50" s="57"/>
      <c r="W50" s="56"/>
      <c r="X50" s="57"/>
      <c r="Y50" s="56"/>
      <c r="Z50" s="57"/>
      <c r="AA50" s="56"/>
      <c r="AB50" s="57"/>
      <c r="AC50" s="56"/>
      <c r="AD50" s="57"/>
      <c r="AE50" s="56"/>
      <c r="AF50" s="57"/>
      <c r="AG50" s="56"/>
      <c r="AH50" s="57"/>
      <c r="AI50" s="56"/>
      <c r="AJ50" s="57"/>
      <c r="AK50" s="57"/>
      <c r="AL50" s="57"/>
      <c r="AM50" s="57"/>
      <c r="AN50" s="57"/>
    </row>
    <row r="51" spans="1:40" x14ac:dyDescent="0.25">
      <c r="A51" s="13"/>
      <c r="B51" s="55"/>
      <c r="C51" s="56"/>
      <c r="D51" s="57"/>
      <c r="E51" s="56"/>
      <c r="F51" s="57"/>
      <c r="G51" s="56"/>
      <c r="H51" s="57"/>
      <c r="I51" s="56"/>
      <c r="J51" s="57"/>
      <c r="K51" s="56"/>
      <c r="L51" s="57"/>
      <c r="M51" s="56"/>
      <c r="N51" s="57"/>
      <c r="O51" s="56"/>
      <c r="P51" s="57"/>
      <c r="Q51" s="56"/>
      <c r="R51" s="57"/>
      <c r="S51" s="56"/>
      <c r="T51" s="57"/>
      <c r="U51" s="56"/>
      <c r="V51" s="57"/>
      <c r="W51" s="56"/>
      <c r="X51" s="57"/>
      <c r="Y51" s="56"/>
      <c r="Z51" s="57"/>
      <c r="AA51" s="56"/>
      <c r="AB51" s="57"/>
      <c r="AC51" s="56"/>
      <c r="AD51" s="57"/>
      <c r="AE51" s="56"/>
      <c r="AF51" s="57"/>
      <c r="AG51" s="56"/>
      <c r="AH51" s="57"/>
      <c r="AI51" s="56"/>
      <c r="AJ51" s="57"/>
      <c r="AK51" s="57"/>
      <c r="AL51" s="57"/>
      <c r="AM51" s="57"/>
      <c r="AN51" s="57"/>
    </row>
    <row r="52" spans="1:40" x14ac:dyDescent="0.25">
      <c r="A52" s="29"/>
    </row>
    <row r="53" spans="1:40" x14ac:dyDescent="0.25">
      <c r="B53" s="13" t="s">
        <v>426</v>
      </c>
      <c r="C53" s="13" t="str">
        <f>Disease!$B$2</f>
        <v>Tree Diseases</v>
      </c>
    </row>
    <row r="54" spans="1:40" x14ac:dyDescent="0.25">
      <c r="B54" s="13"/>
    </row>
    <row r="55" spans="1:40" x14ac:dyDescent="0.25">
      <c r="B55" s="97" t="str">
        <f>$B$2</f>
        <v>Habitat Type</v>
      </c>
      <c r="C55" s="99" t="s">
        <v>400</v>
      </c>
      <c r="D55" s="98"/>
      <c r="E55" s="98"/>
      <c r="F55" s="98"/>
      <c r="G55" s="98"/>
      <c r="H55" s="100"/>
      <c r="I55" s="99" t="s">
        <v>401</v>
      </c>
      <c r="J55" s="98"/>
      <c r="K55" s="98"/>
      <c r="L55" s="98"/>
      <c r="M55" s="98"/>
      <c r="N55" s="100"/>
      <c r="O55" s="99" t="s">
        <v>402</v>
      </c>
      <c r="P55" s="98"/>
      <c r="Q55" s="98"/>
      <c r="R55" s="98"/>
      <c r="S55" s="98"/>
      <c r="T55" s="100"/>
      <c r="U55" s="99" t="s">
        <v>403</v>
      </c>
      <c r="V55" s="98"/>
      <c r="W55" s="98"/>
      <c r="X55" s="98"/>
      <c r="Y55" s="98"/>
      <c r="Z55" s="100"/>
      <c r="AA55" s="99" t="s">
        <v>404</v>
      </c>
      <c r="AB55" s="98"/>
      <c r="AC55" s="98"/>
      <c r="AD55" s="98"/>
      <c r="AE55" s="98"/>
      <c r="AF55" s="100"/>
      <c r="AG55" s="99" t="s">
        <v>405</v>
      </c>
      <c r="AH55" s="98"/>
      <c r="AI55" s="98"/>
      <c r="AJ55" s="98"/>
      <c r="AK55" s="98"/>
      <c r="AL55" s="100"/>
      <c r="AM55" s="101" t="s">
        <v>194</v>
      </c>
      <c r="AN55" s="102"/>
    </row>
    <row r="56" spans="1:40" x14ac:dyDescent="0.25">
      <c r="A56" s="13" t="s">
        <v>188</v>
      </c>
      <c r="B56" s="97"/>
      <c r="C56" s="105" t="s">
        <v>394</v>
      </c>
      <c r="D56" s="105"/>
      <c r="E56" s="99" t="s">
        <v>395</v>
      </c>
      <c r="F56" s="100"/>
      <c r="G56" s="105" t="s">
        <v>396</v>
      </c>
      <c r="H56" s="105"/>
      <c r="I56" s="105" t="s">
        <v>394</v>
      </c>
      <c r="J56" s="105"/>
      <c r="K56" s="99" t="s">
        <v>395</v>
      </c>
      <c r="L56" s="100"/>
      <c r="M56" s="105" t="s">
        <v>396</v>
      </c>
      <c r="N56" s="105"/>
      <c r="O56" s="105" t="s">
        <v>394</v>
      </c>
      <c r="P56" s="105"/>
      <c r="Q56" s="99" t="s">
        <v>395</v>
      </c>
      <c r="R56" s="100"/>
      <c r="S56" s="105" t="s">
        <v>396</v>
      </c>
      <c r="T56" s="105"/>
      <c r="U56" s="105" t="s">
        <v>394</v>
      </c>
      <c r="V56" s="105"/>
      <c r="W56" s="99" t="s">
        <v>395</v>
      </c>
      <c r="X56" s="100"/>
      <c r="Y56" s="105" t="s">
        <v>396</v>
      </c>
      <c r="Z56" s="105"/>
      <c r="AA56" s="105" t="s">
        <v>394</v>
      </c>
      <c r="AB56" s="105"/>
      <c r="AC56" s="99" t="s">
        <v>395</v>
      </c>
      <c r="AD56" s="100"/>
      <c r="AE56" s="105" t="s">
        <v>396</v>
      </c>
      <c r="AF56" s="105"/>
      <c r="AG56" s="105" t="s">
        <v>394</v>
      </c>
      <c r="AH56" s="105"/>
      <c r="AI56" s="99" t="s">
        <v>395</v>
      </c>
      <c r="AJ56" s="100"/>
      <c r="AK56" s="105" t="s">
        <v>396</v>
      </c>
      <c r="AL56" s="105"/>
      <c r="AM56" s="103"/>
      <c r="AN56" s="104"/>
    </row>
    <row r="57" spans="1:40" ht="25.5" x14ac:dyDescent="0.25">
      <c r="A57" s="13"/>
      <c r="B57" s="98"/>
      <c r="C57" s="32" t="s">
        <v>195</v>
      </c>
      <c r="D57" s="33" t="s">
        <v>196</v>
      </c>
      <c r="E57" s="32" t="s">
        <v>195</v>
      </c>
      <c r="F57" s="33" t="s">
        <v>196</v>
      </c>
      <c r="G57" s="32" t="s">
        <v>195</v>
      </c>
      <c r="H57" s="33" t="s">
        <v>196</v>
      </c>
      <c r="I57" s="32" t="s">
        <v>195</v>
      </c>
      <c r="J57" s="33" t="s">
        <v>196</v>
      </c>
      <c r="K57" s="32" t="s">
        <v>195</v>
      </c>
      <c r="L57" s="33" t="s">
        <v>196</v>
      </c>
      <c r="M57" s="32" t="s">
        <v>195</v>
      </c>
      <c r="N57" s="33" t="s">
        <v>196</v>
      </c>
      <c r="O57" s="32" t="s">
        <v>195</v>
      </c>
      <c r="P57" s="33" t="s">
        <v>196</v>
      </c>
      <c r="Q57" s="32" t="s">
        <v>195</v>
      </c>
      <c r="R57" s="33" t="s">
        <v>196</v>
      </c>
      <c r="S57" s="32" t="s">
        <v>195</v>
      </c>
      <c r="T57" s="33" t="s">
        <v>196</v>
      </c>
      <c r="U57" s="32" t="s">
        <v>195</v>
      </c>
      <c r="V57" s="33" t="s">
        <v>196</v>
      </c>
      <c r="W57" s="32" t="s">
        <v>195</v>
      </c>
      <c r="X57" s="33" t="s">
        <v>196</v>
      </c>
      <c r="Y57" s="32" t="s">
        <v>195</v>
      </c>
      <c r="Z57" s="33" t="s">
        <v>196</v>
      </c>
      <c r="AA57" s="32" t="s">
        <v>195</v>
      </c>
      <c r="AB57" s="33" t="s">
        <v>196</v>
      </c>
      <c r="AC57" s="32" t="s">
        <v>195</v>
      </c>
      <c r="AD57" s="33" t="s">
        <v>196</v>
      </c>
      <c r="AE57" s="32" t="s">
        <v>195</v>
      </c>
      <c r="AF57" s="33" t="s">
        <v>196</v>
      </c>
      <c r="AG57" s="32" t="s">
        <v>195</v>
      </c>
      <c r="AH57" s="33" t="s">
        <v>196</v>
      </c>
      <c r="AI57" s="32" t="s">
        <v>195</v>
      </c>
      <c r="AJ57" s="33" t="s">
        <v>196</v>
      </c>
      <c r="AK57" s="32" t="s">
        <v>195</v>
      </c>
      <c r="AL57" s="33" t="s">
        <v>196</v>
      </c>
      <c r="AM57" s="73" t="s">
        <v>195</v>
      </c>
      <c r="AN57" s="72" t="s">
        <v>196</v>
      </c>
    </row>
    <row r="58" spans="1:40" x14ac:dyDescent="0.25">
      <c r="A58" s="13"/>
      <c r="B58" s="34" t="str">
        <f>LookupValues!$B$5</f>
        <v>Lowland beech/yew woodland</v>
      </c>
      <c r="C58" s="35">
        <f>Disease!C53</f>
        <v>809.85864802020001</v>
      </c>
      <c r="D58" s="82">
        <f>Disease!AW53</f>
        <v>42.326732270040957</v>
      </c>
      <c r="E58" s="35">
        <f>Disease!D53</f>
        <v>0</v>
      </c>
      <c r="F58" s="82">
        <f>Disease!AX53</f>
        <v>0</v>
      </c>
      <c r="G58" s="35">
        <f>Disease!E53</f>
        <v>0</v>
      </c>
      <c r="H58" s="82">
        <f>Disease!AY53</f>
        <v>0</v>
      </c>
      <c r="I58" s="35">
        <f>Disease!F53</f>
        <v>208.28088035069999</v>
      </c>
      <c r="J58" s="82">
        <f>Disease!AZ53</f>
        <v>98.626278519624421</v>
      </c>
      <c r="K58" s="35">
        <f>Disease!G53</f>
        <v>0</v>
      </c>
      <c r="L58" s="82">
        <f>Disease!BA53</f>
        <v>0</v>
      </c>
      <c r="M58" s="35">
        <f>Disease!H53</f>
        <v>0</v>
      </c>
      <c r="N58" s="82">
        <f>Disease!BB53</f>
        <v>0</v>
      </c>
      <c r="O58" s="35">
        <f>Disease!I53</f>
        <v>0</v>
      </c>
      <c r="P58" s="82">
        <f>Disease!BC53</f>
        <v>0</v>
      </c>
      <c r="Q58" s="35">
        <f>Disease!J53</f>
        <v>0</v>
      </c>
      <c r="R58" s="82">
        <f>Disease!BD53</f>
        <v>0</v>
      </c>
      <c r="S58" s="35">
        <f>Disease!K53</f>
        <v>0</v>
      </c>
      <c r="T58" s="82">
        <f>Disease!BE53</f>
        <v>0</v>
      </c>
      <c r="U58" s="35">
        <f>Disease!L53</f>
        <v>0</v>
      </c>
      <c r="V58" s="82">
        <f>Disease!BF53</f>
        <v>0</v>
      </c>
      <c r="W58" s="35">
        <f>Disease!M53</f>
        <v>0</v>
      </c>
      <c r="X58" s="82">
        <f>Disease!BG53</f>
        <v>0</v>
      </c>
      <c r="Y58" s="35">
        <f>Disease!N53</f>
        <v>0</v>
      </c>
      <c r="Z58" s="82">
        <f>Disease!BH53</f>
        <v>0</v>
      </c>
      <c r="AA58" s="35">
        <f>Disease!O53</f>
        <v>0</v>
      </c>
      <c r="AB58" s="82">
        <f>Disease!BI53</f>
        <v>0</v>
      </c>
      <c r="AC58" s="35">
        <f>Disease!P53</f>
        <v>0</v>
      </c>
      <c r="AD58" s="82">
        <f>Disease!BJ53</f>
        <v>0</v>
      </c>
      <c r="AE58" s="35">
        <f>Disease!Q53</f>
        <v>0</v>
      </c>
      <c r="AF58" s="82">
        <f>Disease!BK53</f>
        <v>0</v>
      </c>
      <c r="AG58" s="35">
        <f>Disease!R53</f>
        <v>0</v>
      </c>
      <c r="AH58" s="82">
        <f>Disease!BL53</f>
        <v>0</v>
      </c>
      <c r="AI58" s="35">
        <f>Disease!S53</f>
        <v>0</v>
      </c>
      <c r="AJ58" s="82">
        <f>Disease!BM53</f>
        <v>0</v>
      </c>
      <c r="AK58" s="35">
        <f>Disease!T53</f>
        <v>0</v>
      </c>
      <c r="AL58" s="82">
        <f>Disease!BN53</f>
        <v>0</v>
      </c>
      <c r="AM58" s="81">
        <f>SUM(C58,E58,G58,I58,K58,M58,O58,Q58,S58,U58,W58,Y58,AA58,AC58,AE58,AG58,AI58,AK58)</f>
        <v>1018.1395283709001</v>
      </c>
      <c r="AN58" s="84">
        <f>IF(AM58=0,0,SQRT(SUM((C58*D58)^2,(E58*F58)^2,(G58*H58)^2,(I58*J58)^2,(K58*L58)^2,(M58*N58)^2,(O58*P58)^2,(Q58*R58)^2,(S58*T58)^2,(U58*V58)^2,(W58*X58)^2,(Y58*Z58)^2,(AA58*AB58)^2,(AC58*AD58)^2,(AE58*AF58)^2,(AG58*AH58)^2,(AI58*AJ58)^2,(AK58*AL58)^2))/AM58)</f>
        <v>39.250493005022776</v>
      </c>
    </row>
    <row r="59" spans="1:40" x14ac:dyDescent="0.25">
      <c r="A59" s="13"/>
      <c r="B59" s="34" t="str">
        <f>LookupValues!$B$6</f>
        <v>Lowland Mixed Deciduous Woodland</v>
      </c>
      <c r="C59" s="35">
        <f>Disease!C54</f>
        <v>75592.690386074319</v>
      </c>
      <c r="D59" s="82">
        <f>Disease!AW54</f>
        <v>3.8721057578106444</v>
      </c>
      <c r="E59" s="35">
        <f>Disease!D54</f>
        <v>2262.8059073346003</v>
      </c>
      <c r="F59" s="82">
        <f>Disease!AX54</f>
        <v>26.015458441053454</v>
      </c>
      <c r="G59" s="35">
        <f>Disease!E54</f>
        <v>494.85560609550004</v>
      </c>
      <c r="H59" s="82">
        <f>Disease!AY54</f>
        <v>48.470878233596402</v>
      </c>
      <c r="I59" s="35">
        <f>Disease!F54</f>
        <v>2369.1319221548997</v>
      </c>
      <c r="J59" s="82">
        <f>Disease!AZ54</f>
        <v>28.162761645270113</v>
      </c>
      <c r="K59" s="35">
        <f>Disease!G54</f>
        <v>704.87567596000008</v>
      </c>
      <c r="L59" s="82">
        <f>Disease!BA54</f>
        <v>48.443752047848513</v>
      </c>
      <c r="M59" s="35">
        <f>Disease!H54</f>
        <v>0</v>
      </c>
      <c r="N59" s="82">
        <f>Disease!BB54</f>
        <v>0</v>
      </c>
      <c r="O59" s="35">
        <f>Disease!I54</f>
        <v>246.00086615369997</v>
      </c>
      <c r="P59" s="82">
        <f>Disease!BC54</f>
        <v>46.955485648921069</v>
      </c>
      <c r="Q59" s="35">
        <f>Disease!J54</f>
        <v>0</v>
      </c>
      <c r="R59" s="82">
        <f>Disease!BD54</f>
        <v>0</v>
      </c>
      <c r="S59" s="35">
        <f>Disease!K54</f>
        <v>0</v>
      </c>
      <c r="T59" s="82">
        <f>Disease!BE54</f>
        <v>0</v>
      </c>
      <c r="U59" s="35">
        <f>Disease!L54</f>
        <v>93.656362146399999</v>
      </c>
      <c r="V59" s="82">
        <f>Disease!BF54</f>
        <v>51.555922216535883</v>
      </c>
      <c r="W59" s="35">
        <f>Disease!M54</f>
        <v>0</v>
      </c>
      <c r="X59" s="82">
        <f>Disease!BG54</f>
        <v>0</v>
      </c>
      <c r="Y59" s="35">
        <f>Disease!N54</f>
        <v>0</v>
      </c>
      <c r="Z59" s="82">
        <f>Disease!BH54</f>
        <v>0</v>
      </c>
      <c r="AA59" s="35">
        <f>Disease!O54</f>
        <v>182.0211496021</v>
      </c>
      <c r="AB59" s="82">
        <f>Disease!BI54</f>
        <v>100.04568205542664</v>
      </c>
      <c r="AC59" s="35">
        <f>Disease!P54</f>
        <v>0</v>
      </c>
      <c r="AD59" s="82">
        <f>Disease!BJ54</f>
        <v>0</v>
      </c>
      <c r="AE59" s="35">
        <f>Disease!Q54</f>
        <v>0</v>
      </c>
      <c r="AF59" s="82">
        <f>Disease!BK54</f>
        <v>0</v>
      </c>
      <c r="AG59" s="35">
        <f>Disease!R54</f>
        <v>0</v>
      </c>
      <c r="AH59" s="82">
        <f>Disease!BL54</f>
        <v>0</v>
      </c>
      <c r="AI59" s="35">
        <f>Disease!S54</f>
        <v>0</v>
      </c>
      <c r="AJ59" s="82">
        <f>Disease!BM54</f>
        <v>0</v>
      </c>
      <c r="AK59" s="35">
        <f>Disease!T54</f>
        <v>0</v>
      </c>
      <c r="AL59" s="82">
        <f>Disease!BN54</f>
        <v>0</v>
      </c>
      <c r="AM59" s="81">
        <f t="shared" ref="AM59:AM69" si="4">SUM(C59,E59,G59,I59,K59,M59,O59,Q59,S59,U59,W59,Y59,AA59,AC59,AE59,AG59,AI59,AK59)</f>
        <v>81946.037875521521</v>
      </c>
      <c r="AN59" s="84">
        <f t="shared" ref="AN59:AN69" si="5">IF(AM59=0,0,SQRT(SUM((C59*D59)^2,(E59*F59)^2,(G59*H59)^2,(I59*J59)^2,(K59*L59)^2,(M59*N59)^2,(O59*P59)^2,(Q59*R59)^2,(S59*T59)^2,(U59*V59)^2,(W59*X59)^2,(Y59*Z59)^2,(AA59*AB59)^2,(AC59*AD59)^2,(AE59*AF59)^2,(AG59*AH59)^2,(AI59*AJ59)^2,(AK59*AL59)^2))/AM59)</f>
        <v>3.777498590304238</v>
      </c>
    </row>
    <row r="60" spans="1:40" x14ac:dyDescent="0.25">
      <c r="A60" s="13"/>
      <c r="B60" s="34" t="str">
        <f>LookupValues!$B$7</f>
        <v>Native pine woodlands</v>
      </c>
      <c r="C60" s="35">
        <f>Disease!C55</f>
        <v>95384.657217205968</v>
      </c>
      <c r="D60" s="82">
        <f>Disease!AW55</f>
        <v>4.1697624997288756</v>
      </c>
      <c r="E60" s="35">
        <f>Disease!D55</f>
        <v>8709.6846789053998</v>
      </c>
      <c r="F60" s="82">
        <f>Disease!AX55</f>
        <v>14.432192865109579</v>
      </c>
      <c r="G60" s="35">
        <f>Disease!E55</f>
        <v>2176.9029380777997</v>
      </c>
      <c r="H60" s="82">
        <f>Disease!AY55</f>
        <v>23.665594876292332</v>
      </c>
      <c r="I60" s="35">
        <f>Disease!F55</f>
        <v>14178.913154956299</v>
      </c>
      <c r="J60" s="82">
        <f>Disease!AZ55</f>
        <v>10.692985758333018</v>
      </c>
      <c r="K60" s="35">
        <f>Disease!G55</f>
        <v>845.37915726699987</v>
      </c>
      <c r="L60" s="82">
        <f>Disease!BA55</f>
        <v>42.102667391929018</v>
      </c>
      <c r="M60" s="35">
        <f>Disease!H55</f>
        <v>1271.5621762165001</v>
      </c>
      <c r="N60" s="82">
        <f>Disease!BB55</f>
        <v>33.531007058909665</v>
      </c>
      <c r="O60" s="35">
        <f>Disease!I55</f>
        <v>324.16153303099998</v>
      </c>
      <c r="P60" s="82">
        <f>Disease!BC55</f>
        <v>53.229945594587221</v>
      </c>
      <c r="Q60" s="35">
        <f>Disease!J55</f>
        <v>489.63114674779996</v>
      </c>
      <c r="R60" s="82">
        <f>Disease!BD55</f>
        <v>63.831960372817811</v>
      </c>
      <c r="S60" s="35">
        <f>Disease!K55</f>
        <v>0</v>
      </c>
      <c r="T60" s="82">
        <f>Disease!BE55</f>
        <v>0</v>
      </c>
      <c r="U60" s="35">
        <f>Disease!L55</f>
        <v>150.57513803789999</v>
      </c>
      <c r="V60" s="82">
        <f>Disease!BF55</f>
        <v>105.06145800529728</v>
      </c>
      <c r="W60" s="35">
        <f>Disease!M55</f>
        <v>45.374620270000001</v>
      </c>
      <c r="X60" s="82">
        <f>Disease!BG55</f>
        <v>133.1997346448793</v>
      </c>
      <c r="Y60" s="35">
        <f>Disease!N55</f>
        <v>0</v>
      </c>
      <c r="Z60" s="82">
        <f>Disease!BH55</f>
        <v>0</v>
      </c>
      <c r="AA60" s="35">
        <f>Disease!O55</f>
        <v>0</v>
      </c>
      <c r="AB60" s="82">
        <f>Disease!BI55</f>
        <v>0</v>
      </c>
      <c r="AC60" s="35">
        <f>Disease!P55</f>
        <v>0</v>
      </c>
      <c r="AD60" s="82">
        <f>Disease!BJ55</f>
        <v>0</v>
      </c>
      <c r="AE60" s="35">
        <f>Disease!Q55</f>
        <v>0</v>
      </c>
      <c r="AF60" s="82">
        <f>Disease!BK55</f>
        <v>0</v>
      </c>
      <c r="AG60" s="35">
        <f>Disease!R55</f>
        <v>0</v>
      </c>
      <c r="AH60" s="82">
        <f>Disease!BL55</f>
        <v>0</v>
      </c>
      <c r="AI60" s="35">
        <f>Disease!S55</f>
        <v>0</v>
      </c>
      <c r="AJ60" s="82">
        <f>Disease!BM55</f>
        <v>0</v>
      </c>
      <c r="AK60" s="35">
        <f>Disease!T55</f>
        <v>0</v>
      </c>
      <c r="AL60" s="82">
        <f>Disease!BN55</f>
        <v>0</v>
      </c>
      <c r="AM60" s="81">
        <f t="shared" si="4"/>
        <v>123576.84176071564</v>
      </c>
      <c r="AN60" s="84">
        <f t="shared" si="5"/>
        <v>3.6574098826106032</v>
      </c>
    </row>
    <row r="61" spans="1:40" x14ac:dyDescent="0.25">
      <c r="A61" s="13"/>
      <c r="B61" s="34" t="str">
        <f>LookupValues!$B$8</f>
        <v>Non-HAP native pinewood</v>
      </c>
      <c r="C61" s="35">
        <f>Disease!C56</f>
        <v>35592.34554477199</v>
      </c>
      <c r="D61" s="82">
        <f>Disease!AW56</f>
        <v>7.2791165893879102</v>
      </c>
      <c r="E61" s="35">
        <f>Disease!D56</f>
        <v>1269.6227661178002</v>
      </c>
      <c r="F61" s="82">
        <f>Disease!AX56</f>
        <v>32.358239270184249</v>
      </c>
      <c r="G61" s="35">
        <f>Disease!E56</f>
        <v>534.63233695619999</v>
      </c>
      <c r="H61" s="82">
        <f>Disease!AY56</f>
        <v>50.506235702150391</v>
      </c>
      <c r="I61" s="35">
        <f>Disease!F56</f>
        <v>497.91091232519994</v>
      </c>
      <c r="J61" s="82">
        <f>Disease!AZ56</f>
        <v>56.117045682467122</v>
      </c>
      <c r="K61" s="35">
        <f>Disease!G56</f>
        <v>0</v>
      </c>
      <c r="L61" s="82">
        <f>Disease!BA56</f>
        <v>0</v>
      </c>
      <c r="M61" s="35">
        <f>Disease!H56</f>
        <v>37.929149975900003</v>
      </c>
      <c r="N61" s="82">
        <f>Disease!BB56</f>
        <v>32.462347302402492</v>
      </c>
      <c r="O61" s="35">
        <f>Disease!I56</f>
        <v>0</v>
      </c>
      <c r="P61" s="82">
        <f>Disease!BC56</f>
        <v>0</v>
      </c>
      <c r="Q61" s="35">
        <f>Disease!J56</f>
        <v>0</v>
      </c>
      <c r="R61" s="82">
        <f>Disease!BD56</f>
        <v>0</v>
      </c>
      <c r="S61" s="35">
        <f>Disease!K56</f>
        <v>0</v>
      </c>
      <c r="T61" s="82">
        <f>Disease!BE56</f>
        <v>0</v>
      </c>
      <c r="U61" s="35">
        <f>Disease!L56</f>
        <v>0</v>
      </c>
      <c r="V61" s="82">
        <f>Disease!BF56</f>
        <v>0</v>
      </c>
      <c r="W61" s="35">
        <f>Disease!M56</f>
        <v>0</v>
      </c>
      <c r="X61" s="82">
        <f>Disease!BG56</f>
        <v>0</v>
      </c>
      <c r="Y61" s="35">
        <f>Disease!N56</f>
        <v>0</v>
      </c>
      <c r="Z61" s="82">
        <f>Disease!BH56</f>
        <v>0</v>
      </c>
      <c r="AA61" s="35">
        <f>Disease!O56</f>
        <v>0</v>
      </c>
      <c r="AB61" s="82">
        <f>Disease!BI56</f>
        <v>0</v>
      </c>
      <c r="AC61" s="35">
        <f>Disease!P56</f>
        <v>0</v>
      </c>
      <c r="AD61" s="82">
        <f>Disease!BJ56</f>
        <v>0</v>
      </c>
      <c r="AE61" s="35">
        <f>Disease!Q56</f>
        <v>0</v>
      </c>
      <c r="AF61" s="82">
        <f>Disease!BK56</f>
        <v>0</v>
      </c>
      <c r="AG61" s="35">
        <f>Disease!R56</f>
        <v>0</v>
      </c>
      <c r="AH61" s="82">
        <f>Disease!BL56</f>
        <v>0</v>
      </c>
      <c r="AI61" s="35">
        <f>Disease!S56</f>
        <v>0</v>
      </c>
      <c r="AJ61" s="82">
        <f>Disease!BM56</f>
        <v>0</v>
      </c>
      <c r="AK61" s="35">
        <f>Disease!T56</f>
        <v>0</v>
      </c>
      <c r="AL61" s="82">
        <f>Disease!BN56</f>
        <v>0</v>
      </c>
      <c r="AM61" s="81">
        <f t="shared" si="4"/>
        <v>37932.440710147086</v>
      </c>
      <c r="AN61" s="84">
        <f t="shared" si="5"/>
        <v>6.9909290811509051</v>
      </c>
    </row>
    <row r="62" spans="1:40" ht="30" customHeight="1" x14ac:dyDescent="0.25">
      <c r="A62" s="13"/>
      <c r="B62" s="85" t="str">
        <f>LookupValues!$B$9</f>
        <v>Upland birchwoods (Scot); birch dominated upland oakwoods (Eng, Wal)</v>
      </c>
      <c r="C62" s="35">
        <f>Disease!C57</f>
        <v>106370.64434177922</v>
      </c>
      <c r="D62" s="82">
        <f>Disease!AW57</f>
        <v>3.4433645772385133</v>
      </c>
      <c r="E62" s="35">
        <f>Disease!D57</f>
        <v>3224.0519583209002</v>
      </c>
      <c r="F62" s="82">
        <f>Disease!AX57</f>
        <v>19.814701973755465</v>
      </c>
      <c r="G62" s="35">
        <f>Disease!E57</f>
        <v>2585.9731550686997</v>
      </c>
      <c r="H62" s="82">
        <f>Disease!AY57</f>
        <v>23.611040807464022</v>
      </c>
      <c r="I62" s="35">
        <f>Disease!F57</f>
        <v>6491.1594115116995</v>
      </c>
      <c r="J62" s="82">
        <f>Disease!AZ57</f>
        <v>14.109662941292569</v>
      </c>
      <c r="K62" s="35">
        <f>Disease!G57</f>
        <v>705.69860455640003</v>
      </c>
      <c r="L62" s="82">
        <f>Disease!BA57</f>
        <v>51.028777062594685</v>
      </c>
      <c r="M62" s="35">
        <f>Disease!H57</f>
        <v>0</v>
      </c>
      <c r="N62" s="82">
        <f>Disease!BB57</f>
        <v>0</v>
      </c>
      <c r="O62" s="35">
        <f>Disease!I57</f>
        <v>249.14179219810003</v>
      </c>
      <c r="P62" s="82">
        <f>Disease!BC57</f>
        <v>89.695489541774151</v>
      </c>
      <c r="Q62" s="35">
        <f>Disease!J57</f>
        <v>0</v>
      </c>
      <c r="R62" s="82">
        <f>Disease!BD57</f>
        <v>0</v>
      </c>
      <c r="S62" s="35">
        <f>Disease!K57</f>
        <v>114.91666679599999</v>
      </c>
      <c r="T62" s="82">
        <f>Disease!BE57</f>
        <v>17.824380262099172</v>
      </c>
      <c r="U62" s="35">
        <f>Disease!L57</f>
        <v>67.378190750000002</v>
      </c>
      <c r="V62" s="82">
        <f>Disease!BF57</f>
        <v>55.812392887508963</v>
      </c>
      <c r="W62" s="35">
        <f>Disease!M57</f>
        <v>0</v>
      </c>
      <c r="X62" s="82">
        <f>Disease!BG57</f>
        <v>0</v>
      </c>
      <c r="Y62" s="35">
        <f>Disease!N57</f>
        <v>0</v>
      </c>
      <c r="Z62" s="82">
        <f>Disease!BH57</f>
        <v>0</v>
      </c>
      <c r="AA62" s="35">
        <f>Disease!O57</f>
        <v>278.09240149000004</v>
      </c>
      <c r="AB62" s="82">
        <f>Disease!BI57</f>
        <v>33.71456707193115</v>
      </c>
      <c r="AC62" s="35">
        <f>Disease!P57</f>
        <v>0</v>
      </c>
      <c r="AD62" s="82">
        <f>Disease!BJ57</f>
        <v>0</v>
      </c>
      <c r="AE62" s="35">
        <f>Disease!Q57</f>
        <v>0</v>
      </c>
      <c r="AF62" s="82">
        <f>Disease!BK57</f>
        <v>0</v>
      </c>
      <c r="AG62" s="35">
        <f>Disease!R57</f>
        <v>0</v>
      </c>
      <c r="AH62" s="82">
        <f>Disease!BL57</f>
        <v>0</v>
      </c>
      <c r="AI62" s="35">
        <f>Disease!S57</f>
        <v>0</v>
      </c>
      <c r="AJ62" s="82">
        <f>Disease!BM57</f>
        <v>0</v>
      </c>
      <c r="AK62" s="35">
        <f>Disease!T57</f>
        <v>0</v>
      </c>
      <c r="AL62" s="82">
        <f>Disease!BN57</f>
        <v>0</v>
      </c>
      <c r="AM62" s="81">
        <f t="shared" si="4"/>
        <v>120087.056522471</v>
      </c>
      <c r="AN62" s="84">
        <f t="shared" si="5"/>
        <v>3.2493065113711719</v>
      </c>
    </row>
    <row r="63" spans="1:40" x14ac:dyDescent="0.25">
      <c r="A63" s="13"/>
      <c r="B63" s="34" t="str">
        <f>LookupValues!$B$10</f>
        <v>Upland mixed ashwoods</v>
      </c>
      <c r="C63" s="35">
        <f>Disease!C58</f>
        <v>10481.412883262499</v>
      </c>
      <c r="D63" s="82">
        <f>Disease!AW58</f>
        <v>11.260696231934507</v>
      </c>
      <c r="E63" s="35">
        <f>Disease!D58</f>
        <v>912.98708041810005</v>
      </c>
      <c r="F63" s="82">
        <f>Disease!AX58</f>
        <v>29.698907108189957</v>
      </c>
      <c r="G63" s="35">
        <f>Disease!E58</f>
        <v>245.439377845</v>
      </c>
      <c r="H63" s="82">
        <f>Disease!AY58</f>
        <v>87.397658108708356</v>
      </c>
      <c r="I63" s="35">
        <f>Disease!F58</f>
        <v>1364.1478118070002</v>
      </c>
      <c r="J63" s="82">
        <f>Disease!AZ58</f>
        <v>37.224676875618748</v>
      </c>
      <c r="K63" s="35">
        <f>Disease!G58</f>
        <v>230.70470229</v>
      </c>
      <c r="L63" s="82">
        <f>Disease!BA58</f>
        <v>90.941144765234299</v>
      </c>
      <c r="M63" s="35">
        <f>Disease!H58</f>
        <v>0</v>
      </c>
      <c r="N63" s="82">
        <f>Disease!BB58</f>
        <v>0</v>
      </c>
      <c r="O63" s="35">
        <f>Disease!I58</f>
        <v>115.7717247272</v>
      </c>
      <c r="P63" s="82">
        <f>Disease!BC58</f>
        <v>58.81325240606138</v>
      </c>
      <c r="Q63" s="35">
        <f>Disease!J58</f>
        <v>0</v>
      </c>
      <c r="R63" s="82">
        <f>Disease!BD58</f>
        <v>0</v>
      </c>
      <c r="S63" s="35">
        <f>Disease!K58</f>
        <v>0</v>
      </c>
      <c r="T63" s="82">
        <f>Disease!BE58</f>
        <v>0</v>
      </c>
      <c r="U63" s="35">
        <f>Disease!L58</f>
        <v>820.14267293199998</v>
      </c>
      <c r="V63" s="82">
        <f>Disease!BF58</f>
        <v>42.536596754103947</v>
      </c>
      <c r="W63" s="35">
        <f>Disease!M58</f>
        <v>0</v>
      </c>
      <c r="X63" s="82">
        <f>Disease!BG58</f>
        <v>0</v>
      </c>
      <c r="Y63" s="35">
        <f>Disease!N58</f>
        <v>0</v>
      </c>
      <c r="Z63" s="82">
        <f>Disease!BH58</f>
        <v>0</v>
      </c>
      <c r="AA63" s="35">
        <f>Disease!O58</f>
        <v>463.67410526999998</v>
      </c>
      <c r="AB63" s="82">
        <f>Disease!BI58</f>
        <v>67.577826975029595</v>
      </c>
      <c r="AC63" s="35">
        <f>Disease!P58</f>
        <v>0</v>
      </c>
      <c r="AD63" s="82">
        <f>Disease!BJ58</f>
        <v>0</v>
      </c>
      <c r="AE63" s="35">
        <f>Disease!Q58</f>
        <v>0</v>
      </c>
      <c r="AF63" s="82">
        <f>Disease!BK58</f>
        <v>0</v>
      </c>
      <c r="AG63" s="35">
        <f>Disease!R58</f>
        <v>0</v>
      </c>
      <c r="AH63" s="82">
        <f>Disease!BL58</f>
        <v>0</v>
      </c>
      <c r="AI63" s="35">
        <f>Disease!S58</f>
        <v>0</v>
      </c>
      <c r="AJ63" s="82">
        <f>Disease!BM58</f>
        <v>0</v>
      </c>
      <c r="AK63" s="35">
        <f>Disease!T58</f>
        <v>0</v>
      </c>
      <c r="AL63" s="82">
        <f>Disease!BN58</f>
        <v>0</v>
      </c>
      <c r="AM63" s="81">
        <f t="shared" si="4"/>
        <v>14634.2803585518</v>
      </c>
      <c r="AN63" s="84">
        <f t="shared" si="5"/>
        <v>9.7574629839786287</v>
      </c>
    </row>
    <row r="64" spans="1:40" x14ac:dyDescent="0.25">
      <c r="A64" s="13"/>
      <c r="B64" s="34" t="str">
        <f>LookupValues!$B$11</f>
        <v>Upland oakwood</v>
      </c>
      <c r="C64" s="35">
        <f>Disease!C59</f>
        <v>24456.628598489304</v>
      </c>
      <c r="D64" s="82">
        <f>Disease!AW59</f>
        <v>7.3673066330060628</v>
      </c>
      <c r="E64" s="35">
        <f>Disease!D59</f>
        <v>1584.289043648</v>
      </c>
      <c r="F64" s="82">
        <f>Disease!AX59</f>
        <v>30.946306982445929</v>
      </c>
      <c r="G64" s="35">
        <f>Disease!E59</f>
        <v>278.26018266889992</v>
      </c>
      <c r="H64" s="82">
        <f>Disease!AY59</f>
        <v>52.369695715007971</v>
      </c>
      <c r="I64" s="35">
        <f>Disease!F59</f>
        <v>5441.3337152259992</v>
      </c>
      <c r="J64" s="82">
        <f>Disease!AZ59</f>
        <v>20.211895799568797</v>
      </c>
      <c r="K64" s="35">
        <f>Disease!G59</f>
        <v>235.88533040999999</v>
      </c>
      <c r="L64" s="82">
        <f>Disease!BA59</f>
        <v>92.654373808204852</v>
      </c>
      <c r="M64" s="35">
        <f>Disease!H59</f>
        <v>544.27959374</v>
      </c>
      <c r="N64" s="82">
        <f>Disease!BB59</f>
        <v>65.458547001600252</v>
      </c>
      <c r="O64" s="35">
        <f>Disease!I59</f>
        <v>70.30783606</v>
      </c>
      <c r="P64" s="82">
        <f>Disease!BC59</f>
        <v>79.164338955622171</v>
      </c>
      <c r="Q64" s="35">
        <f>Disease!J59</f>
        <v>0</v>
      </c>
      <c r="R64" s="82">
        <f>Disease!BD59</f>
        <v>0</v>
      </c>
      <c r="S64" s="35">
        <f>Disease!K59</f>
        <v>0</v>
      </c>
      <c r="T64" s="82">
        <f>Disease!BE59</f>
        <v>0</v>
      </c>
      <c r="U64" s="35">
        <f>Disease!L59</f>
        <v>323.32031083620001</v>
      </c>
      <c r="V64" s="82">
        <f>Disease!BF59</f>
        <v>46.492275553338985</v>
      </c>
      <c r="W64" s="35">
        <f>Disease!M59</f>
        <v>0</v>
      </c>
      <c r="X64" s="82">
        <f>Disease!BG59</f>
        <v>0</v>
      </c>
      <c r="Y64" s="35">
        <f>Disease!N59</f>
        <v>0</v>
      </c>
      <c r="Z64" s="82">
        <f>Disease!BH59</f>
        <v>0</v>
      </c>
      <c r="AA64" s="35">
        <f>Disease!O59</f>
        <v>0</v>
      </c>
      <c r="AB64" s="82">
        <f>Disease!BI59</f>
        <v>0</v>
      </c>
      <c r="AC64" s="35">
        <f>Disease!P59</f>
        <v>0</v>
      </c>
      <c r="AD64" s="82">
        <f>Disease!BJ59</f>
        <v>0</v>
      </c>
      <c r="AE64" s="35">
        <f>Disease!Q59</f>
        <v>0</v>
      </c>
      <c r="AF64" s="82">
        <f>Disease!BK59</f>
        <v>0</v>
      </c>
      <c r="AG64" s="35">
        <f>Disease!R59</f>
        <v>0</v>
      </c>
      <c r="AH64" s="82">
        <f>Disease!BL59</f>
        <v>0</v>
      </c>
      <c r="AI64" s="35">
        <f>Disease!S59</f>
        <v>0</v>
      </c>
      <c r="AJ64" s="82">
        <f>Disease!BM59</f>
        <v>0</v>
      </c>
      <c r="AK64" s="35">
        <f>Disease!T59</f>
        <v>0</v>
      </c>
      <c r="AL64" s="82">
        <f>Disease!BN59</f>
        <v>0</v>
      </c>
      <c r="AM64" s="81">
        <f t="shared" si="4"/>
        <v>32934.304611078405</v>
      </c>
      <c r="AN64" s="84">
        <f t="shared" si="5"/>
        <v>6.7335905384890982</v>
      </c>
    </row>
    <row r="65" spans="1:40" x14ac:dyDescent="0.25">
      <c r="A65" s="13"/>
      <c r="B65" s="34" t="str">
        <f>LookupValues!$B$12</f>
        <v>Wet woodland</v>
      </c>
      <c r="C65" s="35">
        <f>Disease!C60</f>
        <v>56913.184805155623</v>
      </c>
      <c r="D65" s="82">
        <f>Disease!AW60</f>
        <v>5.0804823112232329</v>
      </c>
      <c r="E65" s="35">
        <f>Disease!D60</f>
        <v>2241.6167196561009</v>
      </c>
      <c r="F65" s="82">
        <f>Disease!AX60</f>
        <v>24.706481631064939</v>
      </c>
      <c r="G65" s="35">
        <f>Disease!E60</f>
        <v>1445.1388172494001</v>
      </c>
      <c r="H65" s="82">
        <f>Disease!AY60</f>
        <v>25.441155268627419</v>
      </c>
      <c r="I65" s="35">
        <f>Disease!F60</f>
        <v>2199.4546527825005</v>
      </c>
      <c r="J65" s="82">
        <f>Disease!AZ60</f>
        <v>27.826494712277523</v>
      </c>
      <c r="K65" s="35">
        <f>Disease!G60</f>
        <v>0</v>
      </c>
      <c r="L65" s="82">
        <f>Disease!BA60</f>
        <v>0</v>
      </c>
      <c r="M65" s="35">
        <f>Disease!H60</f>
        <v>447.73175469099999</v>
      </c>
      <c r="N65" s="82">
        <f>Disease!BB60</f>
        <v>39.500581893774282</v>
      </c>
      <c r="O65" s="35">
        <f>Disease!I60</f>
        <v>165.76303786</v>
      </c>
      <c r="P65" s="82">
        <f>Disease!BC60</f>
        <v>82.822217501432092</v>
      </c>
      <c r="Q65" s="35">
        <f>Disease!J60</f>
        <v>25.673990984100001</v>
      </c>
      <c r="R65" s="82">
        <f>Disease!BD60</f>
        <v>122.14053495432847</v>
      </c>
      <c r="S65" s="35">
        <f>Disease!K60</f>
        <v>0</v>
      </c>
      <c r="T65" s="82">
        <f>Disease!BE60</f>
        <v>0</v>
      </c>
      <c r="U65" s="35">
        <f>Disease!L60</f>
        <v>0</v>
      </c>
      <c r="V65" s="82">
        <f>Disease!BF60</f>
        <v>0</v>
      </c>
      <c r="W65" s="35">
        <f>Disease!M60</f>
        <v>0</v>
      </c>
      <c r="X65" s="82">
        <f>Disease!BG60</f>
        <v>0</v>
      </c>
      <c r="Y65" s="35">
        <f>Disease!N60</f>
        <v>0</v>
      </c>
      <c r="Z65" s="82">
        <f>Disease!BH60</f>
        <v>0</v>
      </c>
      <c r="AA65" s="35">
        <f>Disease!O60</f>
        <v>0</v>
      </c>
      <c r="AB65" s="82">
        <f>Disease!BI60</f>
        <v>0</v>
      </c>
      <c r="AC65" s="35">
        <f>Disease!P60</f>
        <v>0</v>
      </c>
      <c r="AD65" s="82">
        <f>Disease!BJ60</f>
        <v>0</v>
      </c>
      <c r="AE65" s="35">
        <f>Disease!Q60</f>
        <v>0</v>
      </c>
      <c r="AF65" s="82">
        <f>Disease!BK60</f>
        <v>0</v>
      </c>
      <c r="AG65" s="35">
        <f>Disease!R60</f>
        <v>0</v>
      </c>
      <c r="AH65" s="82">
        <f>Disease!BL60</f>
        <v>0</v>
      </c>
      <c r="AI65" s="35">
        <f>Disease!S60</f>
        <v>0</v>
      </c>
      <c r="AJ65" s="82">
        <f>Disease!BM60</f>
        <v>0</v>
      </c>
      <c r="AK65" s="35">
        <f>Disease!T60</f>
        <v>0</v>
      </c>
      <c r="AL65" s="82">
        <f>Disease!BN60</f>
        <v>0</v>
      </c>
      <c r="AM65" s="81">
        <f t="shared" si="4"/>
        <v>63438.563778378717</v>
      </c>
      <c r="AN65" s="84">
        <f t="shared" si="5"/>
        <v>4.7885503252125501</v>
      </c>
    </row>
    <row r="66" spans="1:40" x14ac:dyDescent="0.25">
      <c r="A66" s="13"/>
      <c r="B66" s="34" t="str">
        <f>LookupValues!$B$13</f>
        <v>Wood Pasture &amp; Parkland</v>
      </c>
      <c r="C66" s="35">
        <f>Disease!C61</f>
        <v>2678.86643697</v>
      </c>
      <c r="D66" s="82">
        <f>Disease!AW61</f>
        <v>29.360919982446624</v>
      </c>
      <c r="E66" s="35">
        <f>Disease!D61</f>
        <v>0</v>
      </c>
      <c r="F66" s="82">
        <f>Disease!AX61</f>
        <v>0</v>
      </c>
      <c r="G66" s="35">
        <f>Disease!E61</f>
        <v>0</v>
      </c>
      <c r="H66" s="82">
        <f>Disease!AY61</f>
        <v>0</v>
      </c>
      <c r="I66" s="35">
        <f>Disease!F61</f>
        <v>0</v>
      </c>
      <c r="J66" s="82">
        <f>Disease!AZ61</f>
        <v>0</v>
      </c>
      <c r="K66" s="35">
        <f>Disease!G61</f>
        <v>0</v>
      </c>
      <c r="L66" s="82">
        <f>Disease!BA61</f>
        <v>0</v>
      </c>
      <c r="M66" s="35">
        <f>Disease!H61</f>
        <v>0</v>
      </c>
      <c r="N66" s="82">
        <f>Disease!BB61</f>
        <v>0</v>
      </c>
      <c r="O66" s="35">
        <f>Disease!I61</f>
        <v>0</v>
      </c>
      <c r="P66" s="82">
        <f>Disease!BC61</f>
        <v>0</v>
      </c>
      <c r="Q66" s="35">
        <f>Disease!J61</f>
        <v>0</v>
      </c>
      <c r="R66" s="82">
        <f>Disease!BD61</f>
        <v>0</v>
      </c>
      <c r="S66" s="35">
        <f>Disease!K61</f>
        <v>0</v>
      </c>
      <c r="T66" s="82">
        <f>Disease!BE61</f>
        <v>0</v>
      </c>
      <c r="U66" s="35">
        <f>Disease!L61</f>
        <v>0</v>
      </c>
      <c r="V66" s="82">
        <f>Disease!BF61</f>
        <v>0</v>
      </c>
      <c r="W66" s="35">
        <f>Disease!M61</f>
        <v>0</v>
      </c>
      <c r="X66" s="82">
        <f>Disease!BG61</f>
        <v>0</v>
      </c>
      <c r="Y66" s="35">
        <f>Disease!N61</f>
        <v>0</v>
      </c>
      <c r="Z66" s="82">
        <f>Disease!BH61</f>
        <v>0</v>
      </c>
      <c r="AA66" s="35">
        <f>Disease!O61</f>
        <v>0</v>
      </c>
      <c r="AB66" s="82">
        <f>Disease!BI61</f>
        <v>0</v>
      </c>
      <c r="AC66" s="35">
        <f>Disease!P61</f>
        <v>0</v>
      </c>
      <c r="AD66" s="82">
        <f>Disease!BJ61</f>
        <v>0</v>
      </c>
      <c r="AE66" s="35">
        <f>Disease!Q61</f>
        <v>0</v>
      </c>
      <c r="AF66" s="82">
        <f>Disease!BK61</f>
        <v>0</v>
      </c>
      <c r="AG66" s="35">
        <f>Disease!R61</f>
        <v>0</v>
      </c>
      <c r="AH66" s="82">
        <f>Disease!BL61</f>
        <v>0</v>
      </c>
      <c r="AI66" s="35">
        <f>Disease!S61</f>
        <v>0</v>
      </c>
      <c r="AJ66" s="82">
        <f>Disease!BM61</f>
        <v>0</v>
      </c>
      <c r="AK66" s="35">
        <f>Disease!T61</f>
        <v>0</v>
      </c>
      <c r="AL66" s="82">
        <f>Disease!BN61</f>
        <v>0</v>
      </c>
      <c r="AM66" s="81">
        <f t="shared" si="4"/>
        <v>2678.86643697</v>
      </c>
      <c r="AN66" s="84">
        <f t="shared" si="5"/>
        <v>29.360919982446624</v>
      </c>
    </row>
    <row r="67" spans="1:40" x14ac:dyDescent="0.25">
      <c r="A67" s="13"/>
      <c r="B67" s="34" t="str">
        <f>LookupValues!$B$14</f>
        <v>Broadleaf habitat NOT classified as priority</v>
      </c>
      <c r="C67" s="35">
        <f>Disease!C62</f>
        <v>19281.667603206199</v>
      </c>
      <c r="D67" s="82">
        <f>Disease!AW62</f>
        <v>8.3169484134278431</v>
      </c>
      <c r="E67" s="35">
        <f>Disease!D62</f>
        <v>566.97094406029998</v>
      </c>
      <c r="F67" s="82">
        <f>Disease!AX62</f>
        <v>49.379810263393502</v>
      </c>
      <c r="G67" s="35">
        <f>Disease!E62</f>
        <v>168.1339796124</v>
      </c>
      <c r="H67" s="82">
        <f>Disease!AY62</f>
        <v>44.436613496390827</v>
      </c>
      <c r="I67" s="35">
        <f>Disease!F62</f>
        <v>832.16843499279992</v>
      </c>
      <c r="J67" s="82">
        <f>Disease!AZ62</f>
        <v>41.300951625225231</v>
      </c>
      <c r="K67" s="35">
        <f>Disease!G62</f>
        <v>309.19080663979997</v>
      </c>
      <c r="L67" s="82">
        <f>Disease!BA62</f>
        <v>71.685713435056201</v>
      </c>
      <c r="M67" s="35">
        <f>Disease!H62</f>
        <v>0</v>
      </c>
      <c r="N67" s="82">
        <f>Disease!BB62</f>
        <v>0</v>
      </c>
      <c r="O67" s="35">
        <f>Disease!I62</f>
        <v>237.53044723709999</v>
      </c>
      <c r="P67" s="82">
        <f>Disease!BC62</f>
        <v>89.147305652466898</v>
      </c>
      <c r="Q67" s="35">
        <f>Disease!J62</f>
        <v>0</v>
      </c>
      <c r="R67" s="82">
        <f>Disease!BD62</f>
        <v>0</v>
      </c>
      <c r="S67" s="35">
        <f>Disease!K62</f>
        <v>0</v>
      </c>
      <c r="T67" s="82">
        <f>Disease!BE62</f>
        <v>0</v>
      </c>
      <c r="U67" s="35">
        <f>Disease!L62</f>
        <v>0</v>
      </c>
      <c r="V67" s="82">
        <f>Disease!BF62</f>
        <v>0</v>
      </c>
      <c r="W67" s="35">
        <f>Disease!M62</f>
        <v>0</v>
      </c>
      <c r="X67" s="82">
        <f>Disease!BG62</f>
        <v>0</v>
      </c>
      <c r="Y67" s="35">
        <f>Disease!N62</f>
        <v>0</v>
      </c>
      <c r="Z67" s="82">
        <f>Disease!BH62</f>
        <v>0</v>
      </c>
      <c r="AA67" s="35">
        <f>Disease!O62</f>
        <v>0</v>
      </c>
      <c r="AB67" s="82">
        <f>Disease!BI62</f>
        <v>0</v>
      </c>
      <c r="AC67" s="35">
        <f>Disease!P62</f>
        <v>0</v>
      </c>
      <c r="AD67" s="82">
        <f>Disease!BJ62</f>
        <v>0</v>
      </c>
      <c r="AE67" s="35">
        <f>Disease!Q62</f>
        <v>0</v>
      </c>
      <c r="AF67" s="82">
        <f>Disease!BK62</f>
        <v>0</v>
      </c>
      <c r="AG67" s="35">
        <f>Disease!R62</f>
        <v>0</v>
      </c>
      <c r="AH67" s="82">
        <f>Disease!BL62</f>
        <v>0</v>
      </c>
      <c r="AI67" s="35">
        <f>Disease!S62</f>
        <v>0</v>
      </c>
      <c r="AJ67" s="82">
        <f>Disease!BM62</f>
        <v>0</v>
      </c>
      <c r="AK67" s="35">
        <f>Disease!T62</f>
        <v>0</v>
      </c>
      <c r="AL67" s="82">
        <f>Disease!BN62</f>
        <v>0</v>
      </c>
      <c r="AM67" s="81">
        <f t="shared" si="4"/>
        <v>21395.662215748598</v>
      </c>
      <c r="AN67" s="84">
        <f t="shared" si="5"/>
        <v>7.9148729724361884</v>
      </c>
    </row>
    <row r="68" spans="1:40" x14ac:dyDescent="0.25">
      <c r="A68" s="13"/>
      <c r="B68" s="34" t="str">
        <f>LookupValues!$B$15</f>
        <v>Non-native coniferous woodland</v>
      </c>
      <c r="C68" s="35">
        <f>Disease!C63</f>
        <v>694139.98584883066</v>
      </c>
      <c r="D68" s="82">
        <f>Disease!AW63</f>
        <v>0.9645132249589482</v>
      </c>
      <c r="E68" s="35">
        <f>Disease!D63</f>
        <v>23579.801903745501</v>
      </c>
      <c r="F68" s="82">
        <f>Disease!AX63</f>
        <v>8.341630767415019</v>
      </c>
      <c r="G68" s="35">
        <f>Disease!E63</f>
        <v>7034.7284159976998</v>
      </c>
      <c r="H68" s="82">
        <f>Disease!AY63</f>
        <v>11.870329380989286</v>
      </c>
      <c r="I68" s="35">
        <f>Disease!F63</f>
        <v>57717.390432108914</v>
      </c>
      <c r="J68" s="82">
        <f>Disease!AZ63</f>
        <v>5.5174958526595033</v>
      </c>
      <c r="K68" s="35">
        <f>Disease!G63</f>
        <v>8389.8549456739001</v>
      </c>
      <c r="L68" s="82">
        <f>Disease!BA63</f>
        <v>15.178270728654764</v>
      </c>
      <c r="M68" s="35">
        <f>Disease!H63</f>
        <v>3828.2360506517989</v>
      </c>
      <c r="N68" s="82">
        <f>Disease!BB63</f>
        <v>17.951260344559017</v>
      </c>
      <c r="O68" s="35">
        <f>Disease!I63</f>
        <v>20525.660376861098</v>
      </c>
      <c r="P68" s="82">
        <f>Disease!BC63</f>
        <v>7.4851627321334142</v>
      </c>
      <c r="Q68" s="35">
        <f>Disease!J63</f>
        <v>417.79964741250001</v>
      </c>
      <c r="R68" s="82">
        <f>Disease!BD63</f>
        <v>64.328706996157393</v>
      </c>
      <c r="S68" s="35">
        <f>Disease!K63</f>
        <v>425.9051832243</v>
      </c>
      <c r="T68" s="82">
        <f>Disease!BE63</f>
        <v>41.176214201273169</v>
      </c>
      <c r="U68" s="35">
        <f>Disease!L63</f>
        <v>1870.3240205136999</v>
      </c>
      <c r="V68" s="82">
        <f>Disease!BF63</f>
        <v>27.190448229750903</v>
      </c>
      <c r="W68" s="35">
        <f>Disease!M63</f>
        <v>139.38419633949999</v>
      </c>
      <c r="X68" s="82">
        <f>Disease!BG63</f>
        <v>98.420824660651789</v>
      </c>
      <c r="Y68" s="35">
        <f>Disease!N63</f>
        <v>505.37258988550002</v>
      </c>
      <c r="Z68" s="82">
        <f>Disease!BH63</f>
        <v>56.722419567551583</v>
      </c>
      <c r="AA68" s="35">
        <f>Disease!O63</f>
        <v>530.24453105680004</v>
      </c>
      <c r="AB68" s="82">
        <f>Disease!BI63</f>
        <v>40.657507296515277</v>
      </c>
      <c r="AC68" s="35">
        <f>Disease!P63</f>
        <v>188.452516366</v>
      </c>
      <c r="AD68" s="82">
        <f>Disease!BJ63</f>
        <v>55.219437652955563</v>
      </c>
      <c r="AE68" s="35">
        <f>Disease!Q63</f>
        <v>0</v>
      </c>
      <c r="AF68" s="82">
        <f>Disease!BK63</f>
        <v>0</v>
      </c>
      <c r="AG68" s="35">
        <f>Disease!R63</f>
        <v>94.480903443000003</v>
      </c>
      <c r="AH68" s="82">
        <f>Disease!BL63</f>
        <v>77.67886221490572</v>
      </c>
      <c r="AI68" s="35">
        <f>Disease!S63</f>
        <v>0</v>
      </c>
      <c r="AJ68" s="82">
        <f>Disease!BM63</f>
        <v>0</v>
      </c>
      <c r="AK68" s="35">
        <f>Disease!T63</f>
        <v>0</v>
      </c>
      <c r="AL68" s="82">
        <f>Disease!BN63</f>
        <v>0</v>
      </c>
      <c r="AM68" s="81">
        <f t="shared" si="4"/>
        <v>819387.62156211096</v>
      </c>
      <c r="AN68" s="84">
        <f t="shared" si="5"/>
        <v>0.9802303236993839</v>
      </c>
    </row>
    <row r="69" spans="1:40" x14ac:dyDescent="0.25">
      <c r="A69" s="13"/>
      <c r="B69" s="36" t="str">
        <f>LookupValues!$B$16</f>
        <v>Transition or felled</v>
      </c>
      <c r="C69" s="35">
        <f>Disease!C64</f>
        <v>61999.481433198678</v>
      </c>
      <c r="D69" s="82">
        <f>Disease!AW64</f>
        <v>9.4252574063244818</v>
      </c>
      <c r="E69" s="35">
        <f>Disease!D64</f>
        <v>1083.3530805379999</v>
      </c>
      <c r="F69" s="82">
        <f>Disease!AX64</f>
        <v>31.653024457099871</v>
      </c>
      <c r="G69" s="35">
        <f>Disease!E64</f>
        <v>912.62469271500004</v>
      </c>
      <c r="H69" s="82">
        <f>Disease!AY64</f>
        <v>36.871152606174427</v>
      </c>
      <c r="I69" s="35">
        <f>Disease!F64</f>
        <v>3030.1980679807998</v>
      </c>
      <c r="J69" s="82">
        <f>Disease!AZ64</f>
        <v>17.891180183123303</v>
      </c>
      <c r="K69" s="35">
        <f>Disease!G64</f>
        <v>0</v>
      </c>
      <c r="L69" s="82">
        <f>Disease!BA64</f>
        <v>0</v>
      </c>
      <c r="M69" s="35">
        <f>Disease!H64</f>
        <v>0</v>
      </c>
      <c r="N69" s="82">
        <f>Disease!BB64</f>
        <v>0</v>
      </c>
      <c r="O69" s="35">
        <f>Disease!I64</f>
        <v>2522.7274357961001</v>
      </c>
      <c r="P69" s="82">
        <f>Disease!BC64</f>
        <v>12.638958085218119</v>
      </c>
      <c r="Q69" s="35">
        <f>Disease!J64</f>
        <v>0</v>
      </c>
      <c r="R69" s="82">
        <f>Disease!BD64</f>
        <v>0</v>
      </c>
      <c r="S69" s="35">
        <f>Disease!K64</f>
        <v>58.822549070000001</v>
      </c>
      <c r="T69" s="82">
        <f>Disease!BE64</f>
        <v>102.27882735855464</v>
      </c>
      <c r="U69" s="35">
        <f>Disease!L64</f>
        <v>89.053163831999996</v>
      </c>
      <c r="V69" s="82">
        <f>Disease!BF64</f>
        <v>55.776820615779755</v>
      </c>
      <c r="W69" s="35">
        <f>Disease!M64</f>
        <v>0</v>
      </c>
      <c r="X69" s="82">
        <f>Disease!BG64</f>
        <v>0</v>
      </c>
      <c r="Y69" s="35">
        <f>Disease!N64</f>
        <v>0</v>
      </c>
      <c r="Z69" s="82">
        <f>Disease!BH64</f>
        <v>0</v>
      </c>
      <c r="AA69" s="35">
        <f>Disease!O64</f>
        <v>0</v>
      </c>
      <c r="AB69" s="82">
        <f>Disease!BI64</f>
        <v>0</v>
      </c>
      <c r="AC69" s="35">
        <f>Disease!P64</f>
        <v>0</v>
      </c>
      <c r="AD69" s="82">
        <f>Disease!BJ64</f>
        <v>0</v>
      </c>
      <c r="AE69" s="35">
        <f>Disease!Q64</f>
        <v>0</v>
      </c>
      <c r="AF69" s="82">
        <f>Disease!BK64</f>
        <v>0</v>
      </c>
      <c r="AG69" s="35">
        <f>Disease!R64</f>
        <v>165.143483917</v>
      </c>
      <c r="AH69" s="82">
        <f>Disease!BL64</f>
        <v>51.907495198744577</v>
      </c>
      <c r="AI69" s="35">
        <f>Disease!S64</f>
        <v>0</v>
      </c>
      <c r="AJ69" s="82">
        <f>Disease!BM64</f>
        <v>0</v>
      </c>
      <c r="AK69" s="35">
        <f>Disease!T64</f>
        <v>0</v>
      </c>
      <c r="AL69" s="82">
        <f>Disease!BN64</f>
        <v>0</v>
      </c>
      <c r="AM69" s="81">
        <f t="shared" si="4"/>
        <v>69861.40390704757</v>
      </c>
      <c r="AN69" s="84">
        <f t="shared" si="5"/>
        <v>8.4425770410463397</v>
      </c>
    </row>
    <row r="70" spans="1:40" x14ac:dyDescent="0.25">
      <c r="A70" s="13"/>
      <c r="B70" s="80" t="s">
        <v>194</v>
      </c>
      <c r="C70" s="79">
        <f>SUM(C58:C69)</f>
        <v>1183701.4237469649</v>
      </c>
      <c r="D70" s="83">
        <f>IF(C70=0,0,SQRT(SUM((C58*D58)^2,(C59*D59)^2,(C60*D60)^2,(C61*D61)^2,(C62*D62)^2,(C63*D63)^2,(C64*D64)^2,(C65*D65)^2,(C66*D66)^2,(C67*D67)^2,(C68*D68)^2,(C69*D69)^2))/C70)</f>
        <v>0.99885451126052271</v>
      </c>
      <c r="E70" s="79">
        <f>SUM(E58:E69)</f>
        <v>45435.184082744701</v>
      </c>
      <c r="F70" s="83">
        <f>IF(E70=0,0,SQRT(SUM((E58*F58)^2,(E59*F59)^2,(E60*F60)^2,(E61*F61)^2,(E62*F62)^2,(E63*F63)^2,(E64*F64)^2,(E65*F65)^2,(E66*F66)^2,(E67*F67)^2,(E68*F68)^2,(E69*F69)^2))/E70)</f>
        <v>5.9011896918679181</v>
      </c>
      <c r="G70" s="79">
        <f>SUM(G58:G69)</f>
        <v>15876.689502286599</v>
      </c>
      <c r="H70" s="83">
        <f>IF(G70=0,0,SQRT(SUM((G58*H58)^2,(G59*H59)^2,(G60*H60)^2,(G61*H61)^2,(G62*H62)^2,(G63*H63)^2,(G64*H64)^2,(G65*H65)^2,(G66*H66)^2,(G67*H67)^2,(G68*H68)^2,(G69*H69)^2))/G70)</f>
        <v>8.4202583051813598</v>
      </c>
      <c r="I70" s="79">
        <f>SUM(I58:I69)</f>
        <v>94330.08939619681</v>
      </c>
      <c r="J70" s="83">
        <f>IF(I70=0,0,SQRT(SUM((I58*J58)^2,(I59*J59)^2,(I60*J60)^2,(I61*J61)^2,(I62*J62)^2,(I63*J63)^2,(I64*J64)^2,(I65*J65)^2,(I66*J66)^2,(I67*J67)^2,(I68*J68)^2,(I69*J69)^2))/I70)</f>
        <v>4.2534491919456956</v>
      </c>
      <c r="K70" s="79">
        <f>SUM(K58:K69)</f>
        <v>11421.5892227971</v>
      </c>
      <c r="L70" s="83">
        <f>IF(K70=0,0,SQRT(SUM((K58*L58)^2,(K59*L59)^2,(K60*L60)^2,(K61*L61)^2,(K62*L62)^2,(K63*L63)^2,(K64*L64)^2,(K65*L65)^2,(K66*L66)^2,(K67*L67)^2,(K68*L68)^2,(K69*L69)^2))/K70)</f>
        <v>12.794535948731527</v>
      </c>
      <c r="M70" s="79">
        <f>SUM(M58:M69)</f>
        <v>6129.7387252751987</v>
      </c>
      <c r="N70" s="83">
        <f>IF(M70=0,0,SQRT(SUM((M58*N58)^2,(M59*N59)^2,(M60*N60)^2,(M61*N61)^2,(M62*N62)^2,(M63*N63)^2,(M64*N64)^2,(M65*N65)^2,(M66*N66)^2,(M67*N67)^2,(M68*N68)^2,(M69*N69)^2))/M70)</f>
        <v>14.704430931889164</v>
      </c>
      <c r="O70" s="79">
        <f>SUM(O58:O69)</f>
        <v>24457.065049924298</v>
      </c>
      <c r="P70" s="83">
        <f>IF(O70=0,0,SQRT(SUM((O58*P58)^2,(O59*P59)^2,(O60*P60)^2,(O61*P61)^2,(O62*P62)^2,(O63*P63)^2,(O64*P64)^2,(O65*P65)^2,(O66*P66)^2,(O67*P67)^2,(O68*P68)^2,(O69*P69)^2))/O70)</f>
        <v>6.6266284015063919</v>
      </c>
      <c r="Q70" s="79">
        <f>SUM(Q58:Q69)</f>
        <v>933.10478514440001</v>
      </c>
      <c r="R70" s="83">
        <f>IF(Q70=0,0,SQRT(SUM((Q58*R58)^2,(Q59*R59)^2,(Q60*R60)^2,(Q61*R61)^2,(Q62*R62)^2,(Q63*R63)^2,(Q64*R64)^2,(Q65*R65)^2,(Q66*R66)^2,(Q67*R67)^2,(Q68*R68)^2,(Q69*R69)^2))/Q70)</f>
        <v>44.303763922536909</v>
      </c>
      <c r="S70" s="79">
        <f>SUM(S58:S69)</f>
        <v>599.6443990903</v>
      </c>
      <c r="T70" s="83">
        <f>IF(S70=0,0,SQRT(SUM((S58*T58)^2,(S59*T59)^2,(S60*T60)^2,(S61*T61)^2,(S62*T62)^2,(S63*T63)^2,(S64*T64)^2,(S65*T65)^2,(S66*T66)^2,(S67*T67)^2,(S68*T68)^2,(S69*T69)^2))/S70)</f>
        <v>31.107179193573415</v>
      </c>
      <c r="U70" s="79">
        <f>SUM(U58:U69)</f>
        <v>3414.4498590481999</v>
      </c>
      <c r="V70" s="83">
        <f>IF(U70=0,0,SQRT(SUM((U58*V58)^2,(U59*V59)^2,(U60*V60)^2,(U61*V61)^2,(U62*V62)^2,(U63*V63)^2,(U64*V64)^2,(U65*V65)^2,(U66*V66)^2,(U67*V67)^2,(U68*V68)^2,(U69*V69)^2))/U70)</f>
        <v>19.297664715806139</v>
      </c>
      <c r="W70" s="79">
        <f>SUM(W58:W69)</f>
        <v>184.7588166095</v>
      </c>
      <c r="X70" s="83">
        <f>IF(W70=0,0,SQRT(SUM((W58*X58)^2,(W59*X59)^2,(W60*X60)^2,(W61*X61)^2,(W62*X62)^2,(W63*X63)^2,(W64*X64)^2,(W65*X65)^2,(W66*X66)^2,(W67*X67)^2,(W68*X68)^2,(W69*X69)^2))/W70)</f>
        <v>81.136488832796843</v>
      </c>
      <c r="Y70" s="79">
        <f>SUM(Y58:Y69)</f>
        <v>505.37258988550002</v>
      </c>
      <c r="Z70" s="83">
        <f>IF(Y70=0,0,SQRT(SUM((Y58*Z58)^2,(Y59*Z59)^2,(Y60*Z60)^2,(Y61*Z61)^2,(Y62*Z62)^2,(Y63*Z63)^2,(Y64*Z64)^2,(Y65*Z65)^2,(Y66*Z66)^2,(Y67*Z67)^2,(Y68*Z68)^2,(Y69*Z69)^2))/Y70)</f>
        <v>56.722419567551583</v>
      </c>
      <c r="AA70" s="79">
        <f>SUM(AA58:AA69)</f>
        <v>1454.0321874189001</v>
      </c>
      <c r="AB70" s="83">
        <f>IF(AA70=0,0,SQRT(SUM((AA58*AB58)^2,(AA59*AB59)^2,(AA60*AB60)^2,(AA61*AB61)^2,(AA62*AB62)^2,(AA63*AB63)^2,(AA64*AB64)^2,(AA65*AB65)^2,(AA66*AB66)^2,(AA67*AB67)^2,(AA68*AB68)^2,(AA69*AB69)^2))/AA70)</f>
        <v>29.70949167781426</v>
      </c>
      <c r="AC70" s="79">
        <f>SUM(AC58:AC69)</f>
        <v>188.452516366</v>
      </c>
      <c r="AD70" s="83">
        <f>IF(AC70=0,0,SQRT(SUM((AC58*AD58)^2,(AC59*AD59)^2,(AC60*AD60)^2,(AC61*AD61)^2,(AC62*AD62)^2,(AC63*AD63)^2,(AC64*AD64)^2,(AC65*AD65)^2,(AC66*AD66)^2,(AC67*AD67)^2,(AC68*AD68)^2,(AC69*AD69)^2))/AC70)</f>
        <v>55.219437652955563</v>
      </c>
      <c r="AE70" s="79">
        <f>SUM(AE58:AE69)</f>
        <v>0</v>
      </c>
      <c r="AF70" s="83">
        <f>IF(AE70=0,0,SQRT(SUM((AE58*AF58)^2,(AE59*AF59)^2,(AE60*AF60)^2,(AE61*AF61)^2,(AE62*AF62)^2,(AE63*AF63)^2,(AE64*AF64)^2,(AE65*AF65)^2,(AE66*AF66)^2,(AE67*AF67)^2,(AE68*AF68)^2,(AE69*AF69)^2))/AE70)</f>
        <v>0</v>
      </c>
      <c r="AG70" s="79">
        <f>SUM(AG58:AG69)</f>
        <v>259.62438736000001</v>
      </c>
      <c r="AH70" s="83">
        <f>IF(AG70=0,0,SQRT(SUM((AG58*AH58)^2,(AG59*AH59)^2,(AG60*AH60)^2,(AG61*AH61)^2,(AG62*AH62)^2,(AG63*AH63)^2,(AG64*AH64)^2,(AG65*AH65)^2,(AG66*AH66)^2,(AG67*AH67)^2,(AG68*AH68)^2,(AG69*AH69)^2))/AG70)</f>
        <v>43.465706760623355</v>
      </c>
      <c r="AI70" s="79">
        <f>SUM(AI58:AI69)</f>
        <v>0</v>
      </c>
      <c r="AJ70" s="83">
        <f>IF(AI70=0,0,SQRT(SUM((AI58*AJ58)^2,(AI59*AJ59)^2,(AI60*AJ60)^2,(AI61*AJ61)^2,(AI62*AJ62)^2,(AI63*AJ63)^2,(AI64*AJ64)^2,(AI65*AJ65)^2,(AI66*AJ66)^2,(AI67*AJ67)^2,(AI68*AJ68)^2,(AI69*AJ69)^2))/AI70)</f>
        <v>0</v>
      </c>
      <c r="AK70" s="79">
        <f>SUM(AK58:AK69)</f>
        <v>0</v>
      </c>
      <c r="AL70" s="83">
        <f>IF(AK70=0,0,SQRT(SUM((AK58*AL58)^2,(AK59*AL59)^2,(AK60*AL60)^2,(AK61*AL61)^2,(AK62*AL62)^2,(AK63*AL63)^2,(AK64*AL64)^2,(AK65*AL65)^2,(AK66*AL66)^2,(AK67*AL67)^2,(AK68*AL68)^2,(AK69*AL69)^2))/AK70)</f>
        <v>0</v>
      </c>
      <c r="AM70" s="81">
        <f>SUM(AM58:AM69)</f>
        <v>1388891.2192671122</v>
      </c>
      <c r="AN70" s="84">
        <f>IF(AM70=0,0,SQRT(SUM((AM58*AN58)^2,(AM59*AN59)^2,(AM60*AN60)^2,(AM61*AN61)^2,(AM62*AN62)^2,(AM63*AN63)^2,(AM64*AN64)^2,(AM65*AN65)^2,(AM66*AN66)^2,(AM67*AN67)^2,(AM68*AN68)^2,(AM69*AN69)^2))/AM70)</f>
        <v>0.94261514782211264</v>
      </c>
    </row>
    <row r="71" spans="1:40" x14ac:dyDescent="0.25">
      <c r="A71" s="13"/>
      <c r="B71" s="55"/>
      <c r="C71" s="56"/>
      <c r="D71" s="57"/>
      <c r="E71" s="56"/>
      <c r="F71" s="57"/>
      <c r="G71" s="56"/>
      <c r="H71" s="57"/>
      <c r="I71" s="56"/>
      <c r="J71" s="57"/>
      <c r="K71" s="56"/>
      <c r="L71" s="57"/>
      <c r="M71" s="56"/>
      <c r="N71" s="57"/>
      <c r="O71" s="56"/>
      <c r="P71" s="57"/>
      <c r="Q71" s="56"/>
      <c r="R71" s="57"/>
      <c r="S71" s="56"/>
      <c r="T71" s="57"/>
      <c r="U71" s="56"/>
      <c r="V71" s="57"/>
      <c r="W71" s="56"/>
      <c r="X71" s="57"/>
      <c r="Y71" s="56"/>
      <c r="Z71" s="57"/>
      <c r="AA71" s="56"/>
      <c r="AB71" s="57"/>
      <c r="AC71" s="56"/>
      <c r="AD71" s="57"/>
      <c r="AE71" s="56"/>
      <c r="AF71" s="57"/>
      <c r="AG71" s="56"/>
      <c r="AH71" s="57"/>
      <c r="AI71" s="56"/>
      <c r="AJ71" s="57"/>
      <c r="AK71" s="57"/>
      <c r="AL71" s="57"/>
      <c r="AM71" s="57"/>
      <c r="AN71" s="57"/>
    </row>
    <row r="72" spans="1:40" x14ac:dyDescent="0.25">
      <c r="A72" s="13"/>
      <c r="B72" s="55"/>
      <c r="C72" s="56"/>
      <c r="D72" s="57"/>
      <c r="E72" s="56"/>
      <c r="F72" s="57"/>
      <c r="G72" s="56"/>
      <c r="H72" s="57"/>
      <c r="I72" s="56"/>
      <c r="J72" s="57"/>
      <c r="K72" s="56"/>
      <c r="L72" s="57"/>
      <c r="M72" s="56"/>
      <c r="N72" s="57"/>
      <c r="O72" s="56"/>
      <c r="P72" s="57"/>
      <c r="Q72" s="56"/>
      <c r="R72" s="57"/>
      <c r="S72" s="56"/>
      <c r="T72" s="57"/>
      <c r="U72" s="56"/>
      <c r="V72" s="57"/>
      <c r="W72" s="56"/>
      <c r="X72" s="57"/>
      <c r="Y72" s="56"/>
      <c r="Z72" s="57"/>
      <c r="AA72" s="56"/>
      <c r="AB72" s="57"/>
      <c r="AC72" s="56"/>
      <c r="AD72" s="57"/>
      <c r="AE72" s="56"/>
      <c r="AF72" s="57"/>
      <c r="AG72" s="56"/>
      <c r="AH72" s="57"/>
      <c r="AI72" s="56"/>
      <c r="AJ72" s="57"/>
      <c r="AK72" s="57"/>
      <c r="AL72" s="57"/>
      <c r="AM72" s="57"/>
      <c r="AN72" s="57"/>
    </row>
    <row r="73" spans="1:40" x14ac:dyDescent="0.25">
      <c r="A73" s="19"/>
      <c r="B73" s="55"/>
      <c r="C73" s="56"/>
      <c r="D73" s="57"/>
      <c r="E73" s="56"/>
      <c r="F73" s="57"/>
      <c r="G73" s="56"/>
      <c r="H73" s="57"/>
      <c r="I73" s="56"/>
      <c r="J73" s="57"/>
      <c r="K73" s="56"/>
      <c r="L73" s="57"/>
      <c r="M73" s="56"/>
      <c r="N73" s="57"/>
      <c r="O73" s="56"/>
      <c r="P73" s="57"/>
      <c r="Q73" s="56"/>
      <c r="R73" s="57"/>
      <c r="S73" s="56"/>
      <c r="T73" s="57"/>
      <c r="U73" s="56"/>
      <c r="V73" s="57"/>
      <c r="W73" s="56"/>
      <c r="X73" s="57"/>
      <c r="Y73" s="56"/>
      <c r="Z73" s="57"/>
      <c r="AA73" s="56"/>
      <c r="AB73" s="57"/>
      <c r="AC73" s="56"/>
      <c r="AD73" s="57"/>
      <c r="AE73" s="56"/>
      <c r="AF73" s="57"/>
      <c r="AG73" s="56"/>
      <c r="AH73" s="57"/>
      <c r="AI73" s="56"/>
      <c r="AJ73" s="57"/>
      <c r="AK73" s="57"/>
      <c r="AL73" s="57"/>
      <c r="AM73" s="57"/>
      <c r="AN73" s="57"/>
    </row>
    <row r="74" spans="1:40" x14ac:dyDescent="0.25">
      <c r="A74" s="13"/>
      <c r="B74" s="55"/>
      <c r="C74" s="56"/>
      <c r="D74" s="57"/>
      <c r="E74" s="56"/>
      <c r="F74" s="57"/>
      <c r="G74" s="56"/>
      <c r="H74" s="57"/>
      <c r="I74" s="56"/>
      <c r="J74" s="57"/>
      <c r="K74" s="56"/>
      <c r="L74" s="57"/>
      <c r="M74" s="56"/>
      <c r="N74" s="57"/>
      <c r="O74" s="56"/>
      <c r="P74" s="57"/>
      <c r="Q74" s="56"/>
      <c r="R74" s="57"/>
      <c r="S74" s="56"/>
      <c r="T74" s="57"/>
      <c r="U74" s="56"/>
      <c r="V74" s="57"/>
      <c r="W74" s="56"/>
      <c r="X74" s="57"/>
      <c r="Y74" s="56"/>
      <c r="Z74" s="57"/>
      <c r="AA74" s="56"/>
      <c r="AB74" s="57"/>
      <c r="AC74" s="56"/>
      <c r="AD74" s="57"/>
      <c r="AE74" s="56"/>
      <c r="AF74" s="57"/>
      <c r="AG74" s="56"/>
      <c r="AH74" s="57"/>
      <c r="AI74" s="56"/>
      <c r="AJ74" s="57"/>
      <c r="AK74" s="57"/>
      <c r="AL74" s="57"/>
      <c r="AM74" s="57"/>
      <c r="AN74" s="57"/>
    </row>
    <row r="75" spans="1:40" x14ac:dyDescent="0.25">
      <c r="A75" s="13"/>
      <c r="B75" s="55"/>
      <c r="C75" s="56"/>
      <c r="D75" s="57"/>
      <c r="E75" s="56"/>
      <c r="F75" s="57"/>
      <c r="G75" s="56"/>
      <c r="H75" s="57"/>
      <c r="I75" s="56"/>
      <c r="J75" s="57"/>
      <c r="K75" s="56"/>
      <c r="L75" s="57"/>
      <c r="M75" s="56"/>
      <c r="N75" s="57"/>
      <c r="O75" s="56"/>
      <c r="P75" s="57"/>
      <c r="Q75" s="56"/>
      <c r="R75" s="57"/>
      <c r="S75" s="56"/>
      <c r="T75" s="57"/>
      <c r="U75" s="56"/>
      <c r="V75" s="57"/>
      <c r="W75" s="56"/>
      <c r="X75" s="57"/>
      <c r="Y75" s="56"/>
      <c r="Z75" s="57"/>
      <c r="AA75" s="56"/>
      <c r="AB75" s="57"/>
      <c r="AC75" s="56"/>
      <c r="AD75" s="57"/>
      <c r="AE75" s="56"/>
      <c r="AF75" s="57"/>
      <c r="AG75" s="56"/>
      <c r="AH75" s="57"/>
      <c r="AI75" s="56"/>
      <c r="AJ75" s="57"/>
      <c r="AK75" s="57"/>
      <c r="AL75" s="57"/>
      <c r="AM75" s="57"/>
      <c r="AN75" s="57"/>
    </row>
    <row r="76" spans="1:40" x14ac:dyDescent="0.25">
      <c r="A76" s="29"/>
      <c r="B76" s="55"/>
      <c r="C76" s="56"/>
      <c r="D76" s="57"/>
      <c r="E76" s="56"/>
      <c r="F76" s="57"/>
      <c r="G76" s="56"/>
      <c r="H76" s="57"/>
      <c r="I76" s="56"/>
      <c r="J76" s="57"/>
      <c r="K76" s="56"/>
      <c r="L76" s="57"/>
      <c r="M76" s="56"/>
      <c r="N76" s="57"/>
      <c r="O76" s="56"/>
      <c r="P76" s="57"/>
      <c r="Q76" s="56"/>
      <c r="R76" s="57"/>
      <c r="S76" s="56"/>
      <c r="T76" s="57"/>
      <c r="U76" s="56"/>
      <c r="V76" s="57"/>
      <c r="W76" s="56"/>
      <c r="X76" s="57"/>
      <c r="Y76" s="56"/>
      <c r="Z76" s="57"/>
      <c r="AA76" s="56"/>
      <c r="AB76" s="57"/>
      <c r="AC76" s="56"/>
      <c r="AD76" s="57"/>
      <c r="AE76" s="56"/>
      <c r="AF76" s="57"/>
      <c r="AG76" s="56"/>
      <c r="AH76" s="57"/>
      <c r="AI76" s="56"/>
      <c r="AJ76" s="57"/>
      <c r="AK76" s="57"/>
      <c r="AL76" s="57"/>
      <c r="AM76" s="57"/>
      <c r="AN76" s="57"/>
    </row>
    <row r="78" spans="1:40" x14ac:dyDescent="0.25">
      <c r="B78" s="13" t="s">
        <v>426</v>
      </c>
      <c r="C78" s="13" t="str">
        <f>Disease!$B$2</f>
        <v>Tree Diseases</v>
      </c>
    </row>
    <row r="79" spans="1:40" x14ac:dyDescent="0.25">
      <c r="A79" s="13"/>
      <c r="B79" s="13"/>
    </row>
    <row r="80" spans="1:40" x14ac:dyDescent="0.25">
      <c r="B80" s="97" t="str">
        <f>$B$2</f>
        <v>Habitat Type</v>
      </c>
      <c r="C80" s="99" t="s">
        <v>400</v>
      </c>
      <c r="D80" s="98"/>
      <c r="E80" s="98"/>
      <c r="F80" s="98"/>
      <c r="G80" s="98"/>
      <c r="H80" s="100"/>
      <c r="I80" s="99" t="s">
        <v>401</v>
      </c>
      <c r="J80" s="98"/>
      <c r="K80" s="98"/>
      <c r="L80" s="98"/>
      <c r="M80" s="98"/>
      <c r="N80" s="100"/>
      <c r="O80" s="99" t="s">
        <v>402</v>
      </c>
      <c r="P80" s="98"/>
      <c r="Q80" s="98"/>
      <c r="R80" s="98"/>
      <c r="S80" s="98"/>
      <c r="T80" s="100"/>
      <c r="U80" s="99" t="s">
        <v>403</v>
      </c>
      <c r="V80" s="98"/>
      <c r="W80" s="98"/>
      <c r="X80" s="98"/>
      <c r="Y80" s="98"/>
      <c r="Z80" s="100"/>
      <c r="AA80" s="99" t="s">
        <v>404</v>
      </c>
      <c r="AB80" s="98"/>
      <c r="AC80" s="98"/>
      <c r="AD80" s="98"/>
      <c r="AE80" s="98"/>
      <c r="AF80" s="100"/>
      <c r="AG80" s="99" t="s">
        <v>405</v>
      </c>
      <c r="AH80" s="98"/>
      <c r="AI80" s="98"/>
      <c r="AJ80" s="98"/>
      <c r="AK80" s="98"/>
      <c r="AL80" s="100"/>
      <c r="AM80" s="101" t="s">
        <v>194</v>
      </c>
      <c r="AN80" s="102"/>
    </row>
    <row r="81" spans="1:40" x14ac:dyDescent="0.25">
      <c r="A81" s="13" t="s">
        <v>116</v>
      </c>
      <c r="B81" s="97"/>
      <c r="C81" s="105" t="s">
        <v>394</v>
      </c>
      <c r="D81" s="105"/>
      <c r="E81" s="99" t="s">
        <v>395</v>
      </c>
      <c r="F81" s="100"/>
      <c r="G81" s="105" t="s">
        <v>396</v>
      </c>
      <c r="H81" s="105"/>
      <c r="I81" s="105" t="s">
        <v>394</v>
      </c>
      <c r="J81" s="105"/>
      <c r="K81" s="99" t="s">
        <v>395</v>
      </c>
      <c r="L81" s="100"/>
      <c r="M81" s="105" t="s">
        <v>396</v>
      </c>
      <c r="N81" s="105"/>
      <c r="O81" s="105" t="s">
        <v>394</v>
      </c>
      <c r="P81" s="105"/>
      <c r="Q81" s="99" t="s">
        <v>395</v>
      </c>
      <c r="R81" s="100"/>
      <c r="S81" s="105" t="s">
        <v>396</v>
      </c>
      <c r="T81" s="105"/>
      <c r="U81" s="105" t="s">
        <v>394</v>
      </c>
      <c r="V81" s="105"/>
      <c r="W81" s="99" t="s">
        <v>395</v>
      </c>
      <c r="X81" s="100"/>
      <c r="Y81" s="105" t="s">
        <v>396</v>
      </c>
      <c r="Z81" s="105"/>
      <c r="AA81" s="105" t="s">
        <v>394</v>
      </c>
      <c r="AB81" s="105"/>
      <c r="AC81" s="99" t="s">
        <v>395</v>
      </c>
      <c r="AD81" s="100"/>
      <c r="AE81" s="105" t="s">
        <v>396</v>
      </c>
      <c r="AF81" s="105"/>
      <c r="AG81" s="105" t="s">
        <v>394</v>
      </c>
      <c r="AH81" s="105"/>
      <c r="AI81" s="99" t="s">
        <v>395</v>
      </c>
      <c r="AJ81" s="100"/>
      <c r="AK81" s="105" t="s">
        <v>396</v>
      </c>
      <c r="AL81" s="105"/>
      <c r="AM81" s="103"/>
      <c r="AN81" s="104"/>
    </row>
    <row r="82" spans="1:40" ht="25.5" x14ac:dyDescent="0.25">
      <c r="A82" s="13"/>
      <c r="B82" s="98"/>
      <c r="C82" s="32" t="s">
        <v>195</v>
      </c>
      <c r="D82" s="33" t="s">
        <v>196</v>
      </c>
      <c r="E82" s="32" t="s">
        <v>195</v>
      </c>
      <c r="F82" s="33" t="s">
        <v>196</v>
      </c>
      <c r="G82" s="32" t="s">
        <v>195</v>
      </c>
      <c r="H82" s="33" t="s">
        <v>196</v>
      </c>
      <c r="I82" s="32" t="s">
        <v>195</v>
      </c>
      <c r="J82" s="33" t="s">
        <v>196</v>
      </c>
      <c r="K82" s="32" t="s">
        <v>195</v>
      </c>
      <c r="L82" s="33" t="s">
        <v>196</v>
      </c>
      <c r="M82" s="32" t="s">
        <v>195</v>
      </c>
      <c r="N82" s="33" t="s">
        <v>196</v>
      </c>
      <c r="O82" s="32" t="s">
        <v>195</v>
      </c>
      <c r="P82" s="33" t="s">
        <v>196</v>
      </c>
      <c r="Q82" s="32" t="s">
        <v>195</v>
      </c>
      <c r="R82" s="33" t="s">
        <v>196</v>
      </c>
      <c r="S82" s="32" t="s">
        <v>195</v>
      </c>
      <c r="T82" s="33" t="s">
        <v>196</v>
      </c>
      <c r="U82" s="32" t="s">
        <v>195</v>
      </c>
      <c r="V82" s="33" t="s">
        <v>196</v>
      </c>
      <c r="W82" s="32" t="s">
        <v>195</v>
      </c>
      <c r="X82" s="33" t="s">
        <v>196</v>
      </c>
      <c r="Y82" s="32" t="s">
        <v>195</v>
      </c>
      <c r="Z82" s="33" t="s">
        <v>196</v>
      </c>
      <c r="AA82" s="32" t="s">
        <v>195</v>
      </c>
      <c r="AB82" s="33" t="s">
        <v>196</v>
      </c>
      <c r="AC82" s="32" t="s">
        <v>195</v>
      </c>
      <c r="AD82" s="33" t="s">
        <v>196</v>
      </c>
      <c r="AE82" s="32" t="s">
        <v>195</v>
      </c>
      <c r="AF82" s="33" t="s">
        <v>196</v>
      </c>
      <c r="AG82" s="32" t="s">
        <v>195</v>
      </c>
      <c r="AH82" s="33" t="s">
        <v>196</v>
      </c>
      <c r="AI82" s="32" t="s">
        <v>195</v>
      </c>
      <c r="AJ82" s="33" t="s">
        <v>196</v>
      </c>
      <c r="AK82" s="32" t="s">
        <v>195</v>
      </c>
      <c r="AL82" s="33" t="s">
        <v>196</v>
      </c>
      <c r="AM82" s="73" t="s">
        <v>195</v>
      </c>
      <c r="AN82" s="72" t="s">
        <v>196</v>
      </c>
    </row>
    <row r="83" spans="1:40" x14ac:dyDescent="0.25">
      <c r="A83" s="13"/>
      <c r="B83" s="34" t="str">
        <f>LookupValues!$B$5</f>
        <v>Lowland beech/yew woodland</v>
      </c>
      <c r="C83" s="35">
        <f>Disease!C76</f>
        <v>5326.6709249584001</v>
      </c>
      <c r="D83" s="82">
        <f>Disease!AW76</f>
        <v>14.530672243367812</v>
      </c>
      <c r="E83" s="35">
        <f>Disease!D76</f>
        <v>457.05757266020004</v>
      </c>
      <c r="F83" s="82">
        <f>Disease!AX76</f>
        <v>51.09618573286496</v>
      </c>
      <c r="G83" s="35">
        <f>Disease!E76</f>
        <v>115.5970135163</v>
      </c>
      <c r="H83" s="82">
        <f>Disease!AY76</f>
        <v>98.794697505645658</v>
      </c>
      <c r="I83" s="35">
        <f>Disease!F76</f>
        <v>265.02953394099995</v>
      </c>
      <c r="J83" s="82">
        <f>Disease!AZ76</f>
        <v>55.466370642950857</v>
      </c>
      <c r="K83" s="35">
        <f>Disease!G76</f>
        <v>74.944589307599998</v>
      </c>
      <c r="L83" s="82">
        <f>Disease!BA76</f>
        <v>59.710020435009696</v>
      </c>
      <c r="M83" s="35">
        <f>Disease!H76</f>
        <v>0</v>
      </c>
      <c r="N83" s="82">
        <f>Disease!BB76</f>
        <v>0</v>
      </c>
      <c r="O83" s="35">
        <f>Disease!I76</f>
        <v>185.1000962</v>
      </c>
      <c r="P83" s="82">
        <f>Disease!BC76</f>
        <v>83.413741291765135</v>
      </c>
      <c r="Q83" s="35">
        <f>Disease!J76</f>
        <v>0</v>
      </c>
      <c r="R83" s="82">
        <f>Disease!BD76</f>
        <v>0</v>
      </c>
      <c r="S83" s="35">
        <f>Disease!K76</f>
        <v>0</v>
      </c>
      <c r="T83" s="82">
        <f>Disease!BE76</f>
        <v>0</v>
      </c>
      <c r="U83" s="35">
        <f>Disease!L76</f>
        <v>0</v>
      </c>
      <c r="V83" s="82">
        <f>Disease!BF76</f>
        <v>0</v>
      </c>
      <c r="W83" s="35">
        <f>Disease!M76</f>
        <v>0</v>
      </c>
      <c r="X83" s="82">
        <f>Disease!BG76</f>
        <v>0</v>
      </c>
      <c r="Y83" s="35">
        <f>Disease!N76</f>
        <v>0</v>
      </c>
      <c r="Z83" s="82">
        <f>Disease!BH76</f>
        <v>0</v>
      </c>
      <c r="AA83" s="35">
        <f>Disease!O76</f>
        <v>0</v>
      </c>
      <c r="AB83" s="82">
        <f>Disease!BI76</f>
        <v>0</v>
      </c>
      <c r="AC83" s="35">
        <f>Disease!P76</f>
        <v>0</v>
      </c>
      <c r="AD83" s="82">
        <f>Disease!BJ76</f>
        <v>0</v>
      </c>
      <c r="AE83" s="35">
        <f>Disease!Q76</f>
        <v>0</v>
      </c>
      <c r="AF83" s="82">
        <f>Disease!BK76</f>
        <v>0</v>
      </c>
      <c r="AG83" s="35">
        <f>Disease!R76</f>
        <v>0</v>
      </c>
      <c r="AH83" s="82">
        <f>Disease!BL76</f>
        <v>0</v>
      </c>
      <c r="AI83" s="35">
        <f>Disease!S76</f>
        <v>0</v>
      </c>
      <c r="AJ83" s="82">
        <f>Disease!BM76</f>
        <v>0</v>
      </c>
      <c r="AK83" s="35">
        <f>Disease!T76</f>
        <v>0</v>
      </c>
      <c r="AL83" s="82">
        <f>Disease!BN76</f>
        <v>0</v>
      </c>
      <c r="AM83" s="81">
        <f>SUM(C83,E83,G83,I83,K83,M83,O83,Q83,S83,U83,W83,Y83,AA83,AC83,AE83,AG83,AI83,AK83)</f>
        <v>6424.3997305834991</v>
      </c>
      <c r="AN83" s="84">
        <f>IF(AM83=0,0,SQRT(SUM((C83*D83)^2,(E83*F83)^2,(G83*H83)^2,(I83*J83)^2,(K83*L83)^2,(M83*N83)^2,(O83*P83)^2,(Q83*R83)^2,(S83*T83)^2,(U83*V83)^2,(W83*X83)^2,(Y83*Z83)^2,(AA83*AB83)^2,(AC83*AD83)^2,(AE83*AF83)^2,(AG83*AH83)^2,(AI83*AJ83)^2,(AK83*AL83)^2))/AM83)</f>
        <v>13.153779653163348</v>
      </c>
    </row>
    <row r="84" spans="1:40" x14ac:dyDescent="0.25">
      <c r="A84" s="13"/>
      <c r="B84" s="34" t="str">
        <f>LookupValues!$B$6</f>
        <v>Lowland Mixed Deciduous Woodland</v>
      </c>
      <c r="C84" s="35">
        <f>Disease!C77</f>
        <v>69341.038619001702</v>
      </c>
      <c r="D84" s="82">
        <f>Disease!AW77</f>
        <v>3.5995691929558564</v>
      </c>
      <c r="E84" s="35">
        <f>Disease!D77</f>
        <v>1987.9885601325</v>
      </c>
      <c r="F84" s="82">
        <f>Disease!AX77</f>
        <v>22.866728777805612</v>
      </c>
      <c r="G84" s="35">
        <f>Disease!E77</f>
        <v>1382.701500186</v>
      </c>
      <c r="H84" s="82">
        <f>Disease!AY77</f>
        <v>29.861123420045026</v>
      </c>
      <c r="I84" s="35">
        <f>Disease!F77</f>
        <v>3747.7969996166003</v>
      </c>
      <c r="J84" s="82">
        <f>Disease!AZ77</f>
        <v>18.162327426838193</v>
      </c>
      <c r="K84" s="35">
        <f>Disease!G77</f>
        <v>347.26610395099993</v>
      </c>
      <c r="L84" s="82">
        <f>Disease!BA77</f>
        <v>56.746980788349362</v>
      </c>
      <c r="M84" s="35">
        <f>Disease!H77</f>
        <v>257.84748698999999</v>
      </c>
      <c r="N84" s="82">
        <f>Disease!BB77</f>
        <v>70.520877900590605</v>
      </c>
      <c r="O84" s="35">
        <f>Disease!I77</f>
        <v>56.529512322000002</v>
      </c>
      <c r="P84" s="82">
        <f>Disease!BC77</f>
        <v>98.796919199943815</v>
      </c>
      <c r="Q84" s="35">
        <f>Disease!J77</f>
        <v>103.37055721030001</v>
      </c>
      <c r="R84" s="82">
        <f>Disease!BD77</f>
        <v>94.08147450576638</v>
      </c>
      <c r="S84" s="35">
        <f>Disease!K77</f>
        <v>0</v>
      </c>
      <c r="T84" s="82">
        <f>Disease!BE77</f>
        <v>0</v>
      </c>
      <c r="U84" s="35">
        <f>Disease!L77</f>
        <v>171.289157886</v>
      </c>
      <c r="V84" s="82">
        <f>Disease!BF77</f>
        <v>77.833762227418532</v>
      </c>
      <c r="W84" s="35">
        <f>Disease!M77</f>
        <v>0</v>
      </c>
      <c r="X84" s="82">
        <f>Disease!BG77</f>
        <v>0</v>
      </c>
      <c r="Y84" s="35">
        <f>Disease!N77</f>
        <v>0</v>
      </c>
      <c r="Z84" s="82">
        <f>Disease!BH77</f>
        <v>0</v>
      </c>
      <c r="AA84" s="35">
        <f>Disease!O77</f>
        <v>1169.629653895</v>
      </c>
      <c r="AB84" s="82">
        <f>Disease!BI77</f>
        <v>27.276391716412782</v>
      </c>
      <c r="AC84" s="35">
        <f>Disease!P77</f>
        <v>0</v>
      </c>
      <c r="AD84" s="82">
        <f>Disease!BJ77</f>
        <v>0</v>
      </c>
      <c r="AE84" s="35">
        <f>Disease!Q77</f>
        <v>73.045380089999995</v>
      </c>
      <c r="AF84" s="82">
        <f>Disease!BK77</f>
        <v>98.79691937303086</v>
      </c>
      <c r="AG84" s="35">
        <f>Disease!R77</f>
        <v>518.52573293599994</v>
      </c>
      <c r="AH84" s="82">
        <f>Disease!BL77</f>
        <v>49.308822785850936</v>
      </c>
      <c r="AI84" s="35">
        <f>Disease!S77</f>
        <v>0</v>
      </c>
      <c r="AJ84" s="82">
        <f>Disease!BM77</f>
        <v>0</v>
      </c>
      <c r="AK84" s="35">
        <f>Disease!T77</f>
        <v>54.1849622497</v>
      </c>
      <c r="AL84" s="82">
        <f>Disease!BN77</f>
        <v>87.607507949020274</v>
      </c>
      <c r="AM84" s="81">
        <f t="shared" ref="AM84:AM94" si="6">SUM(C84,E84,G84,I84,K84,M84,O84,Q84,S84,U84,W84,Y84,AA84,AC84,AE84,AG84,AI84,AK84)</f>
        <v>79211.214226466793</v>
      </c>
      <c r="AN84" s="84">
        <f t="shared" ref="AN84:AN94" si="7">IF(AM84=0,0,SQRT(SUM((C84*D84)^2,(E84*F84)^2,(G84*H84)^2,(I84*J84)^2,(K84*L84)^2,(M84*N84)^2,(O84*P84)^2,(Q84*R84)^2,(S84*T84)^2,(U84*V84)^2,(W84*X84)^2,(Y84*Z84)^2,(AA84*AB84)^2,(AC84*AD84)^2,(AE84*AF84)^2,(AG84*AH84)^2,(AI84*AJ84)^2,(AK84*AL84)^2))/AM84)</f>
        <v>3.4219635860223856</v>
      </c>
    </row>
    <row r="85" spans="1:40" x14ac:dyDescent="0.25">
      <c r="A85" s="13"/>
      <c r="B85" s="34" t="str">
        <f>LookupValues!$B$7</f>
        <v>Native pine woodlands</v>
      </c>
      <c r="C85" s="35">
        <f>Disease!C78</f>
        <v>0</v>
      </c>
      <c r="D85" s="82">
        <f>Disease!AW78</f>
        <v>0</v>
      </c>
      <c r="E85" s="35">
        <f>Disease!D78</f>
        <v>0</v>
      </c>
      <c r="F85" s="82">
        <f>Disease!AX78</f>
        <v>0</v>
      </c>
      <c r="G85" s="35">
        <f>Disease!E78</f>
        <v>0</v>
      </c>
      <c r="H85" s="82">
        <f>Disease!AY78</f>
        <v>0</v>
      </c>
      <c r="I85" s="35">
        <f>Disease!F78</f>
        <v>0</v>
      </c>
      <c r="J85" s="82">
        <f>Disease!AZ78</f>
        <v>0</v>
      </c>
      <c r="K85" s="35">
        <f>Disease!G78</f>
        <v>0</v>
      </c>
      <c r="L85" s="82">
        <f>Disease!BA78</f>
        <v>0</v>
      </c>
      <c r="M85" s="35">
        <f>Disease!H78</f>
        <v>0</v>
      </c>
      <c r="N85" s="82">
        <f>Disease!BB78</f>
        <v>0</v>
      </c>
      <c r="O85" s="35">
        <f>Disease!I78</f>
        <v>0</v>
      </c>
      <c r="P85" s="82">
        <f>Disease!BC78</f>
        <v>0</v>
      </c>
      <c r="Q85" s="35">
        <f>Disease!J78</f>
        <v>0</v>
      </c>
      <c r="R85" s="82">
        <f>Disease!BD78</f>
        <v>0</v>
      </c>
      <c r="S85" s="35">
        <f>Disease!K78</f>
        <v>0</v>
      </c>
      <c r="T85" s="82">
        <f>Disease!BE78</f>
        <v>0</v>
      </c>
      <c r="U85" s="35">
        <f>Disease!L78</f>
        <v>0</v>
      </c>
      <c r="V85" s="82">
        <f>Disease!BF78</f>
        <v>0</v>
      </c>
      <c r="W85" s="35">
        <f>Disease!M78</f>
        <v>0</v>
      </c>
      <c r="X85" s="82">
        <f>Disease!BG78</f>
        <v>0</v>
      </c>
      <c r="Y85" s="35">
        <f>Disease!N78</f>
        <v>0</v>
      </c>
      <c r="Z85" s="82">
        <f>Disease!BH78</f>
        <v>0</v>
      </c>
      <c r="AA85" s="35">
        <f>Disease!O78</f>
        <v>0</v>
      </c>
      <c r="AB85" s="82">
        <f>Disease!BI78</f>
        <v>0</v>
      </c>
      <c r="AC85" s="35">
        <f>Disease!P78</f>
        <v>0</v>
      </c>
      <c r="AD85" s="82">
        <f>Disease!BJ78</f>
        <v>0</v>
      </c>
      <c r="AE85" s="35">
        <f>Disease!Q78</f>
        <v>0</v>
      </c>
      <c r="AF85" s="82">
        <f>Disease!BK78</f>
        <v>0</v>
      </c>
      <c r="AG85" s="35">
        <f>Disease!R78</f>
        <v>0</v>
      </c>
      <c r="AH85" s="82">
        <f>Disease!BL78</f>
        <v>0</v>
      </c>
      <c r="AI85" s="35">
        <f>Disease!S78</f>
        <v>0</v>
      </c>
      <c r="AJ85" s="82">
        <f>Disease!BM78</f>
        <v>0</v>
      </c>
      <c r="AK85" s="35">
        <f>Disease!T78</f>
        <v>0</v>
      </c>
      <c r="AL85" s="82">
        <f>Disease!BN78</f>
        <v>0</v>
      </c>
      <c r="AM85" s="81">
        <f t="shared" si="6"/>
        <v>0</v>
      </c>
      <c r="AN85" s="84">
        <f t="shared" si="7"/>
        <v>0</v>
      </c>
    </row>
    <row r="86" spans="1:40" x14ac:dyDescent="0.25">
      <c r="A86" s="13"/>
      <c r="B86" s="34" t="str">
        <f>LookupValues!$B$8</f>
        <v>Non-HAP native pinewood</v>
      </c>
      <c r="C86" s="35">
        <f>Disease!C79</f>
        <v>0</v>
      </c>
      <c r="D86" s="82">
        <f>Disease!AW79</f>
        <v>0</v>
      </c>
      <c r="E86" s="35">
        <f>Disease!D79</f>
        <v>0</v>
      </c>
      <c r="F86" s="82">
        <f>Disease!AX79</f>
        <v>0</v>
      </c>
      <c r="G86" s="35">
        <f>Disease!E79</f>
        <v>0</v>
      </c>
      <c r="H86" s="82">
        <f>Disease!AY79</f>
        <v>0</v>
      </c>
      <c r="I86" s="35">
        <f>Disease!F79</f>
        <v>0</v>
      </c>
      <c r="J86" s="82">
        <f>Disease!AZ79</f>
        <v>0</v>
      </c>
      <c r="K86" s="35">
        <f>Disease!G79</f>
        <v>0</v>
      </c>
      <c r="L86" s="82">
        <f>Disease!BA79</f>
        <v>0</v>
      </c>
      <c r="M86" s="35">
        <f>Disease!H79</f>
        <v>0</v>
      </c>
      <c r="N86" s="82">
        <f>Disease!BB79</f>
        <v>0</v>
      </c>
      <c r="O86" s="35">
        <f>Disease!I79</f>
        <v>0</v>
      </c>
      <c r="P86" s="82">
        <f>Disease!BC79</f>
        <v>0</v>
      </c>
      <c r="Q86" s="35">
        <f>Disease!J79</f>
        <v>0</v>
      </c>
      <c r="R86" s="82">
        <f>Disease!BD79</f>
        <v>0</v>
      </c>
      <c r="S86" s="35">
        <f>Disease!K79</f>
        <v>0</v>
      </c>
      <c r="T86" s="82">
        <f>Disease!BE79</f>
        <v>0</v>
      </c>
      <c r="U86" s="35">
        <f>Disease!L79</f>
        <v>0</v>
      </c>
      <c r="V86" s="82">
        <f>Disease!BF79</f>
        <v>0</v>
      </c>
      <c r="W86" s="35">
        <f>Disease!M79</f>
        <v>0</v>
      </c>
      <c r="X86" s="82">
        <f>Disease!BG79</f>
        <v>0</v>
      </c>
      <c r="Y86" s="35">
        <f>Disease!N79</f>
        <v>0</v>
      </c>
      <c r="Z86" s="82">
        <f>Disease!BH79</f>
        <v>0</v>
      </c>
      <c r="AA86" s="35">
        <f>Disease!O79</f>
        <v>0</v>
      </c>
      <c r="AB86" s="82">
        <f>Disease!BI79</f>
        <v>0</v>
      </c>
      <c r="AC86" s="35">
        <f>Disease!P79</f>
        <v>0</v>
      </c>
      <c r="AD86" s="82">
        <f>Disease!BJ79</f>
        <v>0</v>
      </c>
      <c r="AE86" s="35">
        <f>Disease!Q79</f>
        <v>0</v>
      </c>
      <c r="AF86" s="82">
        <f>Disease!BK79</f>
        <v>0</v>
      </c>
      <c r="AG86" s="35">
        <f>Disease!R79</f>
        <v>0</v>
      </c>
      <c r="AH86" s="82">
        <f>Disease!BL79</f>
        <v>0</v>
      </c>
      <c r="AI86" s="35">
        <f>Disease!S79</f>
        <v>0</v>
      </c>
      <c r="AJ86" s="82">
        <f>Disease!BM79</f>
        <v>0</v>
      </c>
      <c r="AK86" s="35">
        <f>Disease!T79</f>
        <v>0</v>
      </c>
      <c r="AL86" s="82">
        <f>Disease!BN79</f>
        <v>0</v>
      </c>
      <c r="AM86" s="81">
        <f t="shared" si="6"/>
        <v>0</v>
      </c>
      <c r="AN86" s="84">
        <f t="shared" si="7"/>
        <v>0</v>
      </c>
    </row>
    <row r="87" spans="1:40" ht="30" customHeight="1" x14ac:dyDescent="0.25">
      <c r="A87" s="13"/>
      <c r="B87" s="85" t="str">
        <f>LookupValues!$B$9</f>
        <v>Upland birchwoods (Scot); birch dominated upland oakwoods (Eng, Wal)</v>
      </c>
      <c r="C87" s="35">
        <f>Disease!C80</f>
        <v>2174.9808746919998</v>
      </c>
      <c r="D87" s="82">
        <f>Disease!AW80</f>
        <v>22.718349553733667</v>
      </c>
      <c r="E87" s="35">
        <f>Disease!D80</f>
        <v>15.9686251813</v>
      </c>
      <c r="F87" s="82">
        <f>Disease!AX80</f>
        <v>64.408378073823542</v>
      </c>
      <c r="G87" s="35">
        <f>Disease!E80</f>
        <v>0</v>
      </c>
      <c r="H87" s="82">
        <f>Disease!AY80</f>
        <v>0</v>
      </c>
      <c r="I87" s="35">
        <f>Disease!F80</f>
        <v>0</v>
      </c>
      <c r="J87" s="82">
        <f>Disease!AZ80</f>
        <v>0</v>
      </c>
      <c r="K87" s="35">
        <f>Disease!G80</f>
        <v>0</v>
      </c>
      <c r="L87" s="82">
        <f>Disease!BA80</f>
        <v>0</v>
      </c>
      <c r="M87" s="35">
        <f>Disease!H80</f>
        <v>0</v>
      </c>
      <c r="N87" s="82">
        <f>Disease!BB80</f>
        <v>0</v>
      </c>
      <c r="O87" s="35">
        <f>Disease!I80</f>
        <v>30.052679469000001</v>
      </c>
      <c r="P87" s="82">
        <f>Disease!BC80</f>
        <v>117.14757295172058</v>
      </c>
      <c r="Q87" s="35">
        <f>Disease!J80</f>
        <v>0</v>
      </c>
      <c r="R87" s="82">
        <f>Disease!BD80</f>
        <v>0</v>
      </c>
      <c r="S87" s="35">
        <f>Disease!K80</f>
        <v>0</v>
      </c>
      <c r="T87" s="82">
        <f>Disease!BE80</f>
        <v>0</v>
      </c>
      <c r="U87" s="35">
        <f>Disease!L80</f>
        <v>0</v>
      </c>
      <c r="V87" s="82">
        <f>Disease!BF80</f>
        <v>0</v>
      </c>
      <c r="W87" s="35">
        <f>Disease!M80</f>
        <v>0</v>
      </c>
      <c r="X87" s="82">
        <f>Disease!BG80</f>
        <v>0</v>
      </c>
      <c r="Y87" s="35">
        <f>Disease!N80</f>
        <v>0</v>
      </c>
      <c r="Z87" s="82">
        <f>Disease!BH80</f>
        <v>0</v>
      </c>
      <c r="AA87" s="35">
        <f>Disease!O80</f>
        <v>0</v>
      </c>
      <c r="AB87" s="82">
        <f>Disease!BI80</f>
        <v>0</v>
      </c>
      <c r="AC87" s="35">
        <f>Disease!P80</f>
        <v>0</v>
      </c>
      <c r="AD87" s="82">
        <f>Disease!BJ80</f>
        <v>0</v>
      </c>
      <c r="AE87" s="35">
        <f>Disease!Q80</f>
        <v>0</v>
      </c>
      <c r="AF87" s="82">
        <f>Disease!BK80</f>
        <v>0</v>
      </c>
      <c r="AG87" s="35">
        <f>Disease!R80</f>
        <v>0</v>
      </c>
      <c r="AH87" s="82">
        <f>Disease!BL80</f>
        <v>0</v>
      </c>
      <c r="AI87" s="35">
        <f>Disease!S80</f>
        <v>0</v>
      </c>
      <c r="AJ87" s="82">
        <f>Disease!BM80</f>
        <v>0</v>
      </c>
      <c r="AK87" s="35">
        <f>Disease!T80</f>
        <v>0</v>
      </c>
      <c r="AL87" s="82">
        <f>Disease!BN80</f>
        <v>0</v>
      </c>
      <c r="AM87" s="81">
        <f t="shared" si="6"/>
        <v>2221.0021793422998</v>
      </c>
      <c r="AN87" s="84">
        <f t="shared" si="7"/>
        <v>22.30880936736267</v>
      </c>
    </row>
    <row r="88" spans="1:40" x14ac:dyDescent="0.25">
      <c r="A88" s="13"/>
      <c r="B88" s="34" t="str">
        <f>LookupValues!$B$10</f>
        <v>Upland mixed ashwoods</v>
      </c>
      <c r="C88" s="35">
        <f>Disease!C81</f>
        <v>6470.8712457879992</v>
      </c>
      <c r="D88" s="82">
        <f>Disease!AW81</f>
        <v>13.565326644749845</v>
      </c>
      <c r="E88" s="35">
        <f>Disease!D81</f>
        <v>537.48873356000001</v>
      </c>
      <c r="F88" s="82">
        <f>Disease!AX81</f>
        <v>56.948742451987279</v>
      </c>
      <c r="G88" s="35">
        <f>Disease!E81</f>
        <v>0</v>
      </c>
      <c r="H88" s="82">
        <f>Disease!AY81</f>
        <v>0</v>
      </c>
      <c r="I88" s="35">
        <f>Disease!F81</f>
        <v>0</v>
      </c>
      <c r="J88" s="82">
        <f>Disease!AZ81</f>
        <v>0</v>
      </c>
      <c r="K88" s="35">
        <f>Disease!G81</f>
        <v>0</v>
      </c>
      <c r="L88" s="82">
        <f>Disease!BA81</f>
        <v>0</v>
      </c>
      <c r="M88" s="35">
        <f>Disease!H81</f>
        <v>0</v>
      </c>
      <c r="N88" s="82">
        <f>Disease!BB81</f>
        <v>0</v>
      </c>
      <c r="O88" s="35">
        <f>Disease!I81</f>
        <v>0</v>
      </c>
      <c r="P88" s="82">
        <f>Disease!BC81</f>
        <v>0</v>
      </c>
      <c r="Q88" s="35">
        <f>Disease!J81</f>
        <v>0</v>
      </c>
      <c r="R88" s="82">
        <f>Disease!BD81</f>
        <v>0</v>
      </c>
      <c r="S88" s="35">
        <f>Disease!K81</f>
        <v>0</v>
      </c>
      <c r="T88" s="82">
        <f>Disease!BE81</f>
        <v>0</v>
      </c>
      <c r="U88" s="35">
        <f>Disease!L81</f>
        <v>0</v>
      </c>
      <c r="V88" s="82">
        <f>Disease!BF81</f>
        <v>0</v>
      </c>
      <c r="W88" s="35">
        <f>Disease!M81</f>
        <v>0</v>
      </c>
      <c r="X88" s="82">
        <f>Disease!BG81</f>
        <v>0</v>
      </c>
      <c r="Y88" s="35">
        <f>Disease!N81</f>
        <v>0</v>
      </c>
      <c r="Z88" s="82">
        <f>Disease!BH81</f>
        <v>0</v>
      </c>
      <c r="AA88" s="35">
        <f>Disease!O81</f>
        <v>0</v>
      </c>
      <c r="AB88" s="82">
        <f>Disease!BI81</f>
        <v>0</v>
      </c>
      <c r="AC88" s="35">
        <f>Disease!P81</f>
        <v>0</v>
      </c>
      <c r="AD88" s="82">
        <f>Disease!BJ81</f>
        <v>0</v>
      </c>
      <c r="AE88" s="35">
        <f>Disease!Q81</f>
        <v>0</v>
      </c>
      <c r="AF88" s="82">
        <f>Disease!BK81</f>
        <v>0</v>
      </c>
      <c r="AG88" s="35">
        <f>Disease!R81</f>
        <v>0</v>
      </c>
      <c r="AH88" s="82">
        <f>Disease!BL81</f>
        <v>0</v>
      </c>
      <c r="AI88" s="35">
        <f>Disease!S81</f>
        <v>135.95003906670001</v>
      </c>
      <c r="AJ88" s="82">
        <f>Disease!BM81</f>
        <v>92.853201065180457</v>
      </c>
      <c r="AK88" s="35">
        <f>Disease!T81</f>
        <v>0</v>
      </c>
      <c r="AL88" s="82">
        <f>Disease!BN81</f>
        <v>0</v>
      </c>
      <c r="AM88" s="81">
        <f t="shared" si="6"/>
        <v>7144.3100184146988</v>
      </c>
      <c r="AN88" s="84">
        <f t="shared" si="7"/>
        <v>13.131625300036943</v>
      </c>
    </row>
    <row r="89" spans="1:40" x14ac:dyDescent="0.25">
      <c r="A89" s="13"/>
      <c r="B89" s="34" t="str">
        <f>LookupValues!$B$11</f>
        <v>Upland oakwood</v>
      </c>
      <c r="C89" s="35">
        <f>Disease!C82</f>
        <v>23260.925486081407</v>
      </c>
      <c r="D89" s="82">
        <f>Disease!AW82</f>
        <v>6.9896449687899729</v>
      </c>
      <c r="E89" s="35">
        <f>Disease!D82</f>
        <v>976.96997481519998</v>
      </c>
      <c r="F89" s="82">
        <f>Disease!AX82</f>
        <v>33.128919847704495</v>
      </c>
      <c r="G89" s="35">
        <f>Disease!E82</f>
        <v>356.9143762512</v>
      </c>
      <c r="H89" s="82">
        <f>Disease!AY82</f>
        <v>67.803888846517651</v>
      </c>
      <c r="I89" s="35">
        <f>Disease!F82</f>
        <v>772.83869507930001</v>
      </c>
      <c r="J89" s="82">
        <f>Disease!AZ82</f>
        <v>44.227333678793158</v>
      </c>
      <c r="K89" s="35">
        <f>Disease!G82</f>
        <v>155.7314923646</v>
      </c>
      <c r="L89" s="82">
        <f>Disease!BA82</f>
        <v>62.238145360355709</v>
      </c>
      <c r="M89" s="35">
        <f>Disease!H82</f>
        <v>14.236962393400001</v>
      </c>
      <c r="N89" s="82">
        <f>Disease!BB82</f>
        <v>103.32557735571348</v>
      </c>
      <c r="O89" s="35">
        <f>Disease!I82</f>
        <v>223.48747051499998</v>
      </c>
      <c r="P89" s="82">
        <f>Disease!BC82</f>
        <v>75.832345382450896</v>
      </c>
      <c r="Q89" s="35">
        <f>Disease!J82</f>
        <v>184.36482747709999</v>
      </c>
      <c r="R89" s="82">
        <f>Disease!BD82</f>
        <v>93.820159256366381</v>
      </c>
      <c r="S89" s="35">
        <f>Disease!K82</f>
        <v>0</v>
      </c>
      <c r="T89" s="82">
        <f>Disease!BE82</f>
        <v>0</v>
      </c>
      <c r="U89" s="35">
        <f>Disease!L82</f>
        <v>180.30075205</v>
      </c>
      <c r="V89" s="82">
        <f>Disease!BF82</f>
        <v>98.796919513934469</v>
      </c>
      <c r="W89" s="35">
        <f>Disease!M82</f>
        <v>0</v>
      </c>
      <c r="X89" s="82">
        <f>Disease!BG82</f>
        <v>0</v>
      </c>
      <c r="Y89" s="35">
        <f>Disease!N82</f>
        <v>0</v>
      </c>
      <c r="Z89" s="82">
        <f>Disease!BH82</f>
        <v>0</v>
      </c>
      <c r="AA89" s="35">
        <f>Disease!O82</f>
        <v>0</v>
      </c>
      <c r="AB89" s="82">
        <f>Disease!BI82</f>
        <v>0</v>
      </c>
      <c r="AC89" s="35">
        <f>Disease!P82</f>
        <v>0</v>
      </c>
      <c r="AD89" s="82">
        <f>Disease!BJ82</f>
        <v>0</v>
      </c>
      <c r="AE89" s="35">
        <f>Disease!Q82</f>
        <v>0</v>
      </c>
      <c r="AF89" s="82">
        <f>Disease!BK82</f>
        <v>0</v>
      </c>
      <c r="AG89" s="35">
        <f>Disease!R82</f>
        <v>0</v>
      </c>
      <c r="AH89" s="82">
        <f>Disease!BL82</f>
        <v>0</v>
      </c>
      <c r="AI89" s="35">
        <f>Disease!S82</f>
        <v>0</v>
      </c>
      <c r="AJ89" s="82">
        <f>Disease!BM82</f>
        <v>0</v>
      </c>
      <c r="AK89" s="35">
        <f>Disease!T82</f>
        <v>0</v>
      </c>
      <c r="AL89" s="82">
        <f>Disease!BN82</f>
        <v>0</v>
      </c>
      <c r="AM89" s="81">
        <f t="shared" si="6"/>
        <v>26125.770037027207</v>
      </c>
      <c r="AN89" s="84">
        <f t="shared" si="7"/>
        <v>6.6556265031733783</v>
      </c>
    </row>
    <row r="90" spans="1:40" x14ac:dyDescent="0.25">
      <c r="A90" s="13"/>
      <c r="B90" s="34" t="str">
        <f>LookupValues!$B$12</f>
        <v>Wet woodland</v>
      </c>
      <c r="C90" s="35">
        <f>Disease!C83</f>
        <v>24612.187124</v>
      </c>
      <c r="D90" s="82">
        <f>Disease!AW83</f>
        <v>6.759524531819463</v>
      </c>
      <c r="E90" s="35">
        <f>Disease!D83</f>
        <v>411.41571637929997</v>
      </c>
      <c r="F90" s="82">
        <f>Disease!AX83</f>
        <v>45.477827132365348</v>
      </c>
      <c r="G90" s="35">
        <f>Disease!E83</f>
        <v>810.19298675610003</v>
      </c>
      <c r="H90" s="82">
        <f>Disease!AY83</f>
        <v>35.178690140054108</v>
      </c>
      <c r="I90" s="35">
        <f>Disease!F83</f>
        <v>889.29625261420017</v>
      </c>
      <c r="J90" s="82">
        <f>Disease!AZ83</f>
        <v>31.218043799289571</v>
      </c>
      <c r="K90" s="35">
        <f>Disease!G83</f>
        <v>391.79906309299997</v>
      </c>
      <c r="L90" s="82">
        <f>Disease!BA83</f>
        <v>55.103910024350448</v>
      </c>
      <c r="M90" s="35">
        <f>Disease!H83</f>
        <v>559.25391776250001</v>
      </c>
      <c r="N90" s="82">
        <f>Disease!BB83</f>
        <v>49.025523779431751</v>
      </c>
      <c r="O90" s="35">
        <f>Disease!I83</f>
        <v>79.503905532000005</v>
      </c>
      <c r="P90" s="82">
        <f>Disease!BC83</f>
        <v>65.286744461195241</v>
      </c>
      <c r="Q90" s="35">
        <f>Disease!J83</f>
        <v>0</v>
      </c>
      <c r="R90" s="82">
        <f>Disease!BD83</f>
        <v>0</v>
      </c>
      <c r="S90" s="35">
        <f>Disease!K83</f>
        <v>275.60296620100002</v>
      </c>
      <c r="T90" s="82">
        <f>Disease!BE83</f>
        <v>68.633911936149445</v>
      </c>
      <c r="U90" s="35">
        <f>Disease!L83</f>
        <v>0</v>
      </c>
      <c r="V90" s="82">
        <f>Disease!BF83</f>
        <v>0</v>
      </c>
      <c r="W90" s="35">
        <f>Disease!M83</f>
        <v>0</v>
      </c>
      <c r="X90" s="82">
        <f>Disease!BG83</f>
        <v>0</v>
      </c>
      <c r="Y90" s="35">
        <f>Disease!N83</f>
        <v>0</v>
      </c>
      <c r="Z90" s="82">
        <f>Disease!BH83</f>
        <v>0</v>
      </c>
      <c r="AA90" s="35">
        <f>Disease!O83</f>
        <v>0</v>
      </c>
      <c r="AB90" s="82">
        <f>Disease!BI83</f>
        <v>0</v>
      </c>
      <c r="AC90" s="35">
        <f>Disease!P83</f>
        <v>0</v>
      </c>
      <c r="AD90" s="82">
        <f>Disease!BJ83</f>
        <v>0</v>
      </c>
      <c r="AE90" s="35">
        <f>Disease!Q83</f>
        <v>0</v>
      </c>
      <c r="AF90" s="82">
        <f>Disease!BK83</f>
        <v>0</v>
      </c>
      <c r="AG90" s="35">
        <f>Disease!R83</f>
        <v>145.71436494229999</v>
      </c>
      <c r="AH90" s="82">
        <f>Disease!BL83</f>
        <v>97.202097933060188</v>
      </c>
      <c r="AI90" s="35">
        <f>Disease!S83</f>
        <v>0</v>
      </c>
      <c r="AJ90" s="82">
        <f>Disease!BM83</f>
        <v>0</v>
      </c>
      <c r="AK90" s="35">
        <f>Disease!T83</f>
        <v>0</v>
      </c>
      <c r="AL90" s="82">
        <f>Disease!BN83</f>
        <v>0</v>
      </c>
      <c r="AM90" s="81">
        <f t="shared" si="6"/>
        <v>28174.966297280404</v>
      </c>
      <c r="AN90" s="84">
        <f t="shared" si="7"/>
        <v>6.2907111139252576</v>
      </c>
    </row>
    <row r="91" spans="1:40" x14ac:dyDescent="0.25">
      <c r="A91" s="13"/>
      <c r="B91" s="34" t="str">
        <f>LookupValues!$B$13</f>
        <v>Wood Pasture &amp; Parkland</v>
      </c>
      <c r="C91" s="35">
        <f>Disease!C84</f>
        <v>186.9191569141</v>
      </c>
      <c r="D91" s="82">
        <f>Disease!AW84</f>
        <v>63.663619022497485</v>
      </c>
      <c r="E91" s="35">
        <f>Disease!D84</f>
        <v>0</v>
      </c>
      <c r="F91" s="82">
        <f>Disease!AX84</f>
        <v>0</v>
      </c>
      <c r="G91" s="35">
        <f>Disease!E84</f>
        <v>135.22581686999999</v>
      </c>
      <c r="H91" s="82">
        <f>Disease!AY84</f>
        <v>98.796919220768004</v>
      </c>
      <c r="I91" s="35">
        <f>Disease!F84</f>
        <v>163.78139668330002</v>
      </c>
      <c r="J91" s="82">
        <f>Disease!AZ84</f>
        <v>116.91123057689947</v>
      </c>
      <c r="K91" s="35">
        <f>Disease!G84</f>
        <v>0</v>
      </c>
      <c r="L91" s="82">
        <f>Disease!BA84</f>
        <v>0</v>
      </c>
      <c r="M91" s="35">
        <f>Disease!H84</f>
        <v>0</v>
      </c>
      <c r="N91" s="82">
        <f>Disease!BB84</f>
        <v>0</v>
      </c>
      <c r="O91" s="35">
        <f>Disease!I84</f>
        <v>0</v>
      </c>
      <c r="P91" s="82">
        <f>Disease!BC84</f>
        <v>0</v>
      </c>
      <c r="Q91" s="35">
        <f>Disease!J84</f>
        <v>0</v>
      </c>
      <c r="R91" s="82">
        <f>Disease!BD84</f>
        <v>0</v>
      </c>
      <c r="S91" s="35">
        <f>Disease!K84</f>
        <v>0</v>
      </c>
      <c r="T91" s="82">
        <f>Disease!BE84</f>
        <v>0</v>
      </c>
      <c r="U91" s="35">
        <f>Disease!L84</f>
        <v>0</v>
      </c>
      <c r="V91" s="82">
        <f>Disease!BF84</f>
        <v>0</v>
      </c>
      <c r="W91" s="35">
        <f>Disease!M84</f>
        <v>0</v>
      </c>
      <c r="X91" s="82">
        <f>Disease!BG84</f>
        <v>0</v>
      </c>
      <c r="Y91" s="35">
        <f>Disease!N84</f>
        <v>0</v>
      </c>
      <c r="Z91" s="82">
        <f>Disease!BH84</f>
        <v>0</v>
      </c>
      <c r="AA91" s="35">
        <f>Disease!O84</f>
        <v>0</v>
      </c>
      <c r="AB91" s="82">
        <f>Disease!BI84</f>
        <v>0</v>
      </c>
      <c r="AC91" s="35">
        <f>Disease!P84</f>
        <v>0</v>
      </c>
      <c r="AD91" s="82">
        <f>Disease!BJ84</f>
        <v>0</v>
      </c>
      <c r="AE91" s="35">
        <f>Disease!Q84</f>
        <v>0</v>
      </c>
      <c r="AF91" s="82">
        <f>Disease!BK84</f>
        <v>0</v>
      </c>
      <c r="AG91" s="35">
        <f>Disease!R84</f>
        <v>0</v>
      </c>
      <c r="AH91" s="82">
        <f>Disease!BL84</f>
        <v>0</v>
      </c>
      <c r="AI91" s="35">
        <f>Disease!S84</f>
        <v>0</v>
      </c>
      <c r="AJ91" s="82">
        <f>Disease!BM84</f>
        <v>0</v>
      </c>
      <c r="AK91" s="35">
        <f>Disease!T84</f>
        <v>0</v>
      </c>
      <c r="AL91" s="82">
        <f>Disease!BN84</f>
        <v>0</v>
      </c>
      <c r="AM91" s="81">
        <f t="shared" si="6"/>
        <v>485.92637046740003</v>
      </c>
      <c r="AN91" s="84">
        <f t="shared" si="7"/>
        <v>53.929299133936951</v>
      </c>
    </row>
    <row r="92" spans="1:40" x14ac:dyDescent="0.25">
      <c r="A92" s="13"/>
      <c r="B92" s="34" t="str">
        <f>LookupValues!$B$14</f>
        <v>Broadleaf habitat NOT classified as priority</v>
      </c>
      <c r="C92" s="35">
        <f>Disease!C85</f>
        <v>11259.31350385</v>
      </c>
      <c r="D92" s="82">
        <f>Disease!AW85</f>
        <v>9.0651801170116926</v>
      </c>
      <c r="E92" s="35">
        <f>Disease!D85</f>
        <v>270.82088088839998</v>
      </c>
      <c r="F92" s="82">
        <f>Disease!AX85</f>
        <v>67.187813082911006</v>
      </c>
      <c r="G92" s="35">
        <f>Disease!E85</f>
        <v>50.9811036718</v>
      </c>
      <c r="H92" s="82">
        <f>Disease!AY85</f>
        <v>88.38581278325546</v>
      </c>
      <c r="I92" s="35">
        <f>Disease!F85</f>
        <v>551.41226011219999</v>
      </c>
      <c r="J92" s="82">
        <f>Disease!AZ85</f>
        <v>42.289137778649597</v>
      </c>
      <c r="K92" s="35">
        <f>Disease!G85</f>
        <v>0</v>
      </c>
      <c r="L92" s="82">
        <f>Disease!BA85</f>
        <v>0</v>
      </c>
      <c r="M92" s="35">
        <f>Disease!H85</f>
        <v>0</v>
      </c>
      <c r="N92" s="82">
        <f>Disease!BB85</f>
        <v>0</v>
      </c>
      <c r="O92" s="35">
        <f>Disease!I85</f>
        <v>80.087525284900011</v>
      </c>
      <c r="P92" s="82">
        <f>Disease!BC85</f>
        <v>71.314646058194555</v>
      </c>
      <c r="Q92" s="35">
        <f>Disease!J85</f>
        <v>0</v>
      </c>
      <c r="R92" s="82">
        <f>Disease!BD85</f>
        <v>0</v>
      </c>
      <c r="S92" s="35">
        <f>Disease!K85</f>
        <v>0</v>
      </c>
      <c r="T92" s="82">
        <f>Disease!BE85</f>
        <v>0</v>
      </c>
      <c r="U92" s="35">
        <f>Disease!L85</f>
        <v>0</v>
      </c>
      <c r="V92" s="82">
        <f>Disease!BF85</f>
        <v>0</v>
      </c>
      <c r="W92" s="35">
        <f>Disease!M85</f>
        <v>0</v>
      </c>
      <c r="X92" s="82">
        <f>Disease!BG85</f>
        <v>0</v>
      </c>
      <c r="Y92" s="35">
        <f>Disease!N85</f>
        <v>0</v>
      </c>
      <c r="Z92" s="82">
        <f>Disease!BH85</f>
        <v>0</v>
      </c>
      <c r="AA92" s="35">
        <f>Disease!O85</f>
        <v>11.120736765</v>
      </c>
      <c r="AB92" s="82">
        <f>Disease!BI85</f>
        <v>116.38937888998083</v>
      </c>
      <c r="AC92" s="35">
        <f>Disease!P85</f>
        <v>0</v>
      </c>
      <c r="AD92" s="82">
        <f>Disease!BJ85</f>
        <v>0</v>
      </c>
      <c r="AE92" s="35">
        <f>Disease!Q85</f>
        <v>0</v>
      </c>
      <c r="AF92" s="82">
        <f>Disease!BK85</f>
        <v>0</v>
      </c>
      <c r="AG92" s="35">
        <f>Disease!R85</f>
        <v>0</v>
      </c>
      <c r="AH92" s="82">
        <f>Disease!BL85</f>
        <v>0</v>
      </c>
      <c r="AI92" s="35">
        <f>Disease!S85</f>
        <v>0</v>
      </c>
      <c r="AJ92" s="82">
        <f>Disease!BM85</f>
        <v>0</v>
      </c>
      <c r="AK92" s="35">
        <f>Disease!T85</f>
        <v>0</v>
      </c>
      <c r="AL92" s="82">
        <f>Disease!BN85</f>
        <v>0</v>
      </c>
      <c r="AM92" s="81">
        <f t="shared" si="6"/>
        <v>12223.7360105723</v>
      </c>
      <c r="AN92" s="84">
        <f t="shared" si="7"/>
        <v>8.7144849206809187</v>
      </c>
    </row>
    <row r="93" spans="1:40" x14ac:dyDescent="0.25">
      <c r="A93" s="13"/>
      <c r="B93" s="34" t="str">
        <f>LookupValues!$B$15</f>
        <v>Non-native coniferous woodland</v>
      </c>
      <c r="C93" s="35">
        <f>Disease!C86</f>
        <v>120776.54808287401</v>
      </c>
      <c r="D93" s="82">
        <f>Disease!AW86</f>
        <v>1.7676194809112209</v>
      </c>
      <c r="E93" s="35">
        <f>Disease!D86</f>
        <v>6405.5048022213005</v>
      </c>
      <c r="F93" s="82">
        <f>Disease!AX86</f>
        <v>14.152429128543625</v>
      </c>
      <c r="G93" s="35">
        <f>Disease!E86</f>
        <v>1059.8171737378</v>
      </c>
      <c r="H93" s="82">
        <f>Disease!AY86</f>
        <v>31.956280527585871</v>
      </c>
      <c r="I93" s="35">
        <f>Disease!F86</f>
        <v>7603.0576110679995</v>
      </c>
      <c r="J93" s="82">
        <f>Disease!AZ86</f>
        <v>13.029111788697188</v>
      </c>
      <c r="K93" s="35">
        <f>Disease!G86</f>
        <v>2061.1145163793999</v>
      </c>
      <c r="L93" s="82">
        <f>Disease!BA86</f>
        <v>25.251707139530335</v>
      </c>
      <c r="M93" s="35">
        <f>Disease!H86</f>
        <v>756.73357259149998</v>
      </c>
      <c r="N93" s="82">
        <f>Disease!BB86</f>
        <v>38.78700574571554</v>
      </c>
      <c r="O93" s="35">
        <f>Disease!I86</f>
        <v>4494.4184273025003</v>
      </c>
      <c r="P93" s="82">
        <f>Disease!BC86</f>
        <v>14.162165692597716</v>
      </c>
      <c r="Q93" s="35">
        <f>Disease!J86</f>
        <v>350.82154406879999</v>
      </c>
      <c r="R93" s="82">
        <f>Disease!BD86</f>
        <v>56.085874784981719</v>
      </c>
      <c r="S93" s="35">
        <f>Disease!K86</f>
        <v>242.9953498205</v>
      </c>
      <c r="T93" s="82">
        <f>Disease!BE86</f>
        <v>84.918420787074282</v>
      </c>
      <c r="U93" s="35">
        <f>Disease!L86</f>
        <v>779.07184692730004</v>
      </c>
      <c r="V93" s="82">
        <f>Disease!BF86</f>
        <v>37.68011259180043</v>
      </c>
      <c r="W93" s="35">
        <f>Disease!M86</f>
        <v>383.18654186419997</v>
      </c>
      <c r="X93" s="82">
        <f>Disease!BG86</f>
        <v>60.165940517637452</v>
      </c>
      <c r="Y93" s="35">
        <f>Disease!N86</f>
        <v>278.76494900950001</v>
      </c>
      <c r="Z93" s="82">
        <f>Disease!BH86</f>
        <v>66.333719304770725</v>
      </c>
      <c r="AA93" s="35">
        <f>Disease!O86</f>
        <v>0</v>
      </c>
      <c r="AB93" s="82">
        <f>Disease!BI86</f>
        <v>0</v>
      </c>
      <c r="AC93" s="35">
        <f>Disease!P86</f>
        <v>0</v>
      </c>
      <c r="AD93" s="82">
        <f>Disease!BJ86</f>
        <v>0</v>
      </c>
      <c r="AE93" s="35">
        <f>Disease!Q86</f>
        <v>0</v>
      </c>
      <c r="AF93" s="82">
        <f>Disease!BK86</f>
        <v>0</v>
      </c>
      <c r="AG93" s="35">
        <f>Disease!R86</f>
        <v>0</v>
      </c>
      <c r="AH93" s="82">
        <f>Disease!BL86</f>
        <v>0</v>
      </c>
      <c r="AI93" s="35">
        <f>Disease!S86</f>
        <v>0</v>
      </c>
      <c r="AJ93" s="82">
        <f>Disease!BM86</f>
        <v>0</v>
      </c>
      <c r="AK93" s="35">
        <f>Disease!T86</f>
        <v>0</v>
      </c>
      <c r="AL93" s="82">
        <f>Disease!BN86</f>
        <v>0</v>
      </c>
      <c r="AM93" s="81">
        <f t="shared" si="6"/>
        <v>145192.03441786484</v>
      </c>
      <c r="AN93" s="84">
        <f t="shared" si="7"/>
        <v>1.8852544469490178</v>
      </c>
    </row>
    <row r="94" spans="1:40" x14ac:dyDescent="0.25">
      <c r="A94" s="13"/>
      <c r="B94" s="36" t="str">
        <f>LookupValues!$B$16</f>
        <v>Transition or felled</v>
      </c>
      <c r="C94" s="35">
        <f>Disease!C87</f>
        <v>5164.0197171028003</v>
      </c>
      <c r="D94" s="82">
        <f>Disease!AW87</f>
        <v>11.34226947038205</v>
      </c>
      <c r="E94" s="35">
        <f>Disease!D87</f>
        <v>19.942028462500001</v>
      </c>
      <c r="F94" s="82">
        <f>Disease!AX87</f>
        <v>58.013650533858197</v>
      </c>
      <c r="G94" s="35">
        <f>Disease!E87</f>
        <v>168.35738862300002</v>
      </c>
      <c r="H94" s="82">
        <f>Disease!AY87</f>
        <v>61.115693516180478</v>
      </c>
      <c r="I94" s="35">
        <f>Disease!F87</f>
        <v>200.55445867500001</v>
      </c>
      <c r="J94" s="82">
        <f>Disease!AZ87</f>
        <v>50.807135832939728</v>
      </c>
      <c r="K94" s="35">
        <f>Disease!G87</f>
        <v>0</v>
      </c>
      <c r="L94" s="82">
        <f>Disease!BA87</f>
        <v>0</v>
      </c>
      <c r="M94" s="35">
        <f>Disease!H87</f>
        <v>0</v>
      </c>
      <c r="N94" s="82">
        <f>Disease!BB87</f>
        <v>0</v>
      </c>
      <c r="O94" s="35">
        <f>Disease!I87</f>
        <v>74.918729310000003</v>
      </c>
      <c r="P94" s="82">
        <f>Disease!BC87</f>
        <v>57.804612988723719</v>
      </c>
      <c r="Q94" s="35">
        <f>Disease!J87</f>
        <v>0</v>
      </c>
      <c r="R94" s="82">
        <f>Disease!BD87</f>
        <v>0</v>
      </c>
      <c r="S94" s="35">
        <f>Disease!K87</f>
        <v>0</v>
      </c>
      <c r="T94" s="82">
        <f>Disease!BE87</f>
        <v>0</v>
      </c>
      <c r="U94" s="35">
        <f>Disease!L87</f>
        <v>0</v>
      </c>
      <c r="V94" s="82">
        <f>Disease!BF87</f>
        <v>0</v>
      </c>
      <c r="W94" s="35">
        <f>Disease!M87</f>
        <v>0</v>
      </c>
      <c r="X94" s="82">
        <f>Disease!BG87</f>
        <v>0</v>
      </c>
      <c r="Y94" s="35">
        <f>Disease!N87</f>
        <v>0</v>
      </c>
      <c r="Z94" s="82">
        <f>Disease!BH87</f>
        <v>0</v>
      </c>
      <c r="AA94" s="35">
        <f>Disease!O87</f>
        <v>0</v>
      </c>
      <c r="AB94" s="82">
        <f>Disease!BI87</f>
        <v>0</v>
      </c>
      <c r="AC94" s="35">
        <f>Disease!P87</f>
        <v>0</v>
      </c>
      <c r="AD94" s="82">
        <f>Disease!BJ87</f>
        <v>0</v>
      </c>
      <c r="AE94" s="35">
        <f>Disease!Q87</f>
        <v>0</v>
      </c>
      <c r="AF94" s="82">
        <f>Disease!BK87</f>
        <v>0</v>
      </c>
      <c r="AG94" s="35">
        <f>Disease!R87</f>
        <v>0</v>
      </c>
      <c r="AH94" s="82">
        <f>Disease!BL87</f>
        <v>0</v>
      </c>
      <c r="AI94" s="35">
        <f>Disease!S87</f>
        <v>0</v>
      </c>
      <c r="AJ94" s="82">
        <f>Disease!BM87</f>
        <v>0</v>
      </c>
      <c r="AK94" s="35">
        <f>Disease!T87</f>
        <v>0</v>
      </c>
      <c r="AL94" s="82">
        <f>Disease!BN87</f>
        <v>0</v>
      </c>
      <c r="AM94" s="81">
        <f t="shared" si="6"/>
        <v>5627.7923221733008</v>
      </c>
      <c r="AN94" s="84">
        <f t="shared" si="7"/>
        <v>10.750489975616105</v>
      </c>
    </row>
    <row r="95" spans="1:40" x14ac:dyDescent="0.25">
      <c r="A95" s="13"/>
      <c r="B95" s="80" t="s">
        <v>194</v>
      </c>
      <c r="C95" s="79">
        <f>SUM(C83:C94)</f>
        <v>268573.4747352624</v>
      </c>
      <c r="D95" s="83">
        <f>IF(C95=0,0,SQRT(SUM((C83*D83)^2,(C84*D84)^2,(C85*D85)^2,(C86*D86)^2,(C87*D87)^2,(C88*D88)^2,(C89*D89)^2,(C90*D90)^2,(C91*D91)^2,(C92*D92)^2,(C93*D93)^2,(C94*D94)^2))/C95)</f>
        <v>1.6319916555390608</v>
      </c>
      <c r="E95" s="79">
        <f>SUM(E83:E94)</f>
        <v>11083.156894300699</v>
      </c>
      <c r="F95" s="83">
        <f>IF(E95=0,0,SQRT(SUM((E83*F83)^2,(E84*F84)^2,(E85*F85)^2,(E86*F86)^2,(E87*F87)^2,(E88*F88)^2,(E89*F89)^2,(E90*F90)^2,(E91*F91)^2,(E92*F92)^2,(E93*F93)^2,(E94*F94)^2))/E95)</f>
        <v>10.482653877463449</v>
      </c>
      <c r="G95" s="79">
        <f>SUM(G83:G94)</f>
        <v>4079.7873596122004</v>
      </c>
      <c r="H95" s="83">
        <f>IF(G95=0,0,SQRT(SUM((G83*H83)^2,(G84*H84)^2,(G85*H85)^2,(G86*H86)^2,(G87*H87)^2,(G88*H88)^2,(G89*H89)^2,(G90*H90)^2,(G91*H91)^2,(G92*H92)^2,(G93*H93)^2,(G94*H94)^2))/G95)</f>
        <v>16.776905098525084</v>
      </c>
      <c r="I95" s="79">
        <f>SUM(I83:I94)</f>
        <v>14193.767207789599</v>
      </c>
      <c r="J95" s="83">
        <f>IF(I95=0,0,SQRT(SUM((I83*J83)^2,(I84*J84)^2,(I85*J85)^2,(I86*J86)^2,(I87*J87)^2,(I88*J88)^2,(I89*J89)^2,(I90*J90)^2,(I91*J91)^2,(I92*J92)^2,(I93*J93)^2,(I94*J94)^2))/I95)</f>
        <v>9.3509089317639962</v>
      </c>
      <c r="K95" s="79">
        <f>SUM(K83:K94)</f>
        <v>3030.8557650956</v>
      </c>
      <c r="L95" s="83">
        <f>IF(K95=0,0,SQRT(SUM((K83*L83)^2,(K84*L84)^2,(K85*L85)^2,(K86*L86)^2,(K87*L87)^2,(K88*L88)^2,(K89*L89)^2,(K90*L90)^2,(K91*L91)^2,(K92*L92)^2,(K93*L93)^2,(K94*L94)^2))/K95)</f>
        <v>20.007728855708912</v>
      </c>
      <c r="M95" s="79">
        <f>SUM(M83:M94)</f>
        <v>1588.0719397374</v>
      </c>
      <c r="N95" s="83">
        <f>IF(M95=0,0,SQRT(SUM((M83*N83)^2,(M84*N84)^2,(M85*N85)^2,(M86*N86)^2,(M87*N87)^2,(M88*N88)^2,(M89*N89)^2,(M90*N90)^2,(M91*N91)^2,(M92*N92)^2,(M93*N93)^2,(M94*N94)^2))/M95)</f>
        <v>27.778345589002608</v>
      </c>
      <c r="O95" s="79">
        <f>SUM(O83:O94)</f>
        <v>5224.0983459354011</v>
      </c>
      <c r="P95" s="83">
        <f>IF(O95=0,0,SQRT(SUM((O83*P83)^2,(O84*P84)^2,(O85*P85)^2,(O86*P86)^2,(O87*P87)^2,(O88*P88)^2,(O89*P89)^2,(O90*P90)^2,(O91*P91)^2,(O92*P92)^2,(O93*P93)^2,(O94*P94)^2))/O95)</f>
        <v>13.121633591512797</v>
      </c>
      <c r="Q95" s="79">
        <f>SUM(Q83:Q94)</f>
        <v>638.55692875620002</v>
      </c>
      <c r="R95" s="83">
        <f>IF(Q95=0,0,SQRT(SUM((Q83*R83)^2,(Q84*R84)^2,(Q85*R85)^2,(Q86*R86)^2,(Q87*R87)^2,(Q88*R88)^2,(Q89*R89)^2,(Q90*R90)^2,(Q91*R91)^2,(Q92*R92)^2,(Q93*R93)^2,(Q94*R94)^2))/Q95)</f>
        <v>43.762703120439461</v>
      </c>
      <c r="S95" s="79">
        <f>SUM(S83:S94)</f>
        <v>518.59831602150007</v>
      </c>
      <c r="T95" s="83">
        <f>IF(S95=0,0,SQRT(SUM((S83*T83)^2,(S84*T84)^2,(S85*T85)^2,(S86*T86)^2,(S87*T87)^2,(S88*T88)^2,(S89*T89)^2,(S90*T90)^2,(S91*T91)^2,(S92*T92)^2,(S93*T93)^2,(S94*T94)^2))/S95)</f>
        <v>53.977856408648329</v>
      </c>
      <c r="U95" s="79">
        <f>SUM(U83:U94)</f>
        <v>1130.6617568633001</v>
      </c>
      <c r="V95" s="83">
        <f>IF(U95=0,0,SQRT(SUM((U83*V83)^2,(U84*V84)^2,(U85*V85)^2,(U86*V86)^2,(U87*V87)^2,(U88*V88)^2,(U89*V89)^2,(U90*V90)^2,(U91*V91)^2,(U92*V92)^2,(U93*V93)^2,(U94*V94)^2))/U95)</f>
        <v>32.578050445440553</v>
      </c>
      <c r="W95" s="79">
        <f>SUM(W83:W94)</f>
        <v>383.18654186419997</v>
      </c>
      <c r="X95" s="83">
        <f>IF(W95=0,0,SQRT(SUM((W83*X83)^2,(W84*X84)^2,(W85*X85)^2,(W86*X86)^2,(W87*X87)^2,(W88*X88)^2,(W89*X89)^2,(W90*X90)^2,(W91*X91)^2,(W92*X92)^2,(W93*X93)^2,(W94*X94)^2))/W95)</f>
        <v>60.165940517637452</v>
      </c>
      <c r="Y95" s="79">
        <f>SUM(Y83:Y94)</f>
        <v>278.76494900950001</v>
      </c>
      <c r="Z95" s="83">
        <f>IF(Y95=0,0,SQRT(SUM((Y83*Z83)^2,(Y84*Z84)^2,(Y85*Z85)^2,(Y86*Z86)^2,(Y87*Z87)^2,(Y88*Z88)^2,(Y89*Z89)^2,(Y90*Z90)^2,(Y91*Z91)^2,(Y92*Z92)^2,(Y93*Z93)^2,(Y94*Z94)^2))/Y95)</f>
        <v>66.333719304770725</v>
      </c>
      <c r="AA95" s="79">
        <f>SUM(AA83:AA94)</f>
        <v>1180.75039066</v>
      </c>
      <c r="AB95" s="83">
        <f>IF(AA95=0,0,SQRT(SUM((AA83*AB83)^2,(AA84*AB84)^2,(AA85*AB85)^2,(AA86*AB86)^2,(AA87*AB87)^2,(AA88*AB88)^2,(AA89*AB89)^2,(AA90*AB90)^2,(AA91*AB91)^2,(AA92*AB92)^2,(AA93*AB93)^2,(AA94*AB94)^2))/AA95)</f>
        <v>27.041720297945933</v>
      </c>
      <c r="AC95" s="79">
        <f>SUM(AC83:AC94)</f>
        <v>0</v>
      </c>
      <c r="AD95" s="83">
        <f>IF(AC95=0,0,SQRT(SUM((AC83*AD83)^2,(AC84*AD84)^2,(AC85*AD85)^2,(AC86*AD86)^2,(AC87*AD87)^2,(AC88*AD88)^2,(AC89*AD89)^2,(AC90*AD90)^2,(AC91*AD91)^2,(AC92*AD92)^2,(AC93*AD93)^2,(AC94*AD94)^2))/AC95)</f>
        <v>0</v>
      </c>
      <c r="AE95" s="79">
        <f>SUM(AE83:AE94)</f>
        <v>73.045380089999995</v>
      </c>
      <c r="AF95" s="83">
        <f>IF(AE95=0,0,SQRT(SUM((AE83*AF83)^2,(AE84*AF84)^2,(AE85*AF85)^2,(AE86*AF86)^2,(AE87*AF87)^2,(AE88*AF88)^2,(AE89*AF89)^2,(AE90*AF90)^2,(AE91*AF91)^2,(AE92*AF92)^2,(AE93*AF93)^2,(AE94*AF94)^2))/AE95)</f>
        <v>98.79691937303086</v>
      </c>
      <c r="AG95" s="79">
        <f>SUM(AG83:AG94)</f>
        <v>664.24009787829993</v>
      </c>
      <c r="AH95" s="83">
        <f>IF(AG95=0,0,SQRT(SUM((AG83*AH83)^2,(AG84*AH84)^2,(AG85*AH85)^2,(AG86*AH86)^2,(AG87*AH87)^2,(AG88*AH88)^2,(AG89*AH89)^2,(AG90*AH90)^2,(AG91*AH91)^2,(AG92*AH92)^2,(AG93*AH93)^2,(AG94*AH94)^2))/AG95)</f>
        <v>44.003520670256435</v>
      </c>
      <c r="AI95" s="79">
        <f>SUM(AI83:AI94)</f>
        <v>135.95003906670001</v>
      </c>
      <c r="AJ95" s="83">
        <f>IF(AI95=0,0,SQRT(SUM((AI83*AJ83)^2,(AI84*AJ84)^2,(AI85*AJ85)^2,(AI86*AJ86)^2,(AI87*AJ87)^2,(AI88*AJ88)^2,(AI89*AJ89)^2,(AI90*AJ90)^2,(AI91*AJ91)^2,(AI92*AJ92)^2,(AI93*AJ93)^2,(AI94*AJ94)^2))/AI95)</f>
        <v>92.853201065180457</v>
      </c>
      <c r="AK95" s="79">
        <f>SUM(AK83:AK94)</f>
        <v>54.1849622497</v>
      </c>
      <c r="AL95" s="83">
        <f>IF(AK95=0,0,SQRT(SUM((AK83*AL83)^2,(AK84*AL84)^2,(AK85*AL85)^2,(AK86*AL86)^2,(AK87*AL87)^2,(AK88*AL88)^2,(AK89*AL89)^2,(AK90*AL90)^2,(AK91*AL91)^2,(AK92*AL92)^2,(AK93*AL93)^2,(AK94*AL94)^2))/AK95)</f>
        <v>87.607507949020274</v>
      </c>
      <c r="AM95" s="81">
        <f>SUM(AM83:AM94)</f>
        <v>312831.15161019273</v>
      </c>
      <c r="AN95" s="84">
        <f>IF(AM95=0,0,SQRT(SUM((AM83*AN83)^2,(AM84*AN84)^2,(AM85*AN85)^2,(AM86*AN86)^2,(AM87*AN87)^2,(AM88*AN88)^2,(AM89*AN89)^2,(AM90*AN90)^2,(AM91*AN91)^2,(AM92*AN92)^2,(AM93*AN93)^2,(AM94*AN94)^2))/AM95)</f>
        <v>1.5794594763431136</v>
      </c>
    </row>
    <row r="96" spans="1:40" x14ac:dyDescent="0.25">
      <c r="A96" s="13"/>
      <c r="B96" s="55"/>
      <c r="C96" s="56"/>
      <c r="D96" s="57"/>
      <c r="E96" s="56"/>
      <c r="F96" s="57"/>
      <c r="G96" s="56"/>
      <c r="H96" s="57"/>
      <c r="I96" s="56"/>
      <c r="J96" s="57"/>
      <c r="K96" s="56"/>
      <c r="L96" s="57"/>
      <c r="M96" s="56"/>
      <c r="N96" s="57"/>
      <c r="O96" s="56"/>
      <c r="P96" s="57"/>
      <c r="Q96" s="56"/>
      <c r="R96" s="57"/>
      <c r="S96" s="56"/>
      <c r="T96" s="57"/>
      <c r="U96" s="56"/>
      <c r="V96" s="57"/>
      <c r="W96" s="56"/>
      <c r="X96" s="57"/>
      <c r="Y96" s="56"/>
      <c r="Z96" s="57"/>
      <c r="AA96" s="56"/>
      <c r="AB96" s="57"/>
      <c r="AC96" s="56"/>
      <c r="AD96" s="57"/>
      <c r="AE96" s="56"/>
      <c r="AF96" s="57"/>
      <c r="AG96" s="56"/>
      <c r="AH96" s="57"/>
      <c r="AI96" s="56"/>
      <c r="AJ96" s="57"/>
      <c r="AK96" s="57"/>
      <c r="AL96" s="57"/>
      <c r="AM96" s="57"/>
      <c r="AN96" s="57"/>
    </row>
    <row r="97" spans="1:40" x14ac:dyDescent="0.25">
      <c r="A97" s="13"/>
      <c r="B97" s="55"/>
      <c r="C97" s="56"/>
      <c r="D97" s="57"/>
      <c r="E97" s="56"/>
      <c r="F97" s="57"/>
      <c r="G97" s="56"/>
      <c r="H97" s="57"/>
      <c r="I97" s="56"/>
      <c r="J97" s="57"/>
      <c r="K97" s="56"/>
      <c r="L97" s="57"/>
      <c r="M97" s="56"/>
      <c r="N97" s="57"/>
      <c r="O97" s="56"/>
      <c r="P97" s="57"/>
      <c r="Q97" s="56"/>
      <c r="R97" s="57"/>
      <c r="S97" s="56"/>
      <c r="T97" s="57"/>
      <c r="U97" s="56"/>
      <c r="V97" s="57"/>
      <c r="W97" s="56"/>
      <c r="X97" s="57"/>
      <c r="Y97" s="56"/>
      <c r="Z97" s="57"/>
      <c r="AA97" s="56"/>
      <c r="AB97" s="57"/>
      <c r="AC97" s="56"/>
      <c r="AD97" s="57"/>
      <c r="AE97" s="56"/>
      <c r="AF97" s="57"/>
      <c r="AG97" s="56"/>
      <c r="AH97" s="57"/>
      <c r="AI97" s="56"/>
      <c r="AJ97" s="57"/>
      <c r="AK97" s="57"/>
      <c r="AL97" s="57"/>
      <c r="AM97" s="57"/>
      <c r="AN97" s="57"/>
    </row>
    <row r="98" spans="1:40" x14ac:dyDescent="0.25">
      <c r="A98" s="19"/>
      <c r="B98" s="55"/>
      <c r="C98" s="56"/>
      <c r="D98" s="57"/>
      <c r="E98" s="56"/>
      <c r="F98" s="57"/>
      <c r="G98" s="56"/>
      <c r="H98" s="57"/>
      <c r="I98" s="56"/>
      <c r="J98" s="57"/>
      <c r="K98" s="56"/>
      <c r="L98" s="57"/>
      <c r="M98" s="56"/>
      <c r="N98" s="57"/>
      <c r="O98" s="56"/>
      <c r="P98" s="57"/>
      <c r="Q98" s="56"/>
      <c r="R98" s="57"/>
      <c r="S98" s="56"/>
      <c r="T98" s="57"/>
      <c r="U98" s="56"/>
      <c r="V98" s="57"/>
      <c r="W98" s="56"/>
      <c r="X98" s="57"/>
      <c r="Y98" s="56"/>
      <c r="Z98" s="57"/>
      <c r="AA98" s="56"/>
      <c r="AB98" s="57"/>
      <c r="AC98" s="56"/>
      <c r="AD98" s="57"/>
      <c r="AE98" s="56"/>
      <c r="AF98" s="57"/>
      <c r="AG98" s="56"/>
      <c r="AH98" s="57"/>
      <c r="AI98" s="56"/>
      <c r="AJ98" s="57"/>
      <c r="AK98" s="57"/>
      <c r="AL98" s="57"/>
      <c r="AM98" s="57"/>
      <c r="AN98" s="57"/>
    </row>
    <row r="99" spans="1:40" x14ac:dyDescent="0.25">
      <c r="A99" s="13"/>
      <c r="B99" s="55"/>
      <c r="C99" s="56"/>
      <c r="D99" s="57"/>
      <c r="E99" s="56"/>
      <c r="F99" s="57"/>
      <c r="G99" s="56"/>
      <c r="H99" s="57"/>
      <c r="I99" s="56"/>
      <c r="J99" s="57"/>
      <c r="K99" s="56"/>
      <c r="L99" s="57"/>
      <c r="M99" s="56"/>
      <c r="N99" s="57"/>
      <c r="O99" s="56"/>
      <c r="P99" s="57"/>
      <c r="Q99" s="56"/>
      <c r="R99" s="57"/>
      <c r="S99" s="56"/>
      <c r="T99" s="57"/>
      <c r="U99" s="56"/>
      <c r="V99" s="57"/>
      <c r="W99" s="56"/>
      <c r="X99" s="57"/>
      <c r="Y99" s="56"/>
      <c r="Z99" s="57"/>
      <c r="AA99" s="56"/>
      <c r="AB99" s="57"/>
      <c r="AC99" s="56"/>
      <c r="AD99" s="57"/>
      <c r="AE99" s="56"/>
      <c r="AF99" s="57"/>
      <c r="AG99" s="56"/>
      <c r="AH99" s="57"/>
      <c r="AI99" s="56"/>
      <c r="AJ99" s="57"/>
      <c r="AK99" s="57"/>
      <c r="AL99" s="57"/>
      <c r="AM99" s="57"/>
      <c r="AN99" s="57"/>
    </row>
    <row r="100" spans="1:40" x14ac:dyDescent="0.25">
      <c r="A100" s="13"/>
      <c r="B100" s="55"/>
      <c r="C100" s="56"/>
      <c r="D100" s="57"/>
      <c r="E100" s="56"/>
      <c r="F100" s="57"/>
      <c r="G100" s="56"/>
      <c r="H100" s="57"/>
      <c r="I100" s="56"/>
      <c r="J100" s="57"/>
      <c r="K100" s="56"/>
      <c r="L100" s="57"/>
      <c r="M100" s="56"/>
      <c r="N100" s="57"/>
      <c r="O100" s="56"/>
      <c r="P100" s="57"/>
      <c r="Q100" s="56"/>
      <c r="R100" s="57"/>
      <c r="S100" s="56"/>
      <c r="T100" s="57"/>
      <c r="U100" s="56"/>
      <c r="V100" s="57"/>
      <c r="W100" s="56"/>
      <c r="X100" s="57"/>
      <c r="Y100" s="56"/>
      <c r="Z100" s="57"/>
      <c r="AA100" s="56"/>
      <c r="AB100" s="57"/>
      <c r="AC100" s="56"/>
      <c r="AD100" s="57"/>
      <c r="AE100" s="56"/>
      <c r="AF100" s="57"/>
      <c r="AG100" s="56"/>
      <c r="AH100" s="57"/>
      <c r="AI100" s="56"/>
      <c r="AJ100" s="57"/>
      <c r="AK100" s="57"/>
      <c r="AL100" s="57"/>
      <c r="AM100" s="57"/>
      <c r="AN100" s="57"/>
    </row>
    <row r="101" spans="1:40" x14ac:dyDescent="0.25">
      <c r="A101" s="29"/>
      <c r="B101" s="55"/>
      <c r="C101" s="56"/>
      <c r="D101" s="57"/>
      <c r="E101" s="56"/>
      <c r="F101" s="57"/>
      <c r="G101" s="56"/>
      <c r="H101" s="57"/>
      <c r="I101" s="56"/>
      <c r="J101" s="57"/>
      <c r="K101" s="56"/>
      <c r="L101" s="57"/>
      <c r="M101" s="56"/>
      <c r="N101" s="57"/>
      <c r="O101" s="56"/>
      <c r="P101" s="57"/>
      <c r="Q101" s="56"/>
      <c r="R101" s="57"/>
      <c r="S101" s="56"/>
      <c r="T101" s="57"/>
      <c r="U101" s="56"/>
      <c r="V101" s="57"/>
      <c r="W101" s="56"/>
      <c r="X101" s="57"/>
      <c r="Y101" s="56"/>
      <c r="Z101" s="57"/>
      <c r="AA101" s="56"/>
      <c r="AB101" s="57"/>
      <c r="AC101" s="56"/>
      <c r="AD101" s="57"/>
      <c r="AE101" s="56"/>
      <c r="AF101" s="57"/>
      <c r="AG101" s="56"/>
      <c r="AH101" s="57"/>
      <c r="AI101" s="56"/>
      <c r="AJ101" s="57"/>
      <c r="AK101" s="57"/>
      <c r="AL101" s="57"/>
      <c r="AM101" s="57"/>
      <c r="AN101" s="57"/>
    </row>
    <row r="103" spans="1:40" x14ac:dyDescent="0.25">
      <c r="B103" s="13" t="s">
        <v>426</v>
      </c>
      <c r="C103" s="13" t="str">
        <f>Disease!$B$2</f>
        <v>Tree Diseases</v>
      </c>
    </row>
    <row r="104" spans="1:40" x14ac:dyDescent="0.25">
      <c r="A104" s="13"/>
      <c r="B104" s="13"/>
    </row>
    <row r="105" spans="1:40" x14ac:dyDescent="0.25">
      <c r="B105" s="97" t="str">
        <f>$B$2</f>
        <v>Habitat Type</v>
      </c>
      <c r="C105" s="99" t="s">
        <v>400</v>
      </c>
      <c r="D105" s="98"/>
      <c r="E105" s="98"/>
      <c r="F105" s="98"/>
      <c r="G105" s="98"/>
      <c r="H105" s="100"/>
      <c r="I105" s="99" t="s">
        <v>401</v>
      </c>
      <c r="J105" s="98"/>
      <c r="K105" s="98"/>
      <c r="L105" s="98"/>
      <c r="M105" s="98"/>
      <c r="N105" s="100"/>
      <c r="O105" s="99" t="s">
        <v>402</v>
      </c>
      <c r="P105" s="98"/>
      <c r="Q105" s="98"/>
      <c r="R105" s="98"/>
      <c r="S105" s="98"/>
      <c r="T105" s="100"/>
      <c r="U105" s="99" t="s">
        <v>403</v>
      </c>
      <c r="V105" s="98"/>
      <c r="W105" s="98"/>
      <c r="X105" s="98"/>
      <c r="Y105" s="98"/>
      <c r="Z105" s="100"/>
      <c r="AA105" s="99" t="s">
        <v>404</v>
      </c>
      <c r="AB105" s="98"/>
      <c r="AC105" s="98"/>
      <c r="AD105" s="98"/>
      <c r="AE105" s="98"/>
      <c r="AF105" s="100"/>
      <c r="AG105" s="99" t="s">
        <v>405</v>
      </c>
      <c r="AH105" s="98"/>
      <c r="AI105" s="98"/>
      <c r="AJ105" s="98"/>
      <c r="AK105" s="98"/>
      <c r="AL105" s="100"/>
      <c r="AM105" s="101" t="s">
        <v>194</v>
      </c>
      <c r="AN105" s="102"/>
    </row>
    <row r="106" spans="1:40" x14ac:dyDescent="0.25">
      <c r="A106" s="8" t="s">
        <v>142</v>
      </c>
      <c r="B106" s="97"/>
      <c r="C106" s="105" t="s">
        <v>394</v>
      </c>
      <c r="D106" s="105"/>
      <c r="E106" s="99" t="s">
        <v>395</v>
      </c>
      <c r="F106" s="100"/>
      <c r="G106" s="105" t="s">
        <v>396</v>
      </c>
      <c r="H106" s="105"/>
      <c r="I106" s="105" t="s">
        <v>394</v>
      </c>
      <c r="J106" s="105"/>
      <c r="K106" s="99" t="s">
        <v>395</v>
      </c>
      <c r="L106" s="100"/>
      <c r="M106" s="105" t="s">
        <v>396</v>
      </c>
      <c r="N106" s="105"/>
      <c r="O106" s="105" t="s">
        <v>394</v>
      </c>
      <c r="P106" s="105"/>
      <c r="Q106" s="99" t="s">
        <v>395</v>
      </c>
      <c r="R106" s="100"/>
      <c r="S106" s="105" t="s">
        <v>396</v>
      </c>
      <c r="T106" s="105"/>
      <c r="U106" s="105" t="s">
        <v>394</v>
      </c>
      <c r="V106" s="105"/>
      <c r="W106" s="99" t="s">
        <v>395</v>
      </c>
      <c r="X106" s="100"/>
      <c r="Y106" s="105" t="s">
        <v>396</v>
      </c>
      <c r="Z106" s="105"/>
      <c r="AA106" s="105" t="s">
        <v>394</v>
      </c>
      <c r="AB106" s="105"/>
      <c r="AC106" s="99" t="s">
        <v>395</v>
      </c>
      <c r="AD106" s="100"/>
      <c r="AE106" s="105" t="s">
        <v>396</v>
      </c>
      <c r="AF106" s="105"/>
      <c r="AG106" s="105" t="s">
        <v>394</v>
      </c>
      <c r="AH106" s="105"/>
      <c r="AI106" s="99" t="s">
        <v>395</v>
      </c>
      <c r="AJ106" s="100"/>
      <c r="AK106" s="105" t="s">
        <v>396</v>
      </c>
      <c r="AL106" s="105"/>
      <c r="AM106" s="103"/>
      <c r="AN106" s="104"/>
    </row>
    <row r="107" spans="1:40" ht="25.5" x14ac:dyDescent="0.25">
      <c r="A107" s="13"/>
      <c r="B107" s="98"/>
      <c r="C107" s="32" t="s">
        <v>195</v>
      </c>
      <c r="D107" s="33" t="s">
        <v>196</v>
      </c>
      <c r="E107" s="32" t="s">
        <v>195</v>
      </c>
      <c r="F107" s="33" t="s">
        <v>196</v>
      </c>
      <c r="G107" s="32" t="s">
        <v>195</v>
      </c>
      <c r="H107" s="33" t="s">
        <v>196</v>
      </c>
      <c r="I107" s="32" t="s">
        <v>195</v>
      </c>
      <c r="J107" s="33" t="s">
        <v>196</v>
      </c>
      <c r="K107" s="32" t="s">
        <v>195</v>
      </c>
      <c r="L107" s="33" t="s">
        <v>196</v>
      </c>
      <c r="M107" s="32" t="s">
        <v>195</v>
      </c>
      <c r="N107" s="33" t="s">
        <v>196</v>
      </c>
      <c r="O107" s="32" t="s">
        <v>195</v>
      </c>
      <c r="P107" s="33" t="s">
        <v>196</v>
      </c>
      <c r="Q107" s="32" t="s">
        <v>195</v>
      </c>
      <c r="R107" s="33" t="s">
        <v>196</v>
      </c>
      <c r="S107" s="32" t="s">
        <v>195</v>
      </c>
      <c r="T107" s="33" t="s">
        <v>196</v>
      </c>
      <c r="U107" s="32" t="s">
        <v>195</v>
      </c>
      <c r="V107" s="33" t="s">
        <v>196</v>
      </c>
      <c r="W107" s="32" t="s">
        <v>195</v>
      </c>
      <c r="X107" s="33" t="s">
        <v>196</v>
      </c>
      <c r="Y107" s="32" t="s">
        <v>195</v>
      </c>
      <c r="Z107" s="33" t="s">
        <v>196</v>
      </c>
      <c r="AA107" s="32" t="s">
        <v>195</v>
      </c>
      <c r="AB107" s="33" t="s">
        <v>196</v>
      </c>
      <c r="AC107" s="32" t="s">
        <v>195</v>
      </c>
      <c r="AD107" s="33" t="s">
        <v>196</v>
      </c>
      <c r="AE107" s="32" t="s">
        <v>195</v>
      </c>
      <c r="AF107" s="33" t="s">
        <v>196</v>
      </c>
      <c r="AG107" s="32" t="s">
        <v>195</v>
      </c>
      <c r="AH107" s="33" t="s">
        <v>196</v>
      </c>
      <c r="AI107" s="32" t="s">
        <v>195</v>
      </c>
      <c r="AJ107" s="33" t="s">
        <v>196</v>
      </c>
      <c r="AK107" s="32" t="s">
        <v>195</v>
      </c>
      <c r="AL107" s="33" t="s">
        <v>196</v>
      </c>
      <c r="AM107" s="73" t="s">
        <v>195</v>
      </c>
      <c r="AN107" s="72" t="s">
        <v>196</v>
      </c>
    </row>
    <row r="108" spans="1:40" x14ac:dyDescent="0.25">
      <c r="A108" s="13"/>
      <c r="B108" s="34" t="str">
        <f>LookupValues!$B$5</f>
        <v>Lowland beech/yew woodland</v>
      </c>
      <c r="C108" s="35">
        <f>Disease!C99</f>
        <v>2980.3158062043003</v>
      </c>
      <c r="D108" s="82">
        <f>Disease!AW99</f>
        <v>21.268511335696139</v>
      </c>
      <c r="E108" s="35">
        <f>Disease!D99</f>
        <v>0</v>
      </c>
      <c r="F108" s="82">
        <f>Disease!AX99</f>
        <v>0</v>
      </c>
      <c r="G108" s="35">
        <f>Disease!E99</f>
        <v>0</v>
      </c>
      <c r="H108" s="82">
        <f>Disease!AY99</f>
        <v>0</v>
      </c>
      <c r="I108" s="35">
        <f>Disease!F99</f>
        <v>0</v>
      </c>
      <c r="J108" s="82">
        <f>Disease!AZ99</f>
        <v>0</v>
      </c>
      <c r="K108" s="35">
        <f>Disease!G99</f>
        <v>0</v>
      </c>
      <c r="L108" s="82">
        <f>Disease!BA99</f>
        <v>0</v>
      </c>
      <c r="M108" s="35">
        <f>Disease!H99</f>
        <v>0</v>
      </c>
      <c r="N108" s="82">
        <f>Disease!BB99</f>
        <v>0</v>
      </c>
      <c r="O108" s="35">
        <f>Disease!I99</f>
        <v>0</v>
      </c>
      <c r="P108" s="82">
        <f>Disease!BC99</f>
        <v>0</v>
      </c>
      <c r="Q108" s="35">
        <f>Disease!J99</f>
        <v>0</v>
      </c>
      <c r="R108" s="82">
        <f>Disease!BD99</f>
        <v>0</v>
      </c>
      <c r="S108" s="35">
        <f>Disease!K99</f>
        <v>0</v>
      </c>
      <c r="T108" s="82">
        <f>Disease!BE99</f>
        <v>0</v>
      </c>
      <c r="U108" s="35">
        <f>Disease!L99</f>
        <v>0</v>
      </c>
      <c r="V108" s="82">
        <f>Disease!BF99</f>
        <v>0</v>
      </c>
      <c r="W108" s="35">
        <f>Disease!M99</f>
        <v>0</v>
      </c>
      <c r="X108" s="82">
        <f>Disease!BG99</f>
        <v>0</v>
      </c>
      <c r="Y108" s="35">
        <f>Disease!N99</f>
        <v>0</v>
      </c>
      <c r="Z108" s="82">
        <f>Disease!BH99</f>
        <v>0</v>
      </c>
      <c r="AA108" s="35">
        <f>Disease!O99</f>
        <v>0</v>
      </c>
      <c r="AB108" s="82">
        <f>Disease!BI99</f>
        <v>0</v>
      </c>
      <c r="AC108" s="35">
        <f>Disease!P99</f>
        <v>0</v>
      </c>
      <c r="AD108" s="82">
        <f>Disease!BJ99</f>
        <v>0</v>
      </c>
      <c r="AE108" s="35">
        <f>Disease!Q99</f>
        <v>0</v>
      </c>
      <c r="AF108" s="82">
        <f>Disease!BK99</f>
        <v>0</v>
      </c>
      <c r="AG108" s="35">
        <f>Disease!R99</f>
        <v>0</v>
      </c>
      <c r="AH108" s="82">
        <f>Disease!BL99</f>
        <v>0</v>
      </c>
      <c r="AI108" s="35">
        <f>Disease!S99</f>
        <v>0</v>
      </c>
      <c r="AJ108" s="82">
        <f>Disease!BM99</f>
        <v>0</v>
      </c>
      <c r="AK108" s="35">
        <f>Disease!T99</f>
        <v>0</v>
      </c>
      <c r="AL108" s="82">
        <f>Disease!BN99</f>
        <v>0</v>
      </c>
      <c r="AM108" s="81">
        <f>SUM(C108,E108,G108,I108,K108,M108,O108,Q108,S108,U108,W108,Y108,AA108,AC108,AE108,AG108,AI108,AK108)</f>
        <v>2980.3158062043003</v>
      </c>
      <c r="AN108" s="84">
        <f>IF(AM108=0,0,SQRT(SUM((C108*D108)^2,(E108*F108)^2,(G108*H108)^2,(I108*J108)^2,(K108*L108)^2,(M108*N108)^2,(O108*P108)^2,(Q108*R108)^2,(S108*T108)^2,(U108*V108)^2,(W108*X108)^2,(Y108*Z108)^2,(AA108*AB108)^2,(AC108*AD108)^2,(AE108*AF108)^2,(AG108*AH108)^2,(AI108*AJ108)^2,(AK108*AL108)^2))/AM108)</f>
        <v>21.268511335696139</v>
      </c>
    </row>
    <row r="109" spans="1:40" x14ac:dyDescent="0.25">
      <c r="A109" s="13"/>
      <c r="B109" s="34" t="str">
        <f>LookupValues!$B$6</f>
        <v>Lowland Mixed Deciduous Woodland</v>
      </c>
      <c r="C109" s="35">
        <f>Disease!C100</f>
        <v>43882.206121459596</v>
      </c>
      <c r="D109" s="82">
        <f>Disease!AW100</f>
        <v>5.801497938698323</v>
      </c>
      <c r="E109" s="35">
        <f>Disease!D100</f>
        <v>909.35888953810002</v>
      </c>
      <c r="F109" s="82">
        <f>Disease!AX100</f>
        <v>38.511803793054696</v>
      </c>
      <c r="G109" s="35">
        <f>Disease!E100</f>
        <v>312.87345402430003</v>
      </c>
      <c r="H109" s="82">
        <f>Disease!AY100</f>
        <v>37.370556236548722</v>
      </c>
      <c r="I109" s="35">
        <f>Disease!F100</f>
        <v>473.5007065808</v>
      </c>
      <c r="J109" s="82">
        <f>Disease!AZ100</f>
        <v>52.203303531706105</v>
      </c>
      <c r="K109" s="35">
        <f>Disease!G100</f>
        <v>0</v>
      </c>
      <c r="L109" s="82">
        <f>Disease!BA100</f>
        <v>0</v>
      </c>
      <c r="M109" s="35">
        <f>Disease!H100</f>
        <v>0</v>
      </c>
      <c r="N109" s="82">
        <f>Disease!BB100</f>
        <v>0</v>
      </c>
      <c r="O109" s="35">
        <f>Disease!I100</f>
        <v>0</v>
      </c>
      <c r="P109" s="82">
        <f>Disease!BC100</f>
        <v>0</v>
      </c>
      <c r="Q109" s="35">
        <f>Disease!J100</f>
        <v>0</v>
      </c>
      <c r="R109" s="82">
        <f>Disease!BD100</f>
        <v>0</v>
      </c>
      <c r="S109" s="35">
        <f>Disease!K100</f>
        <v>0</v>
      </c>
      <c r="T109" s="82">
        <f>Disease!BE100</f>
        <v>0</v>
      </c>
      <c r="U109" s="35">
        <f>Disease!L100</f>
        <v>0</v>
      </c>
      <c r="V109" s="82">
        <f>Disease!BF100</f>
        <v>0</v>
      </c>
      <c r="W109" s="35">
        <f>Disease!M100</f>
        <v>0</v>
      </c>
      <c r="X109" s="82">
        <f>Disease!BG100</f>
        <v>0</v>
      </c>
      <c r="Y109" s="35">
        <f>Disease!N100</f>
        <v>0</v>
      </c>
      <c r="Z109" s="82">
        <f>Disease!BH100</f>
        <v>0</v>
      </c>
      <c r="AA109" s="35">
        <f>Disease!O100</f>
        <v>0</v>
      </c>
      <c r="AB109" s="82">
        <f>Disease!BI100</f>
        <v>0</v>
      </c>
      <c r="AC109" s="35">
        <f>Disease!P100</f>
        <v>0</v>
      </c>
      <c r="AD109" s="82">
        <f>Disease!BJ100</f>
        <v>0</v>
      </c>
      <c r="AE109" s="35">
        <f>Disease!Q100</f>
        <v>0</v>
      </c>
      <c r="AF109" s="82">
        <f>Disease!BK100</f>
        <v>0</v>
      </c>
      <c r="AG109" s="35">
        <f>Disease!R100</f>
        <v>0</v>
      </c>
      <c r="AH109" s="82">
        <f>Disease!BL100</f>
        <v>0</v>
      </c>
      <c r="AI109" s="35">
        <f>Disease!S100</f>
        <v>0</v>
      </c>
      <c r="AJ109" s="82">
        <f>Disease!BM100</f>
        <v>0</v>
      </c>
      <c r="AK109" s="35">
        <f>Disease!T100</f>
        <v>0</v>
      </c>
      <c r="AL109" s="82">
        <f>Disease!BN100</f>
        <v>0</v>
      </c>
      <c r="AM109" s="81">
        <f t="shared" ref="AM109:AM119" si="8">SUM(C109,E109,G109,I109,K109,M109,O109,Q109,S109,U109,W109,Y109,AA109,AC109,AE109,AG109,AI109,AK109)</f>
        <v>45577.939171602804</v>
      </c>
      <c r="AN109" s="84">
        <f t="shared" ref="AN109:AN119" si="9">IF(AM109=0,0,SQRT(SUM((C109*D109)^2,(E109*F109)^2,(G109*H109)^2,(I109*J109)^2,(K109*L109)^2,(M109*N109)^2,(O109*P109)^2,(Q109*R109)^2,(S109*T109)^2,(U109*V109)^2,(W109*X109)^2,(Y109*Z109)^2,(AA109*AB109)^2,(AC109*AD109)^2,(AE109*AF109)^2,(AG109*AH109)^2,(AI109*AJ109)^2,(AK109*AL109)^2))/AM109)</f>
        <v>5.6700836494330797</v>
      </c>
    </row>
    <row r="110" spans="1:40" x14ac:dyDescent="0.25">
      <c r="A110" s="13"/>
      <c r="B110" s="34" t="str">
        <f>LookupValues!$B$7</f>
        <v>Native pine woodlands</v>
      </c>
      <c r="C110" s="35">
        <f>Disease!C101</f>
        <v>0</v>
      </c>
      <c r="D110" s="82">
        <f>Disease!AW101</f>
        <v>0</v>
      </c>
      <c r="E110" s="35">
        <f>Disease!D101</f>
        <v>0</v>
      </c>
      <c r="F110" s="82">
        <f>Disease!AX101</f>
        <v>0</v>
      </c>
      <c r="G110" s="35">
        <f>Disease!E101</f>
        <v>0</v>
      </c>
      <c r="H110" s="82">
        <f>Disease!AY101</f>
        <v>0</v>
      </c>
      <c r="I110" s="35">
        <f>Disease!F101</f>
        <v>0</v>
      </c>
      <c r="J110" s="82">
        <f>Disease!AZ101</f>
        <v>0</v>
      </c>
      <c r="K110" s="35">
        <f>Disease!G101</f>
        <v>0</v>
      </c>
      <c r="L110" s="82">
        <f>Disease!BA101</f>
        <v>0</v>
      </c>
      <c r="M110" s="35">
        <f>Disease!H101</f>
        <v>0</v>
      </c>
      <c r="N110" s="82">
        <f>Disease!BB101</f>
        <v>0</v>
      </c>
      <c r="O110" s="35">
        <f>Disease!I101</f>
        <v>0</v>
      </c>
      <c r="P110" s="82">
        <f>Disease!BC101</f>
        <v>0</v>
      </c>
      <c r="Q110" s="35">
        <f>Disease!J101</f>
        <v>0</v>
      </c>
      <c r="R110" s="82">
        <f>Disease!BD101</f>
        <v>0</v>
      </c>
      <c r="S110" s="35">
        <f>Disease!K101</f>
        <v>0</v>
      </c>
      <c r="T110" s="82">
        <f>Disease!BE101</f>
        <v>0</v>
      </c>
      <c r="U110" s="35">
        <f>Disease!L101</f>
        <v>0</v>
      </c>
      <c r="V110" s="82">
        <f>Disease!BF101</f>
        <v>0</v>
      </c>
      <c r="W110" s="35">
        <f>Disease!M101</f>
        <v>0</v>
      </c>
      <c r="X110" s="82">
        <f>Disease!BG101</f>
        <v>0</v>
      </c>
      <c r="Y110" s="35">
        <f>Disease!N101</f>
        <v>0</v>
      </c>
      <c r="Z110" s="82">
        <f>Disease!BH101</f>
        <v>0</v>
      </c>
      <c r="AA110" s="35">
        <f>Disease!O101</f>
        <v>0</v>
      </c>
      <c r="AB110" s="82">
        <f>Disease!BI101</f>
        <v>0</v>
      </c>
      <c r="AC110" s="35">
        <f>Disease!P101</f>
        <v>0</v>
      </c>
      <c r="AD110" s="82">
        <f>Disease!BJ101</f>
        <v>0</v>
      </c>
      <c r="AE110" s="35">
        <f>Disease!Q101</f>
        <v>0</v>
      </c>
      <c r="AF110" s="82">
        <f>Disease!BK101</f>
        <v>0</v>
      </c>
      <c r="AG110" s="35">
        <f>Disease!R101</f>
        <v>0</v>
      </c>
      <c r="AH110" s="82">
        <f>Disease!BL101</f>
        <v>0</v>
      </c>
      <c r="AI110" s="35">
        <f>Disease!S101</f>
        <v>0</v>
      </c>
      <c r="AJ110" s="82">
        <f>Disease!BM101</f>
        <v>0</v>
      </c>
      <c r="AK110" s="35">
        <f>Disease!T101</f>
        <v>0</v>
      </c>
      <c r="AL110" s="82">
        <f>Disease!BN101</f>
        <v>0</v>
      </c>
      <c r="AM110" s="81">
        <f t="shared" si="8"/>
        <v>0</v>
      </c>
      <c r="AN110" s="84">
        <f t="shared" si="9"/>
        <v>0</v>
      </c>
    </row>
    <row r="111" spans="1:40" x14ac:dyDescent="0.25">
      <c r="A111" s="13"/>
      <c r="B111" s="34" t="str">
        <f>LookupValues!$B$8</f>
        <v>Non-HAP native pinewood</v>
      </c>
      <c r="C111" s="35">
        <f>Disease!C102</f>
        <v>0</v>
      </c>
      <c r="D111" s="82">
        <f>Disease!AW102</f>
        <v>0</v>
      </c>
      <c r="E111" s="35">
        <f>Disease!D102</f>
        <v>0</v>
      </c>
      <c r="F111" s="82">
        <f>Disease!AX102</f>
        <v>0</v>
      </c>
      <c r="G111" s="35">
        <f>Disease!E102</f>
        <v>0</v>
      </c>
      <c r="H111" s="82">
        <f>Disease!AY102</f>
        <v>0</v>
      </c>
      <c r="I111" s="35">
        <f>Disease!F102</f>
        <v>0</v>
      </c>
      <c r="J111" s="82">
        <f>Disease!AZ102</f>
        <v>0</v>
      </c>
      <c r="K111" s="35">
        <f>Disease!G102</f>
        <v>0</v>
      </c>
      <c r="L111" s="82">
        <f>Disease!BA102</f>
        <v>0</v>
      </c>
      <c r="M111" s="35">
        <f>Disease!H102</f>
        <v>0</v>
      </c>
      <c r="N111" s="82">
        <f>Disease!BB102</f>
        <v>0</v>
      </c>
      <c r="O111" s="35">
        <f>Disease!I102</f>
        <v>0</v>
      </c>
      <c r="P111" s="82">
        <f>Disease!BC102</f>
        <v>0</v>
      </c>
      <c r="Q111" s="35">
        <f>Disease!J102</f>
        <v>0</v>
      </c>
      <c r="R111" s="82">
        <f>Disease!BD102</f>
        <v>0</v>
      </c>
      <c r="S111" s="35">
        <f>Disease!K102</f>
        <v>0</v>
      </c>
      <c r="T111" s="82">
        <f>Disease!BE102</f>
        <v>0</v>
      </c>
      <c r="U111" s="35">
        <f>Disease!L102</f>
        <v>0</v>
      </c>
      <c r="V111" s="82">
        <f>Disease!BF102</f>
        <v>0</v>
      </c>
      <c r="W111" s="35">
        <f>Disease!M102</f>
        <v>0</v>
      </c>
      <c r="X111" s="82">
        <f>Disease!BG102</f>
        <v>0</v>
      </c>
      <c r="Y111" s="35">
        <f>Disease!N102</f>
        <v>0</v>
      </c>
      <c r="Z111" s="82">
        <f>Disease!BH102</f>
        <v>0</v>
      </c>
      <c r="AA111" s="35">
        <f>Disease!O102</f>
        <v>0</v>
      </c>
      <c r="AB111" s="82">
        <f>Disease!BI102</f>
        <v>0</v>
      </c>
      <c r="AC111" s="35">
        <f>Disease!P102</f>
        <v>0</v>
      </c>
      <c r="AD111" s="82">
        <f>Disease!BJ102</f>
        <v>0</v>
      </c>
      <c r="AE111" s="35">
        <f>Disease!Q102</f>
        <v>0</v>
      </c>
      <c r="AF111" s="82">
        <f>Disease!BK102</f>
        <v>0</v>
      </c>
      <c r="AG111" s="35">
        <f>Disease!R102</f>
        <v>0</v>
      </c>
      <c r="AH111" s="82">
        <f>Disease!BL102</f>
        <v>0</v>
      </c>
      <c r="AI111" s="35">
        <f>Disease!S102</f>
        <v>0</v>
      </c>
      <c r="AJ111" s="82">
        <f>Disease!BM102</f>
        <v>0</v>
      </c>
      <c r="AK111" s="35">
        <f>Disease!T102</f>
        <v>0</v>
      </c>
      <c r="AL111" s="82">
        <f>Disease!BN102</f>
        <v>0</v>
      </c>
      <c r="AM111" s="81">
        <f t="shared" si="8"/>
        <v>0</v>
      </c>
      <c r="AN111" s="84">
        <f t="shared" si="9"/>
        <v>0</v>
      </c>
    </row>
    <row r="112" spans="1:40" ht="30" customHeight="1" x14ac:dyDescent="0.25">
      <c r="A112" s="13"/>
      <c r="B112" s="85" t="str">
        <f>LookupValues!$B$9</f>
        <v>Upland birchwoods (Scot); birch dominated upland oakwoods (Eng, Wal)</v>
      </c>
      <c r="C112" s="35">
        <f>Disease!C103</f>
        <v>3944.4471923790002</v>
      </c>
      <c r="D112" s="82">
        <f>Disease!AW103</f>
        <v>21.42735222997414</v>
      </c>
      <c r="E112" s="35">
        <f>Disease!D103</f>
        <v>39.196236420200002</v>
      </c>
      <c r="F112" s="82">
        <f>Disease!AX103</f>
        <v>50.88430861186712</v>
      </c>
      <c r="G112" s="35">
        <f>Disease!E103</f>
        <v>0</v>
      </c>
      <c r="H112" s="82">
        <f>Disease!AY103</f>
        <v>0</v>
      </c>
      <c r="I112" s="35">
        <f>Disease!F103</f>
        <v>0</v>
      </c>
      <c r="J112" s="82">
        <f>Disease!AZ103</f>
        <v>0</v>
      </c>
      <c r="K112" s="35">
        <f>Disease!G103</f>
        <v>0</v>
      </c>
      <c r="L112" s="82">
        <f>Disease!BA103</f>
        <v>0</v>
      </c>
      <c r="M112" s="35">
        <f>Disease!H103</f>
        <v>0</v>
      </c>
      <c r="N112" s="82">
        <f>Disease!BB103</f>
        <v>0</v>
      </c>
      <c r="O112" s="35">
        <f>Disease!I103</f>
        <v>0</v>
      </c>
      <c r="P112" s="82">
        <f>Disease!BC103</f>
        <v>0</v>
      </c>
      <c r="Q112" s="35">
        <f>Disease!J103</f>
        <v>0</v>
      </c>
      <c r="R112" s="82">
        <f>Disease!BD103</f>
        <v>0</v>
      </c>
      <c r="S112" s="35">
        <f>Disease!K103</f>
        <v>19.939462469000002</v>
      </c>
      <c r="T112" s="82">
        <f>Disease!BE103</f>
        <v>72.792901271845224</v>
      </c>
      <c r="U112" s="35">
        <f>Disease!L103</f>
        <v>0</v>
      </c>
      <c r="V112" s="82">
        <f>Disease!BF103</f>
        <v>0</v>
      </c>
      <c r="W112" s="35">
        <f>Disease!M103</f>
        <v>0</v>
      </c>
      <c r="X112" s="82">
        <f>Disease!BG103</f>
        <v>0</v>
      </c>
      <c r="Y112" s="35">
        <f>Disease!N103</f>
        <v>0</v>
      </c>
      <c r="Z112" s="82">
        <f>Disease!BH103</f>
        <v>0</v>
      </c>
      <c r="AA112" s="35">
        <f>Disease!O103</f>
        <v>0</v>
      </c>
      <c r="AB112" s="82">
        <f>Disease!BI103</f>
        <v>0</v>
      </c>
      <c r="AC112" s="35">
        <f>Disease!P103</f>
        <v>0</v>
      </c>
      <c r="AD112" s="82">
        <f>Disease!BJ103</f>
        <v>0</v>
      </c>
      <c r="AE112" s="35">
        <f>Disease!Q103</f>
        <v>0</v>
      </c>
      <c r="AF112" s="82">
        <f>Disease!BK103</f>
        <v>0</v>
      </c>
      <c r="AG112" s="35">
        <f>Disease!R103</f>
        <v>0</v>
      </c>
      <c r="AH112" s="82">
        <f>Disease!BL103</f>
        <v>0</v>
      </c>
      <c r="AI112" s="35">
        <f>Disease!S103</f>
        <v>0</v>
      </c>
      <c r="AJ112" s="82">
        <f>Disease!BM103</f>
        <v>0</v>
      </c>
      <c r="AK112" s="35">
        <f>Disease!T103</f>
        <v>0</v>
      </c>
      <c r="AL112" s="82">
        <f>Disease!BN103</f>
        <v>0</v>
      </c>
      <c r="AM112" s="81">
        <f t="shared" si="8"/>
        <v>4003.5828912682</v>
      </c>
      <c r="AN112" s="84">
        <f t="shared" si="9"/>
        <v>21.119844303703296</v>
      </c>
    </row>
    <row r="113" spans="1:40" x14ac:dyDescent="0.25">
      <c r="A113" s="13"/>
      <c r="B113" s="34" t="str">
        <f>LookupValues!$B$10</f>
        <v>Upland mixed ashwoods</v>
      </c>
      <c r="C113" s="35">
        <f>Disease!C104</f>
        <v>4848.3966910159988</v>
      </c>
      <c r="D113" s="82">
        <f>Disease!AW104</f>
        <v>17.494889294075733</v>
      </c>
      <c r="E113" s="35">
        <f>Disease!D104</f>
        <v>33.194358053999999</v>
      </c>
      <c r="F113" s="82">
        <f>Disease!AX104</f>
        <v>92.915396912654842</v>
      </c>
      <c r="G113" s="35">
        <f>Disease!E104</f>
        <v>130.2091174542</v>
      </c>
      <c r="H113" s="82">
        <f>Disease!AY104</f>
        <v>92.592113794899319</v>
      </c>
      <c r="I113" s="35">
        <f>Disease!F104</f>
        <v>88.992479871</v>
      </c>
      <c r="J113" s="82">
        <f>Disease!AZ104</f>
        <v>92.915395369841221</v>
      </c>
      <c r="K113" s="35">
        <f>Disease!G104</f>
        <v>0</v>
      </c>
      <c r="L113" s="82">
        <f>Disease!BA104</f>
        <v>0</v>
      </c>
      <c r="M113" s="35">
        <f>Disease!H104</f>
        <v>0</v>
      </c>
      <c r="N113" s="82">
        <f>Disease!BB104</f>
        <v>0</v>
      </c>
      <c r="O113" s="35">
        <f>Disease!I104</f>
        <v>0</v>
      </c>
      <c r="P113" s="82">
        <f>Disease!BC104</f>
        <v>0</v>
      </c>
      <c r="Q113" s="35">
        <f>Disease!J104</f>
        <v>0</v>
      </c>
      <c r="R113" s="82">
        <f>Disease!BD104</f>
        <v>0</v>
      </c>
      <c r="S113" s="35">
        <f>Disease!K104</f>
        <v>0</v>
      </c>
      <c r="T113" s="82">
        <f>Disease!BE104</f>
        <v>0</v>
      </c>
      <c r="U113" s="35">
        <f>Disease!L104</f>
        <v>0</v>
      </c>
      <c r="V113" s="82">
        <f>Disease!BF104</f>
        <v>0</v>
      </c>
      <c r="W113" s="35">
        <f>Disease!M104</f>
        <v>0</v>
      </c>
      <c r="X113" s="82">
        <f>Disease!BG104</f>
        <v>0</v>
      </c>
      <c r="Y113" s="35">
        <f>Disease!N104</f>
        <v>0</v>
      </c>
      <c r="Z113" s="82">
        <f>Disease!BH104</f>
        <v>0</v>
      </c>
      <c r="AA113" s="35">
        <f>Disease!O104</f>
        <v>0</v>
      </c>
      <c r="AB113" s="82">
        <f>Disease!BI104</f>
        <v>0</v>
      </c>
      <c r="AC113" s="35">
        <f>Disease!P104</f>
        <v>0</v>
      </c>
      <c r="AD113" s="82">
        <f>Disease!BJ104</f>
        <v>0</v>
      </c>
      <c r="AE113" s="35">
        <f>Disease!Q104</f>
        <v>0</v>
      </c>
      <c r="AF113" s="82">
        <f>Disease!BK104</f>
        <v>0</v>
      </c>
      <c r="AG113" s="35">
        <f>Disease!R104</f>
        <v>0</v>
      </c>
      <c r="AH113" s="82">
        <f>Disease!BL104</f>
        <v>0</v>
      </c>
      <c r="AI113" s="35">
        <f>Disease!S104</f>
        <v>0</v>
      </c>
      <c r="AJ113" s="82">
        <f>Disease!BM104</f>
        <v>0</v>
      </c>
      <c r="AK113" s="35">
        <f>Disease!T104</f>
        <v>0</v>
      </c>
      <c r="AL113" s="82">
        <f>Disease!BN104</f>
        <v>0</v>
      </c>
      <c r="AM113" s="81">
        <f t="shared" si="8"/>
        <v>5100.792646395199</v>
      </c>
      <c r="AN113" s="84">
        <f t="shared" si="9"/>
        <v>16.885227437058543</v>
      </c>
    </row>
    <row r="114" spans="1:40" x14ac:dyDescent="0.25">
      <c r="A114" s="13"/>
      <c r="B114" s="34" t="str">
        <f>LookupValues!$B$11</f>
        <v>Upland oakwood</v>
      </c>
      <c r="C114" s="35">
        <f>Disease!C105</f>
        <v>8266.0497583910001</v>
      </c>
      <c r="D114" s="82">
        <f>Disease!AW105</f>
        <v>12.94856684748161</v>
      </c>
      <c r="E114" s="35">
        <f>Disease!D105</f>
        <v>200.04161980999999</v>
      </c>
      <c r="F114" s="82">
        <f>Disease!AX105</f>
        <v>81.606808218574784</v>
      </c>
      <c r="G114" s="35">
        <f>Disease!E105</f>
        <v>114.867761</v>
      </c>
      <c r="H114" s="82">
        <f>Disease!AY105</f>
        <v>123.79114360473893</v>
      </c>
      <c r="I114" s="35">
        <f>Disease!F105</f>
        <v>338.22128108200002</v>
      </c>
      <c r="J114" s="82">
        <f>Disease!AZ105</f>
        <v>68.562925447398158</v>
      </c>
      <c r="K114" s="35">
        <f>Disease!G105</f>
        <v>0</v>
      </c>
      <c r="L114" s="82">
        <f>Disease!BA105</f>
        <v>0</v>
      </c>
      <c r="M114" s="35">
        <f>Disease!H105</f>
        <v>0</v>
      </c>
      <c r="N114" s="82">
        <f>Disease!BB105</f>
        <v>0</v>
      </c>
      <c r="O114" s="35">
        <f>Disease!I105</f>
        <v>431.89140853999999</v>
      </c>
      <c r="P114" s="82">
        <f>Disease!BC105</f>
        <v>65.771817257258419</v>
      </c>
      <c r="Q114" s="35">
        <f>Disease!J105</f>
        <v>0</v>
      </c>
      <c r="R114" s="82">
        <f>Disease!BD105</f>
        <v>0</v>
      </c>
      <c r="S114" s="35">
        <f>Disease!K105</f>
        <v>0</v>
      </c>
      <c r="T114" s="82">
        <f>Disease!BE105</f>
        <v>0</v>
      </c>
      <c r="U114" s="35">
        <f>Disease!L105</f>
        <v>0</v>
      </c>
      <c r="V114" s="82">
        <f>Disease!BF105</f>
        <v>0</v>
      </c>
      <c r="W114" s="35">
        <f>Disease!M105</f>
        <v>0</v>
      </c>
      <c r="X114" s="82">
        <f>Disease!BG105</f>
        <v>0</v>
      </c>
      <c r="Y114" s="35">
        <f>Disease!N105</f>
        <v>0</v>
      </c>
      <c r="Z114" s="82">
        <f>Disease!BH105</f>
        <v>0</v>
      </c>
      <c r="AA114" s="35">
        <f>Disease!O105</f>
        <v>0</v>
      </c>
      <c r="AB114" s="82">
        <f>Disease!BI105</f>
        <v>0</v>
      </c>
      <c r="AC114" s="35">
        <f>Disease!P105</f>
        <v>0</v>
      </c>
      <c r="AD114" s="82">
        <f>Disease!BJ105</f>
        <v>0</v>
      </c>
      <c r="AE114" s="35">
        <f>Disease!Q105</f>
        <v>0</v>
      </c>
      <c r="AF114" s="82">
        <f>Disease!BK105</f>
        <v>0</v>
      </c>
      <c r="AG114" s="35">
        <f>Disease!R105</f>
        <v>0</v>
      </c>
      <c r="AH114" s="82">
        <f>Disease!BL105</f>
        <v>0</v>
      </c>
      <c r="AI114" s="35">
        <f>Disease!S105</f>
        <v>0</v>
      </c>
      <c r="AJ114" s="82">
        <f>Disease!BM105</f>
        <v>0</v>
      </c>
      <c r="AK114" s="35">
        <f>Disease!T105</f>
        <v>0</v>
      </c>
      <c r="AL114" s="82">
        <f>Disease!BN105</f>
        <v>0</v>
      </c>
      <c r="AM114" s="81">
        <f t="shared" si="8"/>
        <v>9351.0718288229982</v>
      </c>
      <c r="AN114" s="84">
        <f t="shared" si="9"/>
        <v>12.318743336929986</v>
      </c>
    </row>
    <row r="115" spans="1:40" x14ac:dyDescent="0.25">
      <c r="A115" s="13"/>
      <c r="B115" s="34" t="str">
        <f>LookupValues!$B$12</f>
        <v>Wet woodland</v>
      </c>
      <c r="C115" s="35">
        <f>Disease!C106</f>
        <v>7305.3559387940013</v>
      </c>
      <c r="D115" s="82">
        <f>Disease!AW106</f>
        <v>12.986951251162107</v>
      </c>
      <c r="E115" s="35">
        <f>Disease!D106</f>
        <v>154.30367260449998</v>
      </c>
      <c r="F115" s="82">
        <f>Disease!AX106</f>
        <v>68.903486635302698</v>
      </c>
      <c r="G115" s="35">
        <f>Disease!E106</f>
        <v>295.61437502699999</v>
      </c>
      <c r="H115" s="82">
        <f>Disease!AY106</f>
        <v>70.3877828375945</v>
      </c>
      <c r="I115" s="35">
        <f>Disease!F106</f>
        <v>116.4467525773</v>
      </c>
      <c r="J115" s="82">
        <f>Disease!AZ106</f>
        <v>54.949002191186175</v>
      </c>
      <c r="K115" s="35">
        <f>Disease!G106</f>
        <v>0</v>
      </c>
      <c r="L115" s="82">
        <f>Disease!BA106</f>
        <v>0</v>
      </c>
      <c r="M115" s="35">
        <f>Disease!H106</f>
        <v>0</v>
      </c>
      <c r="N115" s="82">
        <f>Disease!BB106</f>
        <v>0</v>
      </c>
      <c r="O115" s="35">
        <f>Disease!I106</f>
        <v>209.66689029</v>
      </c>
      <c r="P115" s="82">
        <f>Disease!BC106</f>
        <v>58.452768690665167</v>
      </c>
      <c r="Q115" s="35">
        <f>Disease!J106</f>
        <v>0</v>
      </c>
      <c r="R115" s="82">
        <f>Disease!BD106</f>
        <v>0</v>
      </c>
      <c r="S115" s="35">
        <f>Disease!K106</f>
        <v>0</v>
      </c>
      <c r="T115" s="82">
        <f>Disease!BE106</f>
        <v>0</v>
      </c>
      <c r="U115" s="35">
        <f>Disease!L106</f>
        <v>0</v>
      </c>
      <c r="V115" s="82">
        <f>Disease!BF106</f>
        <v>0</v>
      </c>
      <c r="W115" s="35">
        <f>Disease!M106</f>
        <v>0</v>
      </c>
      <c r="X115" s="82">
        <f>Disease!BG106</f>
        <v>0</v>
      </c>
      <c r="Y115" s="35">
        <f>Disease!N106</f>
        <v>0</v>
      </c>
      <c r="Z115" s="82">
        <f>Disease!BH106</f>
        <v>0</v>
      </c>
      <c r="AA115" s="35">
        <f>Disease!O106</f>
        <v>0</v>
      </c>
      <c r="AB115" s="82">
        <f>Disease!BI106</f>
        <v>0</v>
      </c>
      <c r="AC115" s="35">
        <f>Disease!P106</f>
        <v>0</v>
      </c>
      <c r="AD115" s="82">
        <f>Disease!BJ106</f>
        <v>0</v>
      </c>
      <c r="AE115" s="35">
        <f>Disease!Q106</f>
        <v>0</v>
      </c>
      <c r="AF115" s="82">
        <f>Disease!BK106</f>
        <v>0</v>
      </c>
      <c r="AG115" s="35">
        <f>Disease!R106</f>
        <v>0</v>
      </c>
      <c r="AH115" s="82">
        <f>Disease!BL106</f>
        <v>0</v>
      </c>
      <c r="AI115" s="35">
        <f>Disease!S106</f>
        <v>0</v>
      </c>
      <c r="AJ115" s="82">
        <f>Disease!BM106</f>
        <v>0</v>
      </c>
      <c r="AK115" s="35">
        <f>Disease!T106</f>
        <v>0</v>
      </c>
      <c r="AL115" s="82">
        <f>Disease!BN106</f>
        <v>0</v>
      </c>
      <c r="AM115" s="81">
        <f t="shared" si="8"/>
        <v>8081.3876292928016</v>
      </c>
      <c r="AN115" s="84">
        <f t="shared" si="9"/>
        <v>12.21110766754378</v>
      </c>
    </row>
    <row r="116" spans="1:40" x14ac:dyDescent="0.25">
      <c r="A116" s="13"/>
      <c r="B116" s="34" t="str">
        <f>LookupValues!$B$13</f>
        <v>Wood Pasture &amp; Parkland</v>
      </c>
      <c r="C116" s="35">
        <f>Disease!C107</f>
        <v>264.35169073999998</v>
      </c>
      <c r="D116" s="82">
        <f>Disease!AW107</f>
        <v>82.542966813911079</v>
      </c>
      <c r="E116" s="35">
        <f>Disease!D107</f>
        <v>0</v>
      </c>
      <c r="F116" s="82">
        <f>Disease!AX107</f>
        <v>0</v>
      </c>
      <c r="G116" s="35">
        <f>Disease!E107</f>
        <v>0</v>
      </c>
      <c r="H116" s="82">
        <f>Disease!AY107</f>
        <v>0</v>
      </c>
      <c r="I116" s="35">
        <f>Disease!F107</f>
        <v>0</v>
      </c>
      <c r="J116" s="82">
        <f>Disease!AZ107</f>
        <v>0</v>
      </c>
      <c r="K116" s="35">
        <f>Disease!G107</f>
        <v>0</v>
      </c>
      <c r="L116" s="82">
        <f>Disease!BA107</f>
        <v>0</v>
      </c>
      <c r="M116" s="35">
        <f>Disease!H107</f>
        <v>0</v>
      </c>
      <c r="N116" s="82">
        <f>Disease!BB107</f>
        <v>0</v>
      </c>
      <c r="O116" s="35">
        <f>Disease!I107</f>
        <v>0</v>
      </c>
      <c r="P116" s="82">
        <f>Disease!BC107</f>
        <v>0</v>
      </c>
      <c r="Q116" s="35">
        <f>Disease!J107</f>
        <v>0</v>
      </c>
      <c r="R116" s="82">
        <f>Disease!BD107</f>
        <v>0</v>
      </c>
      <c r="S116" s="35">
        <f>Disease!K107</f>
        <v>0</v>
      </c>
      <c r="T116" s="82">
        <f>Disease!BE107</f>
        <v>0</v>
      </c>
      <c r="U116" s="35">
        <f>Disease!L107</f>
        <v>0</v>
      </c>
      <c r="V116" s="82">
        <f>Disease!BF107</f>
        <v>0</v>
      </c>
      <c r="W116" s="35">
        <f>Disease!M107</f>
        <v>0</v>
      </c>
      <c r="X116" s="82">
        <f>Disease!BG107</f>
        <v>0</v>
      </c>
      <c r="Y116" s="35">
        <f>Disease!N107</f>
        <v>0</v>
      </c>
      <c r="Z116" s="82">
        <f>Disease!BH107</f>
        <v>0</v>
      </c>
      <c r="AA116" s="35">
        <f>Disease!O107</f>
        <v>0</v>
      </c>
      <c r="AB116" s="82">
        <f>Disease!BI107</f>
        <v>0</v>
      </c>
      <c r="AC116" s="35">
        <f>Disease!P107</f>
        <v>0</v>
      </c>
      <c r="AD116" s="82">
        <f>Disease!BJ107</f>
        <v>0</v>
      </c>
      <c r="AE116" s="35">
        <f>Disease!Q107</f>
        <v>0</v>
      </c>
      <c r="AF116" s="82">
        <f>Disease!BK107</f>
        <v>0</v>
      </c>
      <c r="AG116" s="35">
        <f>Disease!R107</f>
        <v>0</v>
      </c>
      <c r="AH116" s="82">
        <f>Disease!BL107</f>
        <v>0</v>
      </c>
      <c r="AI116" s="35">
        <f>Disease!S107</f>
        <v>0</v>
      </c>
      <c r="AJ116" s="82">
        <f>Disease!BM107</f>
        <v>0</v>
      </c>
      <c r="AK116" s="35">
        <f>Disease!T107</f>
        <v>0</v>
      </c>
      <c r="AL116" s="82">
        <f>Disease!BN107</f>
        <v>0</v>
      </c>
      <c r="AM116" s="81">
        <f t="shared" si="8"/>
        <v>264.35169073999998</v>
      </c>
      <c r="AN116" s="84">
        <f t="shared" si="9"/>
        <v>82.542966813911079</v>
      </c>
    </row>
    <row r="117" spans="1:40" x14ac:dyDescent="0.25">
      <c r="A117" s="13"/>
      <c r="B117" s="34" t="str">
        <f>LookupValues!$B$14</f>
        <v>Broadleaf habitat NOT classified as priority</v>
      </c>
      <c r="C117" s="35">
        <f>Disease!C108</f>
        <v>4294.5286636299006</v>
      </c>
      <c r="D117" s="82">
        <f>Disease!AW108</f>
        <v>16.337522426388386</v>
      </c>
      <c r="E117" s="35">
        <f>Disease!D108</f>
        <v>44.861935235799997</v>
      </c>
      <c r="F117" s="82">
        <f>Disease!AX108</f>
        <v>53.732635349903276</v>
      </c>
      <c r="G117" s="35">
        <f>Disease!E108</f>
        <v>16.1899320934</v>
      </c>
      <c r="H117" s="82">
        <f>Disease!AY108</f>
        <v>52.68127804549178</v>
      </c>
      <c r="I117" s="35">
        <f>Disease!F108</f>
        <v>0</v>
      </c>
      <c r="J117" s="82">
        <f>Disease!AZ108</f>
        <v>0</v>
      </c>
      <c r="K117" s="35">
        <f>Disease!G108</f>
        <v>0</v>
      </c>
      <c r="L117" s="82">
        <f>Disease!BA108</f>
        <v>0</v>
      </c>
      <c r="M117" s="35">
        <f>Disease!H108</f>
        <v>0</v>
      </c>
      <c r="N117" s="82">
        <f>Disease!BB108</f>
        <v>0</v>
      </c>
      <c r="O117" s="35">
        <f>Disease!I108</f>
        <v>0</v>
      </c>
      <c r="P117" s="82">
        <f>Disease!BC108</f>
        <v>0</v>
      </c>
      <c r="Q117" s="35">
        <f>Disease!J108</f>
        <v>0</v>
      </c>
      <c r="R117" s="82">
        <f>Disease!BD108</f>
        <v>0</v>
      </c>
      <c r="S117" s="35">
        <f>Disease!K108</f>
        <v>0</v>
      </c>
      <c r="T117" s="82">
        <f>Disease!BE108</f>
        <v>0</v>
      </c>
      <c r="U117" s="35">
        <f>Disease!L108</f>
        <v>0</v>
      </c>
      <c r="V117" s="82">
        <f>Disease!BF108</f>
        <v>0</v>
      </c>
      <c r="W117" s="35">
        <f>Disease!M108</f>
        <v>0</v>
      </c>
      <c r="X117" s="82">
        <f>Disease!BG108</f>
        <v>0</v>
      </c>
      <c r="Y117" s="35">
        <f>Disease!N108</f>
        <v>0</v>
      </c>
      <c r="Z117" s="82">
        <f>Disease!BH108</f>
        <v>0</v>
      </c>
      <c r="AA117" s="35">
        <f>Disease!O108</f>
        <v>0</v>
      </c>
      <c r="AB117" s="82">
        <f>Disease!BI108</f>
        <v>0</v>
      </c>
      <c r="AC117" s="35">
        <f>Disease!P108</f>
        <v>0</v>
      </c>
      <c r="AD117" s="82">
        <f>Disease!BJ108</f>
        <v>0</v>
      </c>
      <c r="AE117" s="35">
        <f>Disease!Q108</f>
        <v>0</v>
      </c>
      <c r="AF117" s="82">
        <f>Disease!BK108</f>
        <v>0</v>
      </c>
      <c r="AG117" s="35">
        <f>Disease!R108</f>
        <v>0</v>
      </c>
      <c r="AH117" s="82">
        <f>Disease!BL108</f>
        <v>0</v>
      </c>
      <c r="AI117" s="35">
        <f>Disease!S108</f>
        <v>0</v>
      </c>
      <c r="AJ117" s="82">
        <f>Disease!BM108</f>
        <v>0</v>
      </c>
      <c r="AK117" s="35">
        <f>Disease!T108</f>
        <v>0</v>
      </c>
      <c r="AL117" s="82">
        <f>Disease!BN108</f>
        <v>0</v>
      </c>
      <c r="AM117" s="81">
        <f t="shared" si="8"/>
        <v>4355.5805309591005</v>
      </c>
      <c r="AN117" s="84">
        <f t="shared" si="9"/>
        <v>16.119214424337539</v>
      </c>
    </row>
    <row r="118" spans="1:40" x14ac:dyDescent="0.25">
      <c r="A118" s="13"/>
      <c r="B118" s="34" t="str">
        <f>LookupValues!$B$15</f>
        <v>Non-native coniferous woodland</v>
      </c>
      <c r="C118" s="35">
        <f>Disease!C109</f>
        <v>33024.567819420008</v>
      </c>
      <c r="D118" s="82">
        <f>Disease!AW109</f>
        <v>4.2127348538166576</v>
      </c>
      <c r="E118" s="35">
        <f>Disease!D109</f>
        <v>2251.4190715029999</v>
      </c>
      <c r="F118" s="82">
        <f>Disease!AX109</f>
        <v>25.735176154257729</v>
      </c>
      <c r="G118" s="35">
        <f>Disease!E109</f>
        <v>517.45091595740007</v>
      </c>
      <c r="H118" s="82">
        <f>Disease!AY109</f>
        <v>35.738321973580874</v>
      </c>
      <c r="I118" s="35">
        <f>Disease!F109</f>
        <v>2054.2833422743001</v>
      </c>
      <c r="J118" s="82">
        <f>Disease!AZ109</f>
        <v>29.326373702542302</v>
      </c>
      <c r="K118" s="35">
        <f>Disease!G109</f>
        <v>322.02666571999998</v>
      </c>
      <c r="L118" s="82">
        <f>Disease!BA109</f>
        <v>68.903319556550201</v>
      </c>
      <c r="M118" s="35">
        <f>Disease!H109</f>
        <v>106.1062162452</v>
      </c>
      <c r="N118" s="82">
        <f>Disease!BB109</f>
        <v>80.690555935504904</v>
      </c>
      <c r="O118" s="35">
        <f>Disease!I109</f>
        <v>809.05330036129999</v>
      </c>
      <c r="P118" s="82">
        <f>Disease!BC109</f>
        <v>41.570207554081733</v>
      </c>
      <c r="Q118" s="35">
        <f>Disease!J109</f>
        <v>0</v>
      </c>
      <c r="R118" s="82">
        <f>Disease!BD109</f>
        <v>0</v>
      </c>
      <c r="S118" s="35">
        <f>Disease!K109</f>
        <v>0</v>
      </c>
      <c r="T118" s="82">
        <f>Disease!BE109</f>
        <v>0</v>
      </c>
      <c r="U118" s="35">
        <f>Disease!L109</f>
        <v>0</v>
      </c>
      <c r="V118" s="82">
        <f>Disease!BF109</f>
        <v>0</v>
      </c>
      <c r="W118" s="35">
        <f>Disease!M109</f>
        <v>0</v>
      </c>
      <c r="X118" s="82">
        <f>Disease!BG109</f>
        <v>0</v>
      </c>
      <c r="Y118" s="35">
        <f>Disease!N109</f>
        <v>0</v>
      </c>
      <c r="Z118" s="82">
        <f>Disease!BH109</f>
        <v>0</v>
      </c>
      <c r="AA118" s="35">
        <f>Disease!O109</f>
        <v>0</v>
      </c>
      <c r="AB118" s="82">
        <f>Disease!BI109</f>
        <v>0</v>
      </c>
      <c r="AC118" s="35">
        <f>Disease!P109</f>
        <v>0</v>
      </c>
      <c r="AD118" s="82">
        <f>Disease!BJ109</f>
        <v>0</v>
      </c>
      <c r="AE118" s="35">
        <f>Disease!Q109</f>
        <v>0</v>
      </c>
      <c r="AF118" s="82">
        <f>Disease!BK109</f>
        <v>0</v>
      </c>
      <c r="AG118" s="35">
        <f>Disease!R109</f>
        <v>0</v>
      </c>
      <c r="AH118" s="82">
        <f>Disease!BL109</f>
        <v>0</v>
      </c>
      <c r="AI118" s="35">
        <f>Disease!S109</f>
        <v>0</v>
      </c>
      <c r="AJ118" s="82">
        <f>Disease!BM109</f>
        <v>0</v>
      </c>
      <c r="AK118" s="35">
        <f>Disease!T109</f>
        <v>0</v>
      </c>
      <c r="AL118" s="82">
        <f>Disease!BN109</f>
        <v>0</v>
      </c>
      <c r="AM118" s="81">
        <f t="shared" si="8"/>
        <v>39084.907331481205</v>
      </c>
      <c r="AN118" s="84">
        <f t="shared" si="9"/>
        <v>4.3102525384138959</v>
      </c>
    </row>
    <row r="119" spans="1:40" x14ac:dyDescent="0.25">
      <c r="A119" s="13"/>
      <c r="B119" s="36" t="str">
        <f>LookupValues!$B$16</f>
        <v>Transition or felled</v>
      </c>
      <c r="C119" s="35">
        <f>Disease!C110</f>
        <v>2454.8241065043999</v>
      </c>
      <c r="D119" s="82">
        <f>Disease!AW110</f>
        <v>21.402902882317136</v>
      </c>
      <c r="E119" s="35">
        <f>Disease!D110</f>
        <v>16.572564143099999</v>
      </c>
      <c r="F119" s="82">
        <f>Disease!AX110</f>
        <v>71.343747233144825</v>
      </c>
      <c r="G119" s="35">
        <f>Disease!E110</f>
        <v>136.9385947392</v>
      </c>
      <c r="H119" s="82">
        <f>Disease!AY110</f>
        <v>65.815305842581623</v>
      </c>
      <c r="I119" s="35">
        <f>Disease!F110</f>
        <v>0</v>
      </c>
      <c r="J119" s="82">
        <f>Disease!AZ110</f>
        <v>0</v>
      </c>
      <c r="K119" s="35">
        <f>Disease!G110</f>
        <v>0</v>
      </c>
      <c r="L119" s="82">
        <f>Disease!BA110</f>
        <v>0</v>
      </c>
      <c r="M119" s="35">
        <f>Disease!H110</f>
        <v>0</v>
      </c>
      <c r="N119" s="82">
        <f>Disease!BB110</f>
        <v>0</v>
      </c>
      <c r="O119" s="35">
        <f>Disease!I110</f>
        <v>0</v>
      </c>
      <c r="P119" s="82">
        <f>Disease!BC110</f>
        <v>0</v>
      </c>
      <c r="Q119" s="35">
        <f>Disease!J110</f>
        <v>0</v>
      </c>
      <c r="R119" s="82">
        <f>Disease!BD110</f>
        <v>0</v>
      </c>
      <c r="S119" s="35">
        <f>Disease!K110</f>
        <v>0</v>
      </c>
      <c r="T119" s="82">
        <f>Disease!BE110</f>
        <v>0</v>
      </c>
      <c r="U119" s="35">
        <f>Disease!L110</f>
        <v>0</v>
      </c>
      <c r="V119" s="82">
        <f>Disease!BF110</f>
        <v>0</v>
      </c>
      <c r="W119" s="35">
        <f>Disease!M110</f>
        <v>0</v>
      </c>
      <c r="X119" s="82">
        <f>Disease!BG110</f>
        <v>0</v>
      </c>
      <c r="Y119" s="35">
        <f>Disease!N110</f>
        <v>0</v>
      </c>
      <c r="Z119" s="82">
        <f>Disease!BH110</f>
        <v>0</v>
      </c>
      <c r="AA119" s="35">
        <f>Disease!O110</f>
        <v>0</v>
      </c>
      <c r="AB119" s="82">
        <f>Disease!BI110</f>
        <v>0</v>
      </c>
      <c r="AC119" s="35">
        <f>Disease!P110</f>
        <v>0</v>
      </c>
      <c r="AD119" s="82">
        <f>Disease!BJ110</f>
        <v>0</v>
      </c>
      <c r="AE119" s="35">
        <f>Disease!Q110</f>
        <v>0</v>
      </c>
      <c r="AF119" s="82">
        <f>Disease!BK110</f>
        <v>0</v>
      </c>
      <c r="AG119" s="35">
        <f>Disease!R110</f>
        <v>0</v>
      </c>
      <c r="AH119" s="82">
        <f>Disease!BL110</f>
        <v>0</v>
      </c>
      <c r="AI119" s="35">
        <f>Disease!S110</f>
        <v>0</v>
      </c>
      <c r="AJ119" s="82">
        <f>Disease!BM110</f>
        <v>0</v>
      </c>
      <c r="AK119" s="35">
        <f>Disease!T110</f>
        <v>0</v>
      </c>
      <c r="AL119" s="82">
        <f>Disease!BN110</f>
        <v>0</v>
      </c>
      <c r="AM119" s="81">
        <f t="shared" si="8"/>
        <v>2608.3352653867</v>
      </c>
      <c r="AN119" s="84">
        <f t="shared" si="9"/>
        <v>20.442492234985767</v>
      </c>
    </row>
    <row r="120" spans="1:40" x14ac:dyDescent="0.25">
      <c r="A120" s="13"/>
      <c r="B120" s="80" t="s">
        <v>194</v>
      </c>
      <c r="C120" s="79">
        <f>SUM(C108:C119)</f>
        <v>111265.04378853821</v>
      </c>
      <c r="D120" s="83">
        <f>IF(C120=0,0,SQRT(SUM((C108*D108)^2,(C109*D109)^2,(C110*D110)^2,(C111*D111)^2,(C112*D112)^2,(C113*D113)^2,(C114*D114)^2,(C115*D115)^2,(C116*D116)^2,(C117*D117)^2,(C118*D118)^2,(C119*D119)^2))/C120)</f>
        <v>3.2546899616572453</v>
      </c>
      <c r="E120" s="79">
        <f>SUM(E108:E119)</f>
        <v>3648.9483473086998</v>
      </c>
      <c r="F120" s="83">
        <f>IF(E120=0,0,SQRT(SUM((E108*F108)^2,(E109*F109)^2,(E110*F110)^2,(E111*F111)^2,(E112*F112)^2,(E113*F113)^2,(E114*F114)^2,(E115*F115)^2,(E116*F116)^2,(E117*F117)^2,(E118*F118)^2,(E119*F119)^2))/E120)</f>
        <v>19.347016785770283</v>
      </c>
      <c r="G120" s="79">
        <f>SUM(G108:G119)</f>
        <v>1524.1441502955001</v>
      </c>
      <c r="H120" s="83">
        <f>IF(G120=0,0,SQRT(SUM((G108*H108)^2,(G109*H109)^2,(G110*H110)^2,(G111*H111)^2,(G112*H112)^2,(G113*H113)^2,(G114*H114)^2,(G115*H115)^2,(G116*H116)^2,(G117*H117)^2,(G118*H118)^2,(G119*H119)^2))/G120)</f>
        <v>24.027808361943421</v>
      </c>
      <c r="I120" s="79">
        <f>SUM(I108:I119)</f>
        <v>3071.4445623854003</v>
      </c>
      <c r="J120" s="83">
        <f>IF(I120=0,0,SQRT(SUM((I108*J108)^2,(I109*J109)^2,(I110*J110)^2,(I111*J111)^2,(I112*J112)^2,(I113*J113)^2,(I114*J114)^2,(I115*J115)^2,(I116*J116)^2,(I117*J117)^2,(I118*J118)^2,(I119*J119)^2))/I120)</f>
        <v>22.761447133649103</v>
      </c>
      <c r="K120" s="79">
        <f>SUM(K108:K119)</f>
        <v>322.02666571999998</v>
      </c>
      <c r="L120" s="83">
        <f>IF(K120=0,0,SQRT(SUM((K108*L108)^2,(K109*L109)^2,(K110*L110)^2,(K111*L111)^2,(K112*L112)^2,(K113*L113)^2,(K114*L114)^2,(K115*L115)^2,(K116*L116)^2,(K117*L117)^2,(K118*L118)^2,(K119*L119)^2))/K120)</f>
        <v>68.903319556550201</v>
      </c>
      <c r="M120" s="79">
        <f>SUM(M108:M119)</f>
        <v>106.1062162452</v>
      </c>
      <c r="N120" s="83">
        <f>IF(M120=0,0,SQRT(SUM((M108*N108)^2,(M109*N109)^2,(M110*N110)^2,(M111*N111)^2,(M112*N112)^2,(M113*N113)^2,(M114*N114)^2,(M115*N115)^2,(M116*N116)^2,(M117*N117)^2,(M118*N118)^2,(M119*N119)^2))/M120)</f>
        <v>80.690555935504904</v>
      </c>
      <c r="O120" s="79">
        <f>SUM(O108:O119)</f>
        <v>1450.6115991913</v>
      </c>
      <c r="P120" s="83">
        <f>IF(O120=0,0,SQRT(SUM((O108*P108)^2,(O109*P109)^2,(O110*P110)^2,(O111*P111)^2,(O112*P112)^2,(O113*P113)^2,(O114*P114)^2,(O115*P115)^2,(O116*P116)^2,(O117*P117)^2,(O118*P118)^2,(O119*P119)^2))/O120)</f>
        <v>31.502240024082965</v>
      </c>
      <c r="Q120" s="79">
        <f>SUM(Q108:Q119)</f>
        <v>0</v>
      </c>
      <c r="R120" s="83">
        <f>IF(Q120=0,0,SQRT(SUM((Q108*R108)^2,(Q109*R109)^2,(Q110*R110)^2,(Q111*R111)^2,(Q112*R112)^2,(Q113*R113)^2,(Q114*R114)^2,(Q115*R115)^2,(Q116*R116)^2,(Q117*R117)^2,(Q118*R118)^2,(Q119*R119)^2))/Q120)</f>
        <v>0</v>
      </c>
      <c r="S120" s="79">
        <f>SUM(S108:S119)</f>
        <v>19.939462469000002</v>
      </c>
      <c r="T120" s="83">
        <f>IF(S120=0,0,SQRT(SUM((S108*T108)^2,(S109*T109)^2,(S110*T110)^2,(S111*T111)^2,(S112*T112)^2,(S113*T113)^2,(S114*T114)^2,(S115*T115)^2,(S116*T116)^2,(S117*T117)^2,(S118*T118)^2,(S119*T119)^2))/S120)</f>
        <v>72.792901271845224</v>
      </c>
      <c r="U120" s="79">
        <f>SUM(U108:U119)</f>
        <v>0</v>
      </c>
      <c r="V120" s="83">
        <f>IF(U120=0,0,SQRT(SUM((U108*V108)^2,(U109*V109)^2,(U110*V110)^2,(U111*V111)^2,(U112*V112)^2,(U113*V113)^2,(U114*V114)^2,(U115*V115)^2,(U116*V116)^2,(U117*V117)^2,(U118*V118)^2,(U119*V119)^2))/U120)</f>
        <v>0</v>
      </c>
      <c r="W120" s="79">
        <f>SUM(W108:W119)</f>
        <v>0</v>
      </c>
      <c r="X120" s="83">
        <f>IF(W120=0,0,SQRT(SUM((W108*X108)^2,(W109*X109)^2,(W110*X110)^2,(W111*X111)^2,(W112*X112)^2,(W113*X113)^2,(W114*X114)^2,(W115*X115)^2,(W116*X116)^2,(W117*X117)^2,(W118*X118)^2,(W119*X119)^2))/W120)</f>
        <v>0</v>
      </c>
      <c r="Y120" s="79">
        <f>SUM(Y108:Y119)</f>
        <v>0</v>
      </c>
      <c r="Z120" s="83">
        <f>IF(Y120=0,0,SQRT(SUM((Y108*Z108)^2,(Y109*Z109)^2,(Y110*Z110)^2,(Y111*Z111)^2,(Y112*Z112)^2,(Y113*Z113)^2,(Y114*Z114)^2,(Y115*Z115)^2,(Y116*Z116)^2,(Y117*Z117)^2,(Y118*Z118)^2,(Y119*Z119)^2))/Y120)</f>
        <v>0</v>
      </c>
      <c r="AA120" s="79">
        <f>SUM(AA108:AA119)</f>
        <v>0</v>
      </c>
      <c r="AB120" s="83">
        <f>IF(AA120=0,0,SQRT(SUM((AA108*AB108)^2,(AA109*AB109)^2,(AA110*AB110)^2,(AA111*AB111)^2,(AA112*AB112)^2,(AA113*AB113)^2,(AA114*AB114)^2,(AA115*AB115)^2,(AA116*AB116)^2,(AA117*AB117)^2,(AA118*AB118)^2,(AA119*AB119)^2))/AA120)</f>
        <v>0</v>
      </c>
      <c r="AC120" s="79">
        <f>SUM(AC108:AC119)</f>
        <v>0</v>
      </c>
      <c r="AD120" s="83">
        <f>IF(AC120=0,0,SQRT(SUM((AC108*AD108)^2,(AC109*AD109)^2,(AC110*AD110)^2,(AC111*AD111)^2,(AC112*AD112)^2,(AC113*AD113)^2,(AC114*AD114)^2,(AC115*AD115)^2,(AC116*AD116)^2,(AC117*AD117)^2,(AC118*AD118)^2,(AC119*AD119)^2))/AC120)</f>
        <v>0</v>
      </c>
      <c r="AE120" s="79">
        <f>SUM(AE108:AE119)</f>
        <v>0</v>
      </c>
      <c r="AF120" s="83">
        <f>IF(AE120=0,0,SQRT(SUM((AE108*AF108)^2,(AE109*AF109)^2,(AE110*AF110)^2,(AE111*AF111)^2,(AE112*AF112)^2,(AE113*AF113)^2,(AE114*AF114)^2,(AE115*AF115)^2,(AE116*AF116)^2,(AE117*AF117)^2,(AE118*AF118)^2,(AE119*AF119)^2))/AE120)</f>
        <v>0</v>
      </c>
      <c r="AG120" s="79">
        <f>SUM(AG108:AG119)</f>
        <v>0</v>
      </c>
      <c r="AH120" s="83">
        <f>IF(AG120=0,0,SQRT(SUM((AG108*AH108)^2,(AG109*AH109)^2,(AG110*AH110)^2,(AG111*AH111)^2,(AG112*AH112)^2,(AG113*AH113)^2,(AG114*AH114)^2,(AG115*AH115)^2,(AG116*AH116)^2,(AG117*AH117)^2,(AG118*AH118)^2,(AG119*AH119)^2))/AG120)</f>
        <v>0</v>
      </c>
      <c r="AI120" s="79">
        <f>SUM(AI108:AI119)</f>
        <v>0</v>
      </c>
      <c r="AJ120" s="83">
        <f>IF(AI120=0,0,SQRT(SUM((AI108*AJ108)^2,(AI109*AJ109)^2,(AI110*AJ110)^2,(AI111*AJ111)^2,(AI112*AJ112)^2,(AI113*AJ113)^2,(AI114*AJ114)^2,(AI115*AJ115)^2,(AI116*AJ116)^2,(AI117*AJ117)^2,(AI118*AJ118)^2,(AI119*AJ119)^2))/AI120)</f>
        <v>0</v>
      </c>
      <c r="AK120" s="79">
        <f>SUM(AK108:AK119)</f>
        <v>0</v>
      </c>
      <c r="AL120" s="83">
        <f>IF(AK120=0,0,SQRT(SUM((AK108*AL108)^2,(AK109*AL109)^2,(AK110*AL110)^2,(AK111*AL111)^2,(AK112*AL112)^2,(AK113*AL113)^2,(AK114*AL114)^2,(AK115*AL115)^2,(AK116*AL116)^2,(AK117*AL117)^2,(AK118*AL118)^2,(AK119*AL119)^2))/AK120)</f>
        <v>0</v>
      </c>
      <c r="AM120" s="81">
        <f>SUM(AM108:AM119)</f>
        <v>121408.26479215332</v>
      </c>
      <c r="AN120" s="84">
        <f>IF(AM120=0,0,SQRT(SUM((AM108*AN108)^2,(AM109*AN109)^2,(AM110*AN110)^2,(AM111*AN111)^2,(AM112*AN112)^2,(AM113*AN113)^2,(AM114*AN114)^2,(AM115*AN115)^2,(AM116*AN116)^2,(AM117*AN117)^2,(AM118*AN118)^2,(AM119*AN119)^2))/AM120)</f>
        <v>3.136527933984107</v>
      </c>
    </row>
    <row r="121" spans="1:40" x14ac:dyDescent="0.25">
      <c r="A121" s="13"/>
      <c r="B121" s="55"/>
      <c r="C121" s="56"/>
      <c r="D121" s="57"/>
      <c r="E121" s="56"/>
      <c r="F121" s="57"/>
      <c r="G121" s="56"/>
      <c r="H121" s="57"/>
      <c r="I121" s="56"/>
      <c r="J121" s="57"/>
      <c r="K121" s="56"/>
      <c r="L121" s="57"/>
      <c r="M121" s="56"/>
      <c r="N121" s="57"/>
      <c r="O121" s="56"/>
      <c r="P121" s="57"/>
      <c r="Q121" s="56"/>
      <c r="R121" s="57"/>
      <c r="S121" s="56"/>
      <c r="T121" s="57"/>
      <c r="U121" s="56"/>
      <c r="V121" s="57"/>
      <c r="W121" s="56"/>
      <c r="X121" s="57"/>
      <c r="Y121" s="56"/>
      <c r="Z121" s="57"/>
      <c r="AA121" s="56"/>
      <c r="AB121" s="57"/>
      <c r="AC121" s="56"/>
      <c r="AD121" s="57"/>
      <c r="AE121" s="56"/>
      <c r="AF121" s="57"/>
      <c r="AG121" s="56"/>
      <c r="AH121" s="57"/>
      <c r="AI121" s="56"/>
      <c r="AJ121" s="57"/>
      <c r="AK121" s="57"/>
      <c r="AL121" s="57"/>
      <c r="AM121" s="57"/>
      <c r="AN121" s="57"/>
    </row>
    <row r="122" spans="1:40" x14ac:dyDescent="0.25">
      <c r="A122" s="13"/>
      <c r="B122" s="55"/>
      <c r="C122" s="56"/>
      <c r="D122" s="57"/>
      <c r="E122" s="56"/>
      <c r="F122" s="57"/>
      <c r="G122" s="56"/>
      <c r="H122" s="57"/>
      <c r="I122" s="56"/>
      <c r="J122" s="57"/>
      <c r="K122" s="56"/>
      <c r="L122" s="57"/>
      <c r="M122" s="56"/>
      <c r="N122" s="57"/>
      <c r="O122" s="56"/>
      <c r="P122" s="57"/>
      <c r="Q122" s="56"/>
      <c r="R122" s="57"/>
      <c r="S122" s="56"/>
      <c r="T122" s="57"/>
      <c r="U122" s="56"/>
      <c r="V122" s="57"/>
      <c r="W122" s="56"/>
      <c r="X122" s="57"/>
      <c r="Y122" s="56"/>
      <c r="Z122" s="57"/>
      <c r="AA122" s="56"/>
      <c r="AB122" s="57"/>
      <c r="AC122" s="56"/>
      <c r="AD122" s="57"/>
      <c r="AE122" s="56"/>
      <c r="AF122" s="57"/>
      <c r="AG122" s="56"/>
      <c r="AH122" s="57"/>
      <c r="AI122" s="56"/>
      <c r="AJ122" s="57"/>
      <c r="AK122" s="57"/>
      <c r="AL122" s="57"/>
      <c r="AM122" s="57"/>
      <c r="AN122" s="57"/>
    </row>
    <row r="123" spans="1:40" x14ac:dyDescent="0.25">
      <c r="A123" s="19"/>
      <c r="B123" s="55"/>
      <c r="C123" s="56"/>
      <c r="D123" s="57"/>
      <c r="E123" s="56"/>
      <c r="F123" s="57"/>
      <c r="G123" s="56"/>
      <c r="H123" s="57"/>
      <c r="I123" s="56"/>
      <c r="J123" s="57"/>
      <c r="K123" s="56"/>
      <c r="L123" s="57"/>
      <c r="M123" s="56"/>
      <c r="N123" s="57"/>
      <c r="O123" s="56"/>
      <c r="P123" s="57"/>
      <c r="Q123" s="56"/>
      <c r="R123" s="57"/>
      <c r="S123" s="56"/>
      <c r="T123" s="57"/>
      <c r="U123" s="56"/>
      <c r="V123" s="57"/>
      <c r="W123" s="56"/>
      <c r="X123" s="57"/>
      <c r="Y123" s="56"/>
      <c r="Z123" s="57"/>
      <c r="AA123" s="56"/>
      <c r="AB123" s="57"/>
      <c r="AC123" s="56"/>
      <c r="AD123" s="57"/>
      <c r="AE123" s="56"/>
      <c r="AF123" s="57"/>
      <c r="AG123" s="56"/>
      <c r="AH123" s="57"/>
      <c r="AI123" s="56"/>
      <c r="AJ123" s="57"/>
      <c r="AK123" s="57"/>
      <c r="AL123" s="57"/>
      <c r="AM123" s="57"/>
      <c r="AN123" s="57"/>
    </row>
    <row r="124" spans="1:40" x14ac:dyDescent="0.25">
      <c r="A124" s="13"/>
      <c r="B124" s="55"/>
      <c r="C124" s="56"/>
      <c r="D124" s="57"/>
      <c r="E124" s="56"/>
      <c r="F124" s="57"/>
      <c r="G124" s="56"/>
      <c r="H124" s="57"/>
      <c r="I124" s="56"/>
      <c r="J124" s="57"/>
      <c r="K124" s="56"/>
      <c r="L124" s="57"/>
      <c r="M124" s="56"/>
      <c r="N124" s="57"/>
      <c r="O124" s="56"/>
      <c r="P124" s="57"/>
      <c r="Q124" s="56"/>
      <c r="R124" s="57"/>
      <c r="S124" s="56"/>
      <c r="T124" s="57"/>
      <c r="U124" s="56"/>
      <c r="V124" s="57"/>
      <c r="W124" s="56"/>
      <c r="X124" s="57"/>
      <c r="Y124" s="56"/>
      <c r="Z124" s="57"/>
      <c r="AA124" s="56"/>
      <c r="AB124" s="57"/>
      <c r="AC124" s="56"/>
      <c r="AD124" s="57"/>
      <c r="AE124" s="56"/>
      <c r="AF124" s="57"/>
      <c r="AG124" s="56"/>
      <c r="AH124" s="57"/>
      <c r="AI124" s="56"/>
      <c r="AJ124" s="57"/>
      <c r="AK124" s="57"/>
      <c r="AL124" s="57"/>
      <c r="AM124" s="57"/>
      <c r="AN124" s="57"/>
    </row>
    <row r="125" spans="1:40" x14ac:dyDescent="0.25">
      <c r="A125" s="13"/>
      <c r="B125" s="55"/>
      <c r="C125" s="56"/>
      <c r="D125" s="57"/>
      <c r="E125" s="56"/>
      <c r="F125" s="57"/>
      <c r="G125" s="56"/>
      <c r="H125" s="57"/>
      <c r="I125" s="56"/>
      <c r="J125" s="57"/>
      <c r="K125" s="56"/>
      <c r="L125" s="57"/>
      <c r="M125" s="56"/>
      <c r="N125" s="57"/>
      <c r="O125" s="56"/>
      <c r="P125" s="57"/>
      <c r="Q125" s="56"/>
      <c r="R125" s="57"/>
      <c r="S125" s="56"/>
      <c r="T125" s="57"/>
      <c r="U125" s="56"/>
      <c r="V125" s="57"/>
      <c r="W125" s="56"/>
      <c r="X125" s="57"/>
      <c r="Y125" s="56"/>
      <c r="Z125" s="57"/>
      <c r="AA125" s="56"/>
      <c r="AB125" s="57"/>
      <c r="AC125" s="56"/>
      <c r="AD125" s="57"/>
      <c r="AE125" s="56"/>
      <c r="AF125" s="57"/>
      <c r="AG125" s="56"/>
      <c r="AH125" s="57"/>
      <c r="AI125" s="56"/>
      <c r="AJ125" s="57"/>
      <c r="AK125" s="57"/>
      <c r="AL125" s="57"/>
      <c r="AM125" s="57"/>
      <c r="AN125" s="57"/>
    </row>
    <row r="126" spans="1:40" x14ac:dyDescent="0.25">
      <c r="A126" s="29"/>
      <c r="B126" s="55"/>
      <c r="C126" s="56"/>
      <c r="D126" s="57"/>
      <c r="E126" s="56"/>
      <c r="F126" s="57"/>
      <c r="G126" s="56"/>
      <c r="H126" s="57"/>
      <c r="I126" s="56"/>
      <c r="J126" s="57"/>
      <c r="K126" s="56"/>
      <c r="L126" s="57"/>
      <c r="M126" s="56"/>
      <c r="N126" s="57"/>
      <c r="O126" s="56"/>
      <c r="P126" s="57"/>
      <c r="Q126" s="56"/>
      <c r="R126" s="57"/>
      <c r="S126" s="56"/>
      <c r="T126" s="57"/>
      <c r="U126" s="56"/>
      <c r="V126" s="57"/>
      <c r="W126" s="56"/>
      <c r="X126" s="57"/>
      <c r="Y126" s="56"/>
      <c r="Z126" s="57"/>
      <c r="AA126" s="56"/>
      <c r="AB126" s="57"/>
      <c r="AC126" s="56"/>
      <c r="AD126" s="57"/>
      <c r="AE126" s="56"/>
      <c r="AF126" s="57"/>
      <c r="AG126" s="56"/>
      <c r="AH126" s="57"/>
      <c r="AI126" s="56"/>
      <c r="AJ126" s="57"/>
      <c r="AK126" s="57"/>
      <c r="AL126" s="57"/>
      <c r="AM126" s="57"/>
      <c r="AN126" s="57"/>
    </row>
    <row r="128" spans="1:40" x14ac:dyDescent="0.25">
      <c r="B128" s="13" t="s">
        <v>426</v>
      </c>
      <c r="C128" s="13" t="str">
        <f>Disease!$B$2</f>
        <v>Tree Diseases</v>
      </c>
    </row>
    <row r="129" spans="1:40" x14ac:dyDescent="0.25">
      <c r="A129" s="13"/>
      <c r="B129" s="13"/>
    </row>
    <row r="130" spans="1:40" x14ac:dyDescent="0.25">
      <c r="B130" s="97" t="str">
        <f>$B$2</f>
        <v>Habitat Type</v>
      </c>
      <c r="C130" s="99" t="s">
        <v>400</v>
      </c>
      <c r="D130" s="98"/>
      <c r="E130" s="98"/>
      <c r="F130" s="98"/>
      <c r="G130" s="98"/>
      <c r="H130" s="100"/>
      <c r="I130" s="99" t="s">
        <v>401</v>
      </c>
      <c r="J130" s="98"/>
      <c r="K130" s="98"/>
      <c r="L130" s="98"/>
      <c r="M130" s="98"/>
      <c r="N130" s="100"/>
      <c r="O130" s="99" t="s">
        <v>402</v>
      </c>
      <c r="P130" s="98"/>
      <c r="Q130" s="98"/>
      <c r="R130" s="98"/>
      <c r="S130" s="98"/>
      <c r="T130" s="100"/>
      <c r="U130" s="99" t="s">
        <v>403</v>
      </c>
      <c r="V130" s="98"/>
      <c r="W130" s="98"/>
      <c r="X130" s="98"/>
      <c r="Y130" s="98"/>
      <c r="Z130" s="100"/>
      <c r="AA130" s="99" t="s">
        <v>404</v>
      </c>
      <c r="AB130" s="98"/>
      <c r="AC130" s="98"/>
      <c r="AD130" s="98"/>
      <c r="AE130" s="98"/>
      <c r="AF130" s="100"/>
      <c r="AG130" s="99" t="s">
        <v>405</v>
      </c>
      <c r="AH130" s="98"/>
      <c r="AI130" s="98"/>
      <c r="AJ130" s="98"/>
      <c r="AK130" s="98"/>
      <c r="AL130" s="100"/>
      <c r="AM130" s="101" t="s">
        <v>194</v>
      </c>
      <c r="AN130" s="102"/>
    </row>
    <row r="131" spans="1:40" x14ac:dyDescent="0.25">
      <c r="A131" s="8" t="s">
        <v>140</v>
      </c>
      <c r="B131" s="97"/>
      <c r="C131" s="105" t="s">
        <v>394</v>
      </c>
      <c r="D131" s="105"/>
      <c r="E131" s="99" t="s">
        <v>395</v>
      </c>
      <c r="F131" s="100"/>
      <c r="G131" s="105" t="s">
        <v>396</v>
      </c>
      <c r="H131" s="105"/>
      <c r="I131" s="105" t="s">
        <v>394</v>
      </c>
      <c r="J131" s="105"/>
      <c r="K131" s="99" t="s">
        <v>395</v>
      </c>
      <c r="L131" s="100"/>
      <c r="M131" s="105" t="s">
        <v>396</v>
      </c>
      <c r="N131" s="105"/>
      <c r="O131" s="105" t="s">
        <v>394</v>
      </c>
      <c r="P131" s="105"/>
      <c r="Q131" s="99" t="s">
        <v>395</v>
      </c>
      <c r="R131" s="100"/>
      <c r="S131" s="105" t="s">
        <v>396</v>
      </c>
      <c r="T131" s="105"/>
      <c r="U131" s="105" t="s">
        <v>394</v>
      </c>
      <c r="V131" s="105"/>
      <c r="W131" s="99" t="s">
        <v>395</v>
      </c>
      <c r="X131" s="100"/>
      <c r="Y131" s="105" t="s">
        <v>396</v>
      </c>
      <c r="Z131" s="105"/>
      <c r="AA131" s="105" t="s">
        <v>394</v>
      </c>
      <c r="AB131" s="105"/>
      <c r="AC131" s="99" t="s">
        <v>395</v>
      </c>
      <c r="AD131" s="100"/>
      <c r="AE131" s="105" t="s">
        <v>396</v>
      </c>
      <c r="AF131" s="105"/>
      <c r="AG131" s="105" t="s">
        <v>394</v>
      </c>
      <c r="AH131" s="105"/>
      <c r="AI131" s="99" t="s">
        <v>395</v>
      </c>
      <c r="AJ131" s="100"/>
      <c r="AK131" s="105" t="s">
        <v>396</v>
      </c>
      <c r="AL131" s="105"/>
      <c r="AM131" s="103"/>
      <c r="AN131" s="104"/>
    </row>
    <row r="132" spans="1:40" ht="25.5" x14ac:dyDescent="0.25">
      <c r="A132" s="13"/>
      <c r="B132" s="98"/>
      <c r="C132" s="32" t="s">
        <v>195</v>
      </c>
      <c r="D132" s="33" t="s">
        <v>196</v>
      </c>
      <c r="E132" s="32" t="s">
        <v>195</v>
      </c>
      <c r="F132" s="33" t="s">
        <v>196</v>
      </c>
      <c r="G132" s="32" t="s">
        <v>195</v>
      </c>
      <c r="H132" s="33" t="s">
        <v>196</v>
      </c>
      <c r="I132" s="32" t="s">
        <v>195</v>
      </c>
      <c r="J132" s="33" t="s">
        <v>196</v>
      </c>
      <c r="K132" s="32" t="s">
        <v>195</v>
      </c>
      <c r="L132" s="33" t="s">
        <v>196</v>
      </c>
      <c r="M132" s="32" t="s">
        <v>195</v>
      </c>
      <c r="N132" s="33" t="s">
        <v>196</v>
      </c>
      <c r="O132" s="32" t="s">
        <v>195</v>
      </c>
      <c r="P132" s="33" t="s">
        <v>196</v>
      </c>
      <c r="Q132" s="32" t="s">
        <v>195</v>
      </c>
      <c r="R132" s="33" t="s">
        <v>196</v>
      </c>
      <c r="S132" s="32" t="s">
        <v>195</v>
      </c>
      <c r="T132" s="33" t="s">
        <v>196</v>
      </c>
      <c r="U132" s="32" t="s">
        <v>195</v>
      </c>
      <c r="V132" s="33" t="s">
        <v>196</v>
      </c>
      <c r="W132" s="32" t="s">
        <v>195</v>
      </c>
      <c r="X132" s="33" t="s">
        <v>196</v>
      </c>
      <c r="Y132" s="32" t="s">
        <v>195</v>
      </c>
      <c r="Z132" s="33" t="s">
        <v>196</v>
      </c>
      <c r="AA132" s="32" t="s">
        <v>195</v>
      </c>
      <c r="AB132" s="33" t="s">
        <v>196</v>
      </c>
      <c r="AC132" s="32" t="s">
        <v>195</v>
      </c>
      <c r="AD132" s="33" t="s">
        <v>196</v>
      </c>
      <c r="AE132" s="32" t="s">
        <v>195</v>
      </c>
      <c r="AF132" s="33" t="s">
        <v>196</v>
      </c>
      <c r="AG132" s="32" t="s">
        <v>195</v>
      </c>
      <c r="AH132" s="33" t="s">
        <v>196</v>
      </c>
      <c r="AI132" s="32" t="s">
        <v>195</v>
      </c>
      <c r="AJ132" s="33" t="s">
        <v>196</v>
      </c>
      <c r="AK132" s="32" t="s">
        <v>195</v>
      </c>
      <c r="AL132" s="33" t="s">
        <v>196</v>
      </c>
      <c r="AM132" s="73" t="s">
        <v>195</v>
      </c>
      <c r="AN132" s="72" t="s">
        <v>196</v>
      </c>
    </row>
    <row r="133" spans="1:40" x14ac:dyDescent="0.25">
      <c r="A133" s="13"/>
      <c r="B133" s="34" t="str">
        <f>LookupValues!$B$5</f>
        <v>Lowland beech/yew woodland</v>
      </c>
      <c r="C133" s="35">
        <f>Disease!C122</f>
        <v>1357.8997388609</v>
      </c>
      <c r="D133" s="82">
        <f>Disease!AW122</f>
        <v>26.268600826475147</v>
      </c>
      <c r="E133" s="35">
        <f>Disease!D122</f>
        <v>0</v>
      </c>
      <c r="F133" s="82">
        <f>Disease!AX122</f>
        <v>0</v>
      </c>
      <c r="G133" s="35">
        <f>Disease!E122</f>
        <v>0</v>
      </c>
      <c r="H133" s="82">
        <f>Disease!AY122</f>
        <v>0</v>
      </c>
      <c r="I133" s="35">
        <f>Disease!F122</f>
        <v>51.164059918</v>
      </c>
      <c r="J133" s="82">
        <f>Disease!AZ122</f>
        <v>112.38187799324852</v>
      </c>
      <c r="K133" s="35">
        <f>Disease!G122</f>
        <v>0</v>
      </c>
      <c r="L133" s="82">
        <f>Disease!BA122</f>
        <v>0</v>
      </c>
      <c r="M133" s="35">
        <f>Disease!H122</f>
        <v>0</v>
      </c>
      <c r="N133" s="82">
        <f>Disease!BB122</f>
        <v>0</v>
      </c>
      <c r="O133" s="35">
        <f>Disease!I122</f>
        <v>0</v>
      </c>
      <c r="P133" s="82">
        <f>Disease!BC122</f>
        <v>0</v>
      </c>
      <c r="Q133" s="35">
        <f>Disease!J122</f>
        <v>0</v>
      </c>
      <c r="R133" s="82">
        <f>Disease!BD122</f>
        <v>0</v>
      </c>
      <c r="S133" s="35">
        <f>Disease!K122</f>
        <v>0</v>
      </c>
      <c r="T133" s="82">
        <f>Disease!BE122</f>
        <v>0</v>
      </c>
      <c r="U133" s="35">
        <f>Disease!L122</f>
        <v>0</v>
      </c>
      <c r="V133" s="82">
        <f>Disease!BF122</f>
        <v>0</v>
      </c>
      <c r="W133" s="35">
        <f>Disease!M122</f>
        <v>0</v>
      </c>
      <c r="X133" s="82">
        <f>Disease!BG122</f>
        <v>0</v>
      </c>
      <c r="Y133" s="35">
        <f>Disease!N122</f>
        <v>0</v>
      </c>
      <c r="Z133" s="82">
        <f>Disease!BH122</f>
        <v>0</v>
      </c>
      <c r="AA133" s="35">
        <f>Disease!O122</f>
        <v>0</v>
      </c>
      <c r="AB133" s="82">
        <f>Disease!BI122</f>
        <v>0</v>
      </c>
      <c r="AC133" s="35">
        <f>Disease!P122</f>
        <v>0</v>
      </c>
      <c r="AD133" s="82">
        <f>Disease!BJ122</f>
        <v>0</v>
      </c>
      <c r="AE133" s="35">
        <f>Disease!Q122</f>
        <v>0</v>
      </c>
      <c r="AF133" s="82">
        <f>Disease!BK122</f>
        <v>0</v>
      </c>
      <c r="AG133" s="35">
        <f>Disease!R122</f>
        <v>0</v>
      </c>
      <c r="AH133" s="82">
        <f>Disease!BL122</f>
        <v>0</v>
      </c>
      <c r="AI133" s="35">
        <f>Disease!S122</f>
        <v>0</v>
      </c>
      <c r="AJ133" s="82">
        <f>Disease!BM122</f>
        <v>0</v>
      </c>
      <c r="AK133" s="35">
        <f>Disease!T122</f>
        <v>0</v>
      </c>
      <c r="AL133" s="82">
        <f>Disease!BN122</f>
        <v>0</v>
      </c>
      <c r="AM133" s="81">
        <f>SUM(C133,E133,G133,I133,K133,M133,O133,Q133,S133,U133,W133,Y133,AA133,AC133,AE133,AG133,AI133,AK133)</f>
        <v>1409.0637987789</v>
      </c>
      <c r="AN133" s="84">
        <f>IF(AM133=0,0,SQRT(SUM((C133*D133)^2,(E133*F133)^2,(G133*H133)^2,(I133*J133)^2,(K133*L133)^2,(M133*N133)^2,(O133*P133)^2,(Q133*R133)^2,(S133*T133)^2,(U133*V133)^2,(W133*X133)^2,(Y133*Z133)^2,(AA133*AB133)^2,(AC133*AD133)^2,(AE133*AF133)^2,(AG133*AH133)^2,(AI133*AJ133)^2,(AK133*AL133)^2))/AM133)</f>
        <v>25.641555933439136</v>
      </c>
    </row>
    <row r="134" spans="1:40" x14ac:dyDescent="0.25">
      <c r="A134" s="13"/>
      <c r="B134" s="34" t="str">
        <f>LookupValues!$B$6</f>
        <v>Lowland Mixed Deciduous Woodland</v>
      </c>
      <c r="C134" s="35">
        <f>Disease!C123</f>
        <v>20156.294031050697</v>
      </c>
      <c r="D134" s="82">
        <f>Disease!AW123</f>
        <v>8.5195546461392695</v>
      </c>
      <c r="E134" s="35">
        <f>Disease!D123</f>
        <v>929.83742227769994</v>
      </c>
      <c r="F134" s="82">
        <f>Disease!AX123</f>
        <v>35.077410188776874</v>
      </c>
      <c r="G134" s="35">
        <f>Disease!E123</f>
        <v>20.089006485999999</v>
      </c>
      <c r="H134" s="82">
        <f>Disease!AY123</f>
        <v>112.67084161530902</v>
      </c>
      <c r="I134" s="35">
        <f>Disease!F123</f>
        <v>1156.2310703930998</v>
      </c>
      <c r="J134" s="82">
        <f>Disease!AZ123</f>
        <v>34.216444425099482</v>
      </c>
      <c r="K134" s="35">
        <f>Disease!G123</f>
        <v>0</v>
      </c>
      <c r="L134" s="82">
        <f>Disease!BA123</f>
        <v>0</v>
      </c>
      <c r="M134" s="35">
        <f>Disease!H123</f>
        <v>0</v>
      </c>
      <c r="N134" s="82">
        <f>Disease!BB123</f>
        <v>0</v>
      </c>
      <c r="O134" s="35">
        <f>Disease!I123</f>
        <v>605.42382721699994</v>
      </c>
      <c r="P134" s="82">
        <f>Disease!BC123</f>
        <v>49.478526381821659</v>
      </c>
      <c r="Q134" s="35">
        <f>Disease!J123</f>
        <v>0</v>
      </c>
      <c r="R134" s="82">
        <f>Disease!BD123</f>
        <v>0</v>
      </c>
      <c r="S134" s="35">
        <f>Disease!K123</f>
        <v>0</v>
      </c>
      <c r="T134" s="82">
        <f>Disease!BE123</f>
        <v>0</v>
      </c>
      <c r="U134" s="35">
        <f>Disease!L123</f>
        <v>169.16602055850001</v>
      </c>
      <c r="V134" s="82">
        <f>Disease!BF123</f>
        <v>56.244736743256837</v>
      </c>
      <c r="W134" s="35">
        <f>Disease!M123</f>
        <v>0</v>
      </c>
      <c r="X134" s="82">
        <f>Disease!BG123</f>
        <v>0</v>
      </c>
      <c r="Y134" s="35">
        <f>Disease!N123</f>
        <v>0</v>
      </c>
      <c r="Z134" s="82">
        <f>Disease!BH123</f>
        <v>0</v>
      </c>
      <c r="AA134" s="35">
        <f>Disease!O123</f>
        <v>456.85159573190003</v>
      </c>
      <c r="AB134" s="82">
        <f>Disease!BI123</f>
        <v>65.434652834640886</v>
      </c>
      <c r="AC134" s="35">
        <f>Disease!P123</f>
        <v>0</v>
      </c>
      <c r="AD134" s="82">
        <f>Disease!BJ123</f>
        <v>0</v>
      </c>
      <c r="AE134" s="35">
        <f>Disease!Q123</f>
        <v>0</v>
      </c>
      <c r="AF134" s="82">
        <f>Disease!BK123</f>
        <v>0</v>
      </c>
      <c r="AG134" s="35">
        <f>Disease!R123</f>
        <v>0</v>
      </c>
      <c r="AH134" s="82">
        <f>Disease!BL123</f>
        <v>0</v>
      </c>
      <c r="AI134" s="35">
        <f>Disease!S123</f>
        <v>0</v>
      </c>
      <c r="AJ134" s="82">
        <f>Disease!BM123</f>
        <v>0</v>
      </c>
      <c r="AK134" s="35">
        <f>Disease!T123</f>
        <v>0</v>
      </c>
      <c r="AL134" s="82">
        <f>Disease!BN123</f>
        <v>0</v>
      </c>
      <c r="AM134" s="81">
        <f t="shared" ref="AM134:AM144" si="10">SUM(C134,E134,G134,I134,K134,M134,O134,Q134,S134,U134,W134,Y134,AA134,AC134,AE134,AG134,AI134,AK134)</f>
        <v>23493.892973714894</v>
      </c>
      <c r="AN134" s="84">
        <f t="shared" ref="AN134:AN144" si="11">IF(AM134=0,0,SQRT(SUM((C134*D134)^2,(E134*F134)^2,(G134*H134)^2,(I134*J134)^2,(K134*L134)^2,(M134*N134)^2,(O134*P134)^2,(Q134*R134)^2,(S134*T134)^2,(U134*V134)^2,(W134*X134)^2,(Y134*Z134)^2,(AA134*AB134)^2,(AC134*AD134)^2,(AE134*AF134)^2,(AG134*AH134)^2,(AI134*AJ134)^2,(AK134*AL134)^2))/AM134)</f>
        <v>7.8489545679452606</v>
      </c>
    </row>
    <row r="135" spans="1:40" x14ac:dyDescent="0.25">
      <c r="A135" s="13"/>
      <c r="B135" s="34" t="str">
        <f>LookupValues!$B$7</f>
        <v>Native pine woodlands</v>
      </c>
      <c r="C135" s="35">
        <f>Disease!C124</f>
        <v>0</v>
      </c>
      <c r="D135" s="82">
        <f>Disease!AW124</f>
        <v>0</v>
      </c>
      <c r="E135" s="35">
        <f>Disease!D124</f>
        <v>0</v>
      </c>
      <c r="F135" s="82">
        <f>Disease!AX124</f>
        <v>0</v>
      </c>
      <c r="G135" s="35">
        <f>Disease!E124</f>
        <v>0</v>
      </c>
      <c r="H135" s="82">
        <f>Disease!AY124</f>
        <v>0</v>
      </c>
      <c r="I135" s="35">
        <f>Disease!F124</f>
        <v>0</v>
      </c>
      <c r="J135" s="82">
        <f>Disease!AZ124</f>
        <v>0</v>
      </c>
      <c r="K135" s="35">
        <f>Disease!G124</f>
        <v>0</v>
      </c>
      <c r="L135" s="82">
        <f>Disease!BA124</f>
        <v>0</v>
      </c>
      <c r="M135" s="35">
        <f>Disease!H124</f>
        <v>0</v>
      </c>
      <c r="N135" s="82">
        <f>Disease!BB124</f>
        <v>0</v>
      </c>
      <c r="O135" s="35">
        <f>Disease!I124</f>
        <v>0</v>
      </c>
      <c r="P135" s="82">
        <f>Disease!BC124</f>
        <v>0</v>
      </c>
      <c r="Q135" s="35">
        <f>Disease!J124</f>
        <v>0</v>
      </c>
      <c r="R135" s="82">
        <f>Disease!BD124</f>
        <v>0</v>
      </c>
      <c r="S135" s="35">
        <f>Disease!K124</f>
        <v>0</v>
      </c>
      <c r="T135" s="82">
        <f>Disease!BE124</f>
        <v>0</v>
      </c>
      <c r="U135" s="35">
        <f>Disease!L124</f>
        <v>0</v>
      </c>
      <c r="V135" s="82">
        <f>Disease!BF124</f>
        <v>0</v>
      </c>
      <c r="W135" s="35">
        <f>Disease!M124</f>
        <v>0</v>
      </c>
      <c r="X135" s="82">
        <f>Disease!BG124</f>
        <v>0</v>
      </c>
      <c r="Y135" s="35">
        <f>Disease!N124</f>
        <v>0</v>
      </c>
      <c r="Z135" s="82">
        <f>Disease!BH124</f>
        <v>0</v>
      </c>
      <c r="AA135" s="35">
        <f>Disease!O124</f>
        <v>0</v>
      </c>
      <c r="AB135" s="82">
        <f>Disease!BI124</f>
        <v>0</v>
      </c>
      <c r="AC135" s="35">
        <f>Disease!P124</f>
        <v>0</v>
      </c>
      <c r="AD135" s="82">
        <f>Disease!BJ124</f>
        <v>0</v>
      </c>
      <c r="AE135" s="35">
        <f>Disease!Q124</f>
        <v>0</v>
      </c>
      <c r="AF135" s="82">
        <f>Disease!BK124</f>
        <v>0</v>
      </c>
      <c r="AG135" s="35">
        <f>Disease!R124</f>
        <v>0</v>
      </c>
      <c r="AH135" s="82">
        <f>Disease!BL124</f>
        <v>0</v>
      </c>
      <c r="AI135" s="35">
        <f>Disease!S124</f>
        <v>0</v>
      </c>
      <c r="AJ135" s="82">
        <f>Disease!BM124</f>
        <v>0</v>
      </c>
      <c r="AK135" s="35">
        <f>Disease!T124</f>
        <v>0</v>
      </c>
      <c r="AL135" s="82">
        <f>Disease!BN124</f>
        <v>0</v>
      </c>
      <c r="AM135" s="81">
        <f t="shared" si="10"/>
        <v>0</v>
      </c>
      <c r="AN135" s="84">
        <f t="shared" si="11"/>
        <v>0</v>
      </c>
    </row>
    <row r="136" spans="1:40" x14ac:dyDescent="0.25">
      <c r="A136" s="13"/>
      <c r="B136" s="34" t="str">
        <f>LookupValues!$B$8</f>
        <v>Non-HAP native pinewood</v>
      </c>
      <c r="C136" s="35">
        <f>Disease!C125</f>
        <v>0</v>
      </c>
      <c r="D136" s="82">
        <f>Disease!AW125</f>
        <v>0</v>
      </c>
      <c r="E136" s="35">
        <f>Disease!D125</f>
        <v>0</v>
      </c>
      <c r="F136" s="82">
        <f>Disease!AX125</f>
        <v>0</v>
      </c>
      <c r="G136" s="35">
        <f>Disease!E125</f>
        <v>0</v>
      </c>
      <c r="H136" s="82">
        <f>Disease!AY125</f>
        <v>0</v>
      </c>
      <c r="I136" s="35">
        <f>Disease!F125</f>
        <v>0</v>
      </c>
      <c r="J136" s="82">
        <f>Disease!AZ125</f>
        <v>0</v>
      </c>
      <c r="K136" s="35">
        <f>Disease!G125</f>
        <v>0</v>
      </c>
      <c r="L136" s="82">
        <f>Disease!BA125</f>
        <v>0</v>
      </c>
      <c r="M136" s="35">
        <f>Disease!H125</f>
        <v>0</v>
      </c>
      <c r="N136" s="82">
        <f>Disease!BB125</f>
        <v>0</v>
      </c>
      <c r="O136" s="35">
        <f>Disease!I125</f>
        <v>0</v>
      </c>
      <c r="P136" s="82">
        <f>Disease!BC125</f>
        <v>0</v>
      </c>
      <c r="Q136" s="35">
        <f>Disease!J125</f>
        <v>0</v>
      </c>
      <c r="R136" s="82">
        <f>Disease!BD125</f>
        <v>0</v>
      </c>
      <c r="S136" s="35">
        <f>Disease!K125</f>
        <v>0</v>
      </c>
      <c r="T136" s="82">
        <f>Disease!BE125</f>
        <v>0</v>
      </c>
      <c r="U136" s="35">
        <f>Disease!L125</f>
        <v>0</v>
      </c>
      <c r="V136" s="82">
        <f>Disease!BF125</f>
        <v>0</v>
      </c>
      <c r="W136" s="35">
        <f>Disease!M125</f>
        <v>0</v>
      </c>
      <c r="X136" s="82">
        <f>Disease!BG125</f>
        <v>0</v>
      </c>
      <c r="Y136" s="35">
        <f>Disease!N125</f>
        <v>0</v>
      </c>
      <c r="Z136" s="82">
        <f>Disease!BH125</f>
        <v>0</v>
      </c>
      <c r="AA136" s="35">
        <f>Disease!O125</f>
        <v>0</v>
      </c>
      <c r="AB136" s="82">
        <f>Disease!BI125</f>
        <v>0</v>
      </c>
      <c r="AC136" s="35">
        <f>Disease!P125</f>
        <v>0</v>
      </c>
      <c r="AD136" s="82">
        <f>Disease!BJ125</f>
        <v>0</v>
      </c>
      <c r="AE136" s="35">
        <f>Disease!Q125</f>
        <v>0</v>
      </c>
      <c r="AF136" s="82">
        <f>Disease!BK125</f>
        <v>0</v>
      </c>
      <c r="AG136" s="35">
        <f>Disease!R125</f>
        <v>0</v>
      </c>
      <c r="AH136" s="82">
        <f>Disease!BL125</f>
        <v>0</v>
      </c>
      <c r="AI136" s="35">
        <f>Disease!S125</f>
        <v>0</v>
      </c>
      <c r="AJ136" s="82">
        <f>Disease!BM125</f>
        <v>0</v>
      </c>
      <c r="AK136" s="35">
        <f>Disease!T125</f>
        <v>0</v>
      </c>
      <c r="AL136" s="82">
        <f>Disease!BN125</f>
        <v>0</v>
      </c>
      <c r="AM136" s="81">
        <f t="shared" si="10"/>
        <v>0</v>
      </c>
      <c r="AN136" s="84">
        <f t="shared" si="11"/>
        <v>0</v>
      </c>
    </row>
    <row r="137" spans="1:40" ht="30" customHeight="1" x14ac:dyDescent="0.25">
      <c r="A137" s="13"/>
      <c r="B137" s="85" t="str">
        <f>LookupValues!$B$9</f>
        <v>Upland birchwoods (Scot); birch dominated upland oakwoods (Eng, Wal)</v>
      </c>
      <c r="C137" s="35">
        <f>Disease!C126</f>
        <v>3470.333151889</v>
      </c>
      <c r="D137" s="82">
        <f>Disease!AW126</f>
        <v>20.001945376152278</v>
      </c>
      <c r="E137" s="35">
        <f>Disease!D126</f>
        <v>40.848479804</v>
      </c>
      <c r="F137" s="82">
        <f>Disease!AX126</f>
        <v>142.41266622506527</v>
      </c>
      <c r="G137" s="35">
        <f>Disease!E126</f>
        <v>0</v>
      </c>
      <c r="H137" s="82">
        <f>Disease!AY126</f>
        <v>0</v>
      </c>
      <c r="I137" s="35">
        <f>Disease!F126</f>
        <v>0</v>
      </c>
      <c r="J137" s="82">
        <f>Disease!AZ126</f>
        <v>0</v>
      </c>
      <c r="K137" s="35">
        <f>Disease!G126</f>
        <v>0</v>
      </c>
      <c r="L137" s="82">
        <f>Disease!BA126</f>
        <v>0</v>
      </c>
      <c r="M137" s="35">
        <f>Disease!H126</f>
        <v>0</v>
      </c>
      <c r="N137" s="82">
        <f>Disease!BB126</f>
        <v>0</v>
      </c>
      <c r="O137" s="35">
        <f>Disease!I126</f>
        <v>116.42693263</v>
      </c>
      <c r="P137" s="82">
        <f>Disease!BC126</f>
        <v>93.499047363776768</v>
      </c>
      <c r="Q137" s="35">
        <f>Disease!J126</f>
        <v>0</v>
      </c>
      <c r="R137" s="82">
        <f>Disease!BD126</f>
        <v>0</v>
      </c>
      <c r="S137" s="35">
        <f>Disease!K126</f>
        <v>0</v>
      </c>
      <c r="T137" s="82">
        <f>Disease!BE126</f>
        <v>0</v>
      </c>
      <c r="U137" s="35">
        <f>Disease!L126</f>
        <v>0</v>
      </c>
      <c r="V137" s="82">
        <f>Disease!BF126</f>
        <v>0</v>
      </c>
      <c r="W137" s="35">
        <f>Disease!M126</f>
        <v>0</v>
      </c>
      <c r="X137" s="82">
        <f>Disease!BG126</f>
        <v>0</v>
      </c>
      <c r="Y137" s="35">
        <f>Disease!N126</f>
        <v>0</v>
      </c>
      <c r="Z137" s="82">
        <f>Disease!BH126</f>
        <v>0</v>
      </c>
      <c r="AA137" s="35">
        <f>Disease!O126</f>
        <v>0</v>
      </c>
      <c r="AB137" s="82">
        <f>Disease!BI126</f>
        <v>0</v>
      </c>
      <c r="AC137" s="35">
        <f>Disease!P126</f>
        <v>0</v>
      </c>
      <c r="AD137" s="82">
        <f>Disease!BJ126</f>
        <v>0</v>
      </c>
      <c r="AE137" s="35">
        <f>Disease!Q126</f>
        <v>0</v>
      </c>
      <c r="AF137" s="82">
        <f>Disease!BK126</f>
        <v>0</v>
      </c>
      <c r="AG137" s="35">
        <f>Disease!R126</f>
        <v>0</v>
      </c>
      <c r="AH137" s="82">
        <f>Disease!BL126</f>
        <v>0</v>
      </c>
      <c r="AI137" s="35">
        <f>Disease!S126</f>
        <v>0</v>
      </c>
      <c r="AJ137" s="82">
        <f>Disease!BM126</f>
        <v>0</v>
      </c>
      <c r="AK137" s="35">
        <f>Disease!T126</f>
        <v>0</v>
      </c>
      <c r="AL137" s="82">
        <f>Disease!BN126</f>
        <v>0</v>
      </c>
      <c r="AM137" s="81">
        <f t="shared" si="10"/>
        <v>3627.6085643229999</v>
      </c>
      <c r="AN137" s="84">
        <f t="shared" si="11"/>
        <v>19.43490537178047</v>
      </c>
    </row>
    <row r="138" spans="1:40" x14ac:dyDescent="0.25">
      <c r="A138" s="13"/>
      <c r="B138" s="34" t="str">
        <f>LookupValues!$B$10</f>
        <v>Upland mixed ashwoods</v>
      </c>
      <c r="C138" s="35">
        <f>Disease!C127</f>
        <v>3757.4782254289003</v>
      </c>
      <c r="D138" s="82">
        <f>Disease!AW127</f>
        <v>20.631576984857706</v>
      </c>
      <c r="E138" s="35">
        <f>Disease!D127</f>
        <v>402.40532790999998</v>
      </c>
      <c r="F138" s="82">
        <f>Disease!AX127</f>
        <v>72.934582052028318</v>
      </c>
      <c r="G138" s="35">
        <f>Disease!E127</f>
        <v>288.03727368099999</v>
      </c>
      <c r="H138" s="82">
        <f>Disease!AY127</f>
        <v>83.930341721203376</v>
      </c>
      <c r="I138" s="35">
        <f>Disease!F127</f>
        <v>27.851629518999999</v>
      </c>
      <c r="J138" s="82">
        <f>Disease!AZ127</f>
        <v>93.555262006710478</v>
      </c>
      <c r="K138" s="35">
        <f>Disease!G127</f>
        <v>0</v>
      </c>
      <c r="L138" s="82">
        <f>Disease!BA127</f>
        <v>0</v>
      </c>
      <c r="M138" s="35">
        <f>Disease!H127</f>
        <v>0</v>
      </c>
      <c r="N138" s="82">
        <f>Disease!BB127</f>
        <v>0</v>
      </c>
      <c r="O138" s="35">
        <f>Disease!I127</f>
        <v>0</v>
      </c>
      <c r="P138" s="82">
        <f>Disease!BC127</f>
        <v>0</v>
      </c>
      <c r="Q138" s="35">
        <f>Disease!J127</f>
        <v>0</v>
      </c>
      <c r="R138" s="82">
        <f>Disease!BD127</f>
        <v>0</v>
      </c>
      <c r="S138" s="35">
        <f>Disease!K127</f>
        <v>0</v>
      </c>
      <c r="T138" s="82">
        <f>Disease!BE127</f>
        <v>0</v>
      </c>
      <c r="U138" s="35">
        <f>Disease!L127</f>
        <v>0</v>
      </c>
      <c r="V138" s="82">
        <f>Disease!BF127</f>
        <v>0</v>
      </c>
      <c r="W138" s="35">
        <f>Disease!M127</f>
        <v>0</v>
      </c>
      <c r="X138" s="82">
        <f>Disease!BG127</f>
        <v>0</v>
      </c>
      <c r="Y138" s="35">
        <f>Disease!N127</f>
        <v>0</v>
      </c>
      <c r="Z138" s="82">
        <f>Disease!BH127</f>
        <v>0</v>
      </c>
      <c r="AA138" s="35">
        <f>Disease!O127</f>
        <v>489.55692977000001</v>
      </c>
      <c r="AB138" s="82">
        <f>Disease!BI127</f>
        <v>61.325311902424495</v>
      </c>
      <c r="AC138" s="35">
        <f>Disease!P127</f>
        <v>0</v>
      </c>
      <c r="AD138" s="82">
        <f>Disease!BJ127</f>
        <v>0</v>
      </c>
      <c r="AE138" s="35">
        <f>Disease!Q127</f>
        <v>0</v>
      </c>
      <c r="AF138" s="82">
        <f>Disease!BK127</f>
        <v>0</v>
      </c>
      <c r="AG138" s="35">
        <f>Disease!R127</f>
        <v>0</v>
      </c>
      <c r="AH138" s="82">
        <f>Disease!BL127</f>
        <v>0</v>
      </c>
      <c r="AI138" s="35">
        <f>Disease!S127</f>
        <v>0</v>
      </c>
      <c r="AJ138" s="82">
        <f>Disease!BM127</f>
        <v>0</v>
      </c>
      <c r="AK138" s="35">
        <f>Disease!T127</f>
        <v>0</v>
      </c>
      <c r="AL138" s="82">
        <f>Disease!BN127</f>
        <v>0</v>
      </c>
      <c r="AM138" s="81">
        <f t="shared" si="10"/>
        <v>4965.3293863089002</v>
      </c>
      <c r="AN138" s="84">
        <f t="shared" si="11"/>
        <v>18.418375479193724</v>
      </c>
    </row>
    <row r="139" spans="1:40" x14ac:dyDescent="0.25">
      <c r="A139" s="13"/>
      <c r="B139" s="34" t="str">
        <f>LookupValues!$B$11</f>
        <v>Upland oakwood</v>
      </c>
      <c r="C139" s="35">
        <f>Disease!C128</f>
        <v>1513.0503720110003</v>
      </c>
      <c r="D139" s="82">
        <f>Disease!AW128</f>
        <v>30.085269187500231</v>
      </c>
      <c r="E139" s="35">
        <f>Disease!D128</f>
        <v>0</v>
      </c>
      <c r="F139" s="82">
        <f>Disease!AX128</f>
        <v>0</v>
      </c>
      <c r="G139" s="35">
        <f>Disease!E128</f>
        <v>0</v>
      </c>
      <c r="H139" s="82">
        <f>Disease!AY128</f>
        <v>0</v>
      </c>
      <c r="I139" s="35">
        <f>Disease!F128</f>
        <v>0</v>
      </c>
      <c r="J139" s="82">
        <f>Disease!AZ128</f>
        <v>0</v>
      </c>
      <c r="K139" s="35">
        <f>Disease!G128</f>
        <v>0</v>
      </c>
      <c r="L139" s="82">
        <f>Disease!BA128</f>
        <v>0</v>
      </c>
      <c r="M139" s="35">
        <f>Disease!H128</f>
        <v>0</v>
      </c>
      <c r="N139" s="82">
        <f>Disease!BB128</f>
        <v>0</v>
      </c>
      <c r="O139" s="35">
        <f>Disease!I128</f>
        <v>0</v>
      </c>
      <c r="P139" s="82">
        <f>Disease!BC128</f>
        <v>0</v>
      </c>
      <c r="Q139" s="35">
        <f>Disease!J128</f>
        <v>0</v>
      </c>
      <c r="R139" s="82">
        <f>Disease!BD128</f>
        <v>0</v>
      </c>
      <c r="S139" s="35">
        <f>Disease!K128</f>
        <v>0</v>
      </c>
      <c r="T139" s="82">
        <f>Disease!BE128</f>
        <v>0</v>
      </c>
      <c r="U139" s="35">
        <f>Disease!L128</f>
        <v>0</v>
      </c>
      <c r="V139" s="82">
        <f>Disease!BF128</f>
        <v>0</v>
      </c>
      <c r="W139" s="35">
        <f>Disease!M128</f>
        <v>0</v>
      </c>
      <c r="X139" s="82">
        <f>Disease!BG128</f>
        <v>0</v>
      </c>
      <c r="Y139" s="35">
        <f>Disease!N128</f>
        <v>0</v>
      </c>
      <c r="Z139" s="82">
        <f>Disease!BH128</f>
        <v>0</v>
      </c>
      <c r="AA139" s="35">
        <f>Disease!O128</f>
        <v>0</v>
      </c>
      <c r="AB139" s="82">
        <f>Disease!BI128</f>
        <v>0</v>
      </c>
      <c r="AC139" s="35">
        <f>Disease!P128</f>
        <v>0</v>
      </c>
      <c r="AD139" s="82">
        <f>Disease!BJ128</f>
        <v>0</v>
      </c>
      <c r="AE139" s="35">
        <f>Disease!Q128</f>
        <v>0</v>
      </c>
      <c r="AF139" s="82">
        <f>Disease!BK128</f>
        <v>0</v>
      </c>
      <c r="AG139" s="35">
        <f>Disease!R128</f>
        <v>0</v>
      </c>
      <c r="AH139" s="82">
        <f>Disease!BL128</f>
        <v>0</v>
      </c>
      <c r="AI139" s="35">
        <f>Disease!S128</f>
        <v>0</v>
      </c>
      <c r="AJ139" s="82">
        <f>Disease!BM128</f>
        <v>0</v>
      </c>
      <c r="AK139" s="35">
        <f>Disease!T128</f>
        <v>0</v>
      </c>
      <c r="AL139" s="82">
        <f>Disease!BN128</f>
        <v>0</v>
      </c>
      <c r="AM139" s="81">
        <f t="shared" si="10"/>
        <v>1513.0503720110003</v>
      </c>
      <c r="AN139" s="84">
        <f t="shared" si="11"/>
        <v>30.085269187500231</v>
      </c>
    </row>
    <row r="140" spans="1:40" x14ac:dyDescent="0.25">
      <c r="A140" s="13"/>
      <c r="B140" s="34" t="str">
        <f>LookupValues!$B$12</f>
        <v>Wet woodland</v>
      </c>
      <c r="C140" s="35">
        <f>Disease!C129</f>
        <v>4676.5014245150005</v>
      </c>
      <c r="D140" s="82">
        <f>Disease!AW129</f>
        <v>14.271947703594241</v>
      </c>
      <c r="E140" s="35">
        <f>Disease!D129</f>
        <v>65.568298733999995</v>
      </c>
      <c r="F140" s="82">
        <f>Disease!AX129</f>
        <v>58.741930852773649</v>
      </c>
      <c r="G140" s="35">
        <f>Disease!E129</f>
        <v>0</v>
      </c>
      <c r="H140" s="82">
        <f>Disease!AY129</f>
        <v>0</v>
      </c>
      <c r="I140" s="35">
        <f>Disease!F129</f>
        <v>139.75746873200001</v>
      </c>
      <c r="J140" s="82">
        <f>Disease!AZ129</f>
        <v>66.069098670089033</v>
      </c>
      <c r="K140" s="35">
        <f>Disease!G129</f>
        <v>0</v>
      </c>
      <c r="L140" s="82">
        <f>Disease!BA129</f>
        <v>0</v>
      </c>
      <c r="M140" s="35">
        <f>Disease!H129</f>
        <v>0</v>
      </c>
      <c r="N140" s="82">
        <f>Disease!BB129</f>
        <v>0</v>
      </c>
      <c r="O140" s="35">
        <f>Disease!I129</f>
        <v>0</v>
      </c>
      <c r="P140" s="82">
        <f>Disease!BC129</f>
        <v>0</v>
      </c>
      <c r="Q140" s="35">
        <f>Disease!J129</f>
        <v>0</v>
      </c>
      <c r="R140" s="82">
        <f>Disease!BD129</f>
        <v>0</v>
      </c>
      <c r="S140" s="35">
        <f>Disease!K129</f>
        <v>0</v>
      </c>
      <c r="T140" s="82">
        <f>Disease!BE129</f>
        <v>0</v>
      </c>
      <c r="U140" s="35">
        <f>Disease!L129</f>
        <v>0</v>
      </c>
      <c r="V140" s="82">
        <f>Disease!BF129</f>
        <v>0</v>
      </c>
      <c r="W140" s="35">
        <f>Disease!M129</f>
        <v>0</v>
      </c>
      <c r="X140" s="82">
        <f>Disease!BG129</f>
        <v>0</v>
      </c>
      <c r="Y140" s="35">
        <f>Disease!N129</f>
        <v>0</v>
      </c>
      <c r="Z140" s="82">
        <f>Disease!BH129</f>
        <v>0</v>
      </c>
      <c r="AA140" s="35">
        <f>Disease!O129</f>
        <v>126.35288828119999</v>
      </c>
      <c r="AB140" s="82">
        <f>Disease!BI129</f>
        <v>91.680093878973025</v>
      </c>
      <c r="AC140" s="35">
        <f>Disease!P129</f>
        <v>0</v>
      </c>
      <c r="AD140" s="82">
        <f>Disease!BJ129</f>
        <v>0</v>
      </c>
      <c r="AE140" s="35">
        <f>Disease!Q129</f>
        <v>0</v>
      </c>
      <c r="AF140" s="82">
        <f>Disease!BK129</f>
        <v>0</v>
      </c>
      <c r="AG140" s="35">
        <f>Disease!R129</f>
        <v>0</v>
      </c>
      <c r="AH140" s="82">
        <f>Disease!BL129</f>
        <v>0</v>
      </c>
      <c r="AI140" s="35">
        <f>Disease!S129</f>
        <v>0</v>
      </c>
      <c r="AJ140" s="82">
        <f>Disease!BM129</f>
        <v>0</v>
      </c>
      <c r="AK140" s="35">
        <f>Disease!T129</f>
        <v>0</v>
      </c>
      <c r="AL140" s="82">
        <f>Disease!BN129</f>
        <v>0</v>
      </c>
      <c r="AM140" s="81">
        <f t="shared" si="10"/>
        <v>5008.1800802622001</v>
      </c>
      <c r="AN140" s="84">
        <f t="shared" si="11"/>
        <v>13.67271713038828</v>
      </c>
    </row>
    <row r="141" spans="1:40" x14ac:dyDescent="0.25">
      <c r="A141" s="13"/>
      <c r="B141" s="34" t="str">
        <f>LookupValues!$B$13</f>
        <v>Wood Pasture &amp; Parkland</v>
      </c>
      <c r="C141" s="35">
        <f>Disease!C130</f>
        <v>14.846853101400001</v>
      </c>
      <c r="D141" s="82">
        <f>Disease!AW130</f>
        <v>108.89561961960489</v>
      </c>
      <c r="E141" s="35">
        <f>Disease!D130</f>
        <v>0</v>
      </c>
      <c r="F141" s="82">
        <f>Disease!AX130</f>
        <v>0</v>
      </c>
      <c r="G141" s="35">
        <f>Disease!E130</f>
        <v>0</v>
      </c>
      <c r="H141" s="82">
        <f>Disease!AY130</f>
        <v>0</v>
      </c>
      <c r="I141" s="35">
        <f>Disease!F130</f>
        <v>0</v>
      </c>
      <c r="J141" s="82">
        <f>Disease!AZ130</f>
        <v>0</v>
      </c>
      <c r="K141" s="35">
        <f>Disease!G130</f>
        <v>0</v>
      </c>
      <c r="L141" s="82">
        <f>Disease!BA130</f>
        <v>0</v>
      </c>
      <c r="M141" s="35">
        <f>Disease!H130</f>
        <v>0</v>
      </c>
      <c r="N141" s="82">
        <f>Disease!BB130</f>
        <v>0</v>
      </c>
      <c r="O141" s="35">
        <f>Disease!I130</f>
        <v>0</v>
      </c>
      <c r="P141" s="82">
        <f>Disease!BC130</f>
        <v>0</v>
      </c>
      <c r="Q141" s="35">
        <f>Disease!J130</f>
        <v>0</v>
      </c>
      <c r="R141" s="82">
        <f>Disease!BD130</f>
        <v>0</v>
      </c>
      <c r="S141" s="35">
        <f>Disease!K130</f>
        <v>0</v>
      </c>
      <c r="T141" s="82">
        <f>Disease!BE130</f>
        <v>0</v>
      </c>
      <c r="U141" s="35">
        <f>Disease!L130</f>
        <v>0</v>
      </c>
      <c r="V141" s="82">
        <f>Disease!BF130</f>
        <v>0</v>
      </c>
      <c r="W141" s="35">
        <f>Disease!M130</f>
        <v>0</v>
      </c>
      <c r="X141" s="82">
        <f>Disease!BG130</f>
        <v>0</v>
      </c>
      <c r="Y141" s="35">
        <f>Disease!N130</f>
        <v>0</v>
      </c>
      <c r="Z141" s="82">
        <f>Disease!BH130</f>
        <v>0</v>
      </c>
      <c r="AA141" s="35">
        <f>Disease!O130</f>
        <v>0</v>
      </c>
      <c r="AB141" s="82">
        <f>Disease!BI130</f>
        <v>0</v>
      </c>
      <c r="AC141" s="35">
        <f>Disease!P130</f>
        <v>0</v>
      </c>
      <c r="AD141" s="82">
        <f>Disease!BJ130</f>
        <v>0</v>
      </c>
      <c r="AE141" s="35">
        <f>Disease!Q130</f>
        <v>0</v>
      </c>
      <c r="AF141" s="82">
        <f>Disease!BK130</f>
        <v>0</v>
      </c>
      <c r="AG141" s="35">
        <f>Disease!R130</f>
        <v>0</v>
      </c>
      <c r="AH141" s="82">
        <f>Disease!BL130</f>
        <v>0</v>
      </c>
      <c r="AI141" s="35">
        <f>Disease!S130</f>
        <v>0</v>
      </c>
      <c r="AJ141" s="82">
        <f>Disease!BM130</f>
        <v>0</v>
      </c>
      <c r="AK141" s="35">
        <f>Disease!T130</f>
        <v>0</v>
      </c>
      <c r="AL141" s="82">
        <f>Disease!BN130</f>
        <v>0</v>
      </c>
      <c r="AM141" s="81">
        <f t="shared" si="10"/>
        <v>14.846853101400001</v>
      </c>
      <c r="AN141" s="84">
        <f t="shared" si="11"/>
        <v>108.89561961960489</v>
      </c>
    </row>
    <row r="142" spans="1:40" x14ac:dyDescent="0.25">
      <c r="A142" s="13"/>
      <c r="B142" s="34" t="str">
        <f>LookupValues!$B$14</f>
        <v>Broadleaf habitat NOT classified as priority</v>
      </c>
      <c r="C142" s="35">
        <f>Disease!C131</f>
        <v>1965.0926969757002</v>
      </c>
      <c r="D142" s="82">
        <f>Disease!AW131</f>
        <v>23.836739997242692</v>
      </c>
      <c r="E142" s="35">
        <f>Disease!D131</f>
        <v>7.4266958190999999</v>
      </c>
      <c r="F142" s="82">
        <f>Disease!AX131</f>
        <v>142.36107383850745</v>
      </c>
      <c r="G142" s="35">
        <f>Disease!E131</f>
        <v>38.203429463200003</v>
      </c>
      <c r="H142" s="82">
        <f>Disease!AY131</f>
        <v>42.613951763730014</v>
      </c>
      <c r="I142" s="35">
        <f>Disease!F131</f>
        <v>46.897371034999999</v>
      </c>
      <c r="J142" s="82">
        <f>Disease!AZ131</f>
        <v>109.73215673410479</v>
      </c>
      <c r="K142" s="35">
        <f>Disease!G131</f>
        <v>0</v>
      </c>
      <c r="L142" s="82">
        <f>Disease!BA131</f>
        <v>0</v>
      </c>
      <c r="M142" s="35">
        <f>Disease!H131</f>
        <v>0</v>
      </c>
      <c r="N142" s="82">
        <f>Disease!BB131</f>
        <v>0</v>
      </c>
      <c r="O142" s="35">
        <f>Disease!I131</f>
        <v>0</v>
      </c>
      <c r="P142" s="82">
        <f>Disease!BC131</f>
        <v>0</v>
      </c>
      <c r="Q142" s="35">
        <f>Disease!J131</f>
        <v>0</v>
      </c>
      <c r="R142" s="82">
        <f>Disease!BD131</f>
        <v>0</v>
      </c>
      <c r="S142" s="35">
        <f>Disease!K131</f>
        <v>0</v>
      </c>
      <c r="T142" s="82">
        <f>Disease!BE131</f>
        <v>0</v>
      </c>
      <c r="U142" s="35">
        <f>Disease!L131</f>
        <v>0</v>
      </c>
      <c r="V142" s="82">
        <f>Disease!BF131</f>
        <v>0</v>
      </c>
      <c r="W142" s="35">
        <f>Disease!M131</f>
        <v>0</v>
      </c>
      <c r="X142" s="82">
        <f>Disease!BG131</f>
        <v>0</v>
      </c>
      <c r="Y142" s="35">
        <f>Disease!N131</f>
        <v>0</v>
      </c>
      <c r="Z142" s="82">
        <f>Disease!BH131</f>
        <v>0</v>
      </c>
      <c r="AA142" s="35">
        <f>Disease!O131</f>
        <v>0</v>
      </c>
      <c r="AB142" s="82">
        <f>Disease!BI131</f>
        <v>0</v>
      </c>
      <c r="AC142" s="35">
        <f>Disease!P131</f>
        <v>0</v>
      </c>
      <c r="AD142" s="82">
        <f>Disease!BJ131</f>
        <v>0</v>
      </c>
      <c r="AE142" s="35">
        <f>Disease!Q131</f>
        <v>0</v>
      </c>
      <c r="AF142" s="82">
        <f>Disease!BK131</f>
        <v>0</v>
      </c>
      <c r="AG142" s="35">
        <f>Disease!R131</f>
        <v>0</v>
      </c>
      <c r="AH142" s="82">
        <f>Disease!BL131</f>
        <v>0</v>
      </c>
      <c r="AI142" s="35">
        <f>Disease!S131</f>
        <v>0</v>
      </c>
      <c r="AJ142" s="82">
        <f>Disease!BM131</f>
        <v>0</v>
      </c>
      <c r="AK142" s="35">
        <f>Disease!T131</f>
        <v>0</v>
      </c>
      <c r="AL142" s="82">
        <f>Disease!BN131</f>
        <v>0</v>
      </c>
      <c r="AM142" s="81">
        <f t="shared" si="10"/>
        <v>2057.6201932930003</v>
      </c>
      <c r="AN142" s="84">
        <f t="shared" si="11"/>
        <v>22.921240697310257</v>
      </c>
    </row>
    <row r="143" spans="1:40" x14ac:dyDescent="0.25">
      <c r="A143" s="13"/>
      <c r="B143" s="34" t="str">
        <f>LookupValues!$B$15</f>
        <v>Non-native coniferous woodland</v>
      </c>
      <c r="C143" s="35">
        <f>Disease!C132</f>
        <v>62332.138191813996</v>
      </c>
      <c r="D143" s="82">
        <f>Disease!AW132</f>
        <v>2.6691668480695081</v>
      </c>
      <c r="E143" s="35">
        <f>Disease!D132</f>
        <v>4333.5359996057996</v>
      </c>
      <c r="F143" s="82">
        <f>Disease!AX132</f>
        <v>22.195182954554447</v>
      </c>
      <c r="G143" s="35">
        <f>Disease!E132</f>
        <v>1440.7577168584</v>
      </c>
      <c r="H143" s="82">
        <f>Disease!AY132</f>
        <v>34.296173224971888</v>
      </c>
      <c r="I143" s="35">
        <f>Disease!F132</f>
        <v>3749.9489246684002</v>
      </c>
      <c r="J143" s="82">
        <f>Disease!AZ132</f>
        <v>22.599618814985941</v>
      </c>
      <c r="K143" s="35">
        <f>Disease!G132</f>
        <v>768.17205063479992</v>
      </c>
      <c r="L143" s="82">
        <f>Disease!BA132</f>
        <v>45.827817055258635</v>
      </c>
      <c r="M143" s="35">
        <f>Disease!H132</f>
        <v>330.36644825949998</v>
      </c>
      <c r="N143" s="82">
        <f>Disease!BB132</f>
        <v>49.725163046943017</v>
      </c>
      <c r="O143" s="35">
        <f>Disease!I132</f>
        <v>764.53205932000003</v>
      </c>
      <c r="P143" s="82">
        <f>Disease!BC132</f>
        <v>36.286754809680801</v>
      </c>
      <c r="Q143" s="35">
        <f>Disease!J132</f>
        <v>175.95191759799999</v>
      </c>
      <c r="R143" s="82">
        <f>Disease!BD132</f>
        <v>92.869566871604178</v>
      </c>
      <c r="S143" s="35">
        <f>Disease!K132</f>
        <v>0</v>
      </c>
      <c r="T143" s="82">
        <f>Disease!BE132</f>
        <v>0</v>
      </c>
      <c r="U143" s="35">
        <f>Disease!L132</f>
        <v>0</v>
      </c>
      <c r="V143" s="82">
        <f>Disease!BF132</f>
        <v>0</v>
      </c>
      <c r="W143" s="35">
        <f>Disease!M132</f>
        <v>0</v>
      </c>
      <c r="X143" s="82">
        <f>Disease!BG132</f>
        <v>0</v>
      </c>
      <c r="Y143" s="35">
        <f>Disease!N132</f>
        <v>0</v>
      </c>
      <c r="Z143" s="82">
        <f>Disease!BH132</f>
        <v>0</v>
      </c>
      <c r="AA143" s="35">
        <f>Disease!O132</f>
        <v>0</v>
      </c>
      <c r="AB143" s="82">
        <f>Disease!BI132</f>
        <v>0</v>
      </c>
      <c r="AC143" s="35">
        <f>Disease!P132</f>
        <v>0</v>
      </c>
      <c r="AD143" s="82">
        <f>Disease!BJ132</f>
        <v>0</v>
      </c>
      <c r="AE143" s="35">
        <f>Disease!Q132</f>
        <v>0</v>
      </c>
      <c r="AF143" s="82">
        <f>Disease!BK132</f>
        <v>0</v>
      </c>
      <c r="AG143" s="35">
        <f>Disease!R132</f>
        <v>0</v>
      </c>
      <c r="AH143" s="82">
        <f>Disease!BL132</f>
        <v>0</v>
      </c>
      <c r="AI143" s="35">
        <f>Disease!S132</f>
        <v>0</v>
      </c>
      <c r="AJ143" s="82">
        <f>Disease!BM132</f>
        <v>0</v>
      </c>
      <c r="AK143" s="35">
        <f>Disease!T132</f>
        <v>0</v>
      </c>
      <c r="AL143" s="82">
        <f>Disease!BN132</f>
        <v>0</v>
      </c>
      <c r="AM143" s="81">
        <f t="shared" si="10"/>
        <v>73895.40330875889</v>
      </c>
      <c r="AN143" s="84">
        <f t="shared" si="11"/>
        <v>2.9986764524843403</v>
      </c>
    </row>
    <row r="144" spans="1:40" x14ac:dyDescent="0.25">
      <c r="A144" s="13"/>
      <c r="B144" s="36" t="str">
        <f>LookupValues!$B$16</f>
        <v>Transition or felled</v>
      </c>
      <c r="C144" s="35">
        <f>Disease!C133</f>
        <v>1509.1470453115001</v>
      </c>
      <c r="D144" s="82">
        <f>Disease!AW133</f>
        <v>23.890547959522291</v>
      </c>
      <c r="E144" s="35">
        <f>Disease!D133</f>
        <v>9.0805597883000004</v>
      </c>
      <c r="F144" s="82">
        <f>Disease!AX133</f>
        <v>111.02333115038435</v>
      </c>
      <c r="G144" s="35">
        <f>Disease!E133</f>
        <v>0</v>
      </c>
      <c r="H144" s="82">
        <f>Disease!AY133</f>
        <v>0</v>
      </c>
      <c r="I144" s="35">
        <f>Disease!F133</f>
        <v>0</v>
      </c>
      <c r="J144" s="82">
        <f>Disease!AZ133</f>
        <v>0</v>
      </c>
      <c r="K144" s="35">
        <f>Disease!G133</f>
        <v>0</v>
      </c>
      <c r="L144" s="82">
        <f>Disease!BA133</f>
        <v>0</v>
      </c>
      <c r="M144" s="35">
        <f>Disease!H133</f>
        <v>0</v>
      </c>
      <c r="N144" s="82">
        <f>Disease!BB133</f>
        <v>0</v>
      </c>
      <c r="O144" s="35">
        <f>Disease!I133</f>
        <v>0</v>
      </c>
      <c r="P144" s="82">
        <f>Disease!BC133</f>
        <v>0</v>
      </c>
      <c r="Q144" s="35">
        <f>Disease!J133</f>
        <v>0</v>
      </c>
      <c r="R144" s="82">
        <f>Disease!BD133</f>
        <v>0</v>
      </c>
      <c r="S144" s="35">
        <f>Disease!K133</f>
        <v>0</v>
      </c>
      <c r="T144" s="82">
        <f>Disease!BE133</f>
        <v>0</v>
      </c>
      <c r="U144" s="35">
        <f>Disease!L133</f>
        <v>0</v>
      </c>
      <c r="V144" s="82">
        <f>Disease!BF133</f>
        <v>0</v>
      </c>
      <c r="W144" s="35">
        <f>Disease!M133</f>
        <v>0</v>
      </c>
      <c r="X144" s="82">
        <f>Disease!BG133</f>
        <v>0</v>
      </c>
      <c r="Y144" s="35">
        <f>Disease!N133</f>
        <v>0</v>
      </c>
      <c r="Z144" s="82">
        <f>Disease!BH133</f>
        <v>0</v>
      </c>
      <c r="AA144" s="35">
        <f>Disease!O133</f>
        <v>0</v>
      </c>
      <c r="AB144" s="82">
        <f>Disease!BI133</f>
        <v>0</v>
      </c>
      <c r="AC144" s="35">
        <f>Disease!P133</f>
        <v>0</v>
      </c>
      <c r="AD144" s="82">
        <f>Disease!BJ133</f>
        <v>0</v>
      </c>
      <c r="AE144" s="35">
        <f>Disease!Q133</f>
        <v>0</v>
      </c>
      <c r="AF144" s="82">
        <f>Disease!BK133</f>
        <v>0</v>
      </c>
      <c r="AG144" s="35">
        <f>Disease!R133</f>
        <v>0</v>
      </c>
      <c r="AH144" s="82">
        <f>Disease!BL133</f>
        <v>0</v>
      </c>
      <c r="AI144" s="35">
        <f>Disease!S133</f>
        <v>0</v>
      </c>
      <c r="AJ144" s="82">
        <f>Disease!BM133</f>
        <v>0</v>
      </c>
      <c r="AK144" s="35">
        <f>Disease!T133</f>
        <v>0</v>
      </c>
      <c r="AL144" s="82">
        <f>Disease!BN133</f>
        <v>0</v>
      </c>
      <c r="AM144" s="81">
        <f t="shared" si="10"/>
        <v>1518.2276050998</v>
      </c>
      <c r="AN144" s="84">
        <f t="shared" si="11"/>
        <v>23.756940014434793</v>
      </c>
    </row>
    <row r="145" spans="1:40" x14ac:dyDescent="0.25">
      <c r="A145" s="13"/>
      <c r="B145" s="80" t="s">
        <v>194</v>
      </c>
      <c r="C145" s="79">
        <f>SUM(C133:C144)</f>
        <v>100752.7817309581</v>
      </c>
      <c r="D145" s="83">
        <f>IF(C145=0,0,SQRT(SUM((C133*D133)^2,(C134*D134)^2,(C135*D135)^2,(C136*D136)^2,(C137*D137)^2,(C138*D138)^2,(C139*D139)^2,(C140*D140)^2,(C141*D141)^2,(C142*D142)^2,(C143*D143)^2,(C144*D144)^2))/C145)</f>
        <v>2.794861741231474</v>
      </c>
      <c r="E145" s="79">
        <f>SUM(E133:E144)</f>
        <v>5788.7027839388993</v>
      </c>
      <c r="F145" s="83">
        <f>IF(E145=0,0,SQRT(SUM((E133*F133)^2,(E134*F134)^2,(E135*F135)^2,(E136*F136)^2,(E137*F137)^2,(E138*F138)^2,(E139*F139)^2,(E140*F140)^2,(E141*F141)^2,(E142*F142)^2,(E143*F143)^2,(E144*F144)^2))/E145)</f>
        <v>18.304439958422222</v>
      </c>
      <c r="G145" s="79">
        <f>SUM(G133:G144)</f>
        <v>1787.0874264886002</v>
      </c>
      <c r="H145" s="83">
        <f>IF(G145=0,0,SQRT(SUM((G133*H133)^2,(G134*H134)^2,(G135*H135)^2,(G136*H136)^2,(G137*H137)^2,(G138*H138)^2,(G139*H139)^2,(G140*H140)^2,(G141*H141)^2,(G142*H142)^2,(G143*H143)^2,(G144*H144)^2))/G145)</f>
        <v>30.821068492582864</v>
      </c>
      <c r="I145" s="79">
        <f>SUM(I133:I144)</f>
        <v>5171.8505242655001</v>
      </c>
      <c r="J145" s="83">
        <f>IF(I145=0,0,SQRT(SUM((I133*J133)^2,(I134*J134)^2,(I135*J135)^2,(I136*J136)^2,(I137*J137)^2,(I138*J138)^2,(I139*J139)^2,(I140*J140)^2,(I141*J141)^2,(I142*J142)^2,(I143*J143)^2,(I144*J144)^2))/I145)</f>
        <v>18.239868566676595</v>
      </c>
      <c r="K145" s="79">
        <f>SUM(K133:K144)</f>
        <v>768.17205063479992</v>
      </c>
      <c r="L145" s="83">
        <f>IF(K145=0,0,SQRT(SUM((K133*L133)^2,(K134*L134)^2,(K135*L135)^2,(K136*L136)^2,(K137*L137)^2,(K138*L138)^2,(K139*L139)^2,(K140*L140)^2,(K141*L141)^2,(K142*L142)^2,(K143*L143)^2,(K144*L144)^2))/K145)</f>
        <v>45.827817055258635</v>
      </c>
      <c r="M145" s="79">
        <f>SUM(M133:M144)</f>
        <v>330.36644825949998</v>
      </c>
      <c r="N145" s="83">
        <f>IF(M145=0,0,SQRT(SUM((M133*N133)^2,(M134*N134)^2,(M135*N135)^2,(M136*N136)^2,(M137*N137)^2,(M138*N138)^2,(M139*N139)^2,(M140*N140)^2,(M141*N141)^2,(M142*N142)^2,(M143*N143)^2,(M144*N144)^2))/M145)</f>
        <v>49.725163046943017</v>
      </c>
      <c r="O145" s="79">
        <f>SUM(O133:O144)</f>
        <v>1486.382819167</v>
      </c>
      <c r="P145" s="83">
        <f>IF(O145=0,0,SQRT(SUM((O133*P133)^2,(O134*P134)^2,(O135*P135)^2,(O136*P136)^2,(O137*P137)^2,(O138*P138)^2,(O139*P139)^2,(O140*P140)^2,(O141*P141)^2,(O142*P142)^2,(O143*P143)^2,(O144*P144)^2))/O145)</f>
        <v>28.427966352093179</v>
      </c>
      <c r="Q145" s="79">
        <f>SUM(Q133:Q144)</f>
        <v>175.95191759799999</v>
      </c>
      <c r="R145" s="83">
        <f>IF(Q145=0,0,SQRT(SUM((Q133*R133)^2,(Q134*R134)^2,(Q135*R135)^2,(Q136*R136)^2,(Q137*R137)^2,(Q138*R138)^2,(Q139*R139)^2,(Q140*R140)^2,(Q141*R141)^2,(Q142*R142)^2,(Q143*R143)^2,(Q144*R144)^2))/Q145)</f>
        <v>92.869566871604178</v>
      </c>
      <c r="S145" s="79">
        <f>SUM(S133:S144)</f>
        <v>0</v>
      </c>
      <c r="T145" s="83">
        <f>IF(S145=0,0,SQRT(SUM((S133*T133)^2,(S134*T134)^2,(S135*T135)^2,(S136*T136)^2,(S137*T137)^2,(S138*T138)^2,(S139*T139)^2,(S140*T140)^2,(S141*T141)^2,(S142*T142)^2,(S143*T143)^2,(S144*T144)^2))/S145)</f>
        <v>0</v>
      </c>
      <c r="U145" s="79">
        <f>SUM(U133:U144)</f>
        <v>169.16602055850001</v>
      </c>
      <c r="V145" s="83">
        <f>IF(U145=0,0,SQRT(SUM((U133*V133)^2,(U134*V134)^2,(U135*V135)^2,(U136*V136)^2,(U137*V137)^2,(U138*V138)^2,(U139*V139)^2,(U140*V140)^2,(U141*V141)^2,(U142*V142)^2,(U143*V143)^2,(U144*V144)^2))/U145)</f>
        <v>56.244736743256837</v>
      </c>
      <c r="W145" s="79">
        <f>SUM(W133:W144)</f>
        <v>0</v>
      </c>
      <c r="X145" s="83">
        <f>IF(W145=0,0,SQRT(SUM((W133*X133)^2,(W134*X134)^2,(W135*X135)^2,(W136*X136)^2,(W137*X137)^2,(W138*X138)^2,(W139*X139)^2,(W140*X140)^2,(W141*X141)^2,(W142*X142)^2,(W143*X143)^2,(W144*X144)^2))/W145)</f>
        <v>0</v>
      </c>
      <c r="Y145" s="79">
        <f>SUM(Y133:Y144)</f>
        <v>0</v>
      </c>
      <c r="Z145" s="83">
        <f>IF(Y145=0,0,SQRT(SUM((Y133*Z133)^2,(Y134*Z134)^2,(Y135*Z135)^2,(Y136*Z136)^2,(Y137*Z137)^2,(Y138*Z138)^2,(Y139*Z139)^2,(Y140*Z140)^2,(Y141*Z141)^2,(Y142*Z142)^2,(Y143*Z143)^2,(Y144*Z144)^2))/Y145)</f>
        <v>0</v>
      </c>
      <c r="AA145" s="79">
        <f>SUM(AA133:AA144)</f>
        <v>1072.7614137831001</v>
      </c>
      <c r="AB145" s="83">
        <f>IF(AA145=0,0,SQRT(SUM((AA133*AB133)^2,(AA134*AB134)^2,(AA135*AB135)^2,(AA136*AB136)^2,(AA137*AB137)^2,(AA138*AB138)^2,(AA139*AB139)^2,(AA140*AB140)^2,(AA141*AB141)^2,(AA142*AB142)^2,(AA143*AB143)^2,(AA144*AB144)^2))/AA145)</f>
        <v>40.943243776770878</v>
      </c>
      <c r="AC145" s="79">
        <f>SUM(AC133:AC144)</f>
        <v>0</v>
      </c>
      <c r="AD145" s="83">
        <f>IF(AC145=0,0,SQRT(SUM((AC133*AD133)^2,(AC134*AD134)^2,(AC135*AD135)^2,(AC136*AD136)^2,(AC137*AD137)^2,(AC138*AD138)^2,(AC139*AD139)^2,(AC140*AD140)^2,(AC141*AD141)^2,(AC142*AD142)^2,(AC143*AD143)^2,(AC144*AD144)^2))/AC145)</f>
        <v>0</v>
      </c>
      <c r="AE145" s="79">
        <f>SUM(AE133:AE144)</f>
        <v>0</v>
      </c>
      <c r="AF145" s="83">
        <f>IF(AE145=0,0,SQRT(SUM((AE133*AF133)^2,(AE134*AF134)^2,(AE135*AF135)^2,(AE136*AF136)^2,(AE137*AF137)^2,(AE138*AF138)^2,(AE139*AF139)^2,(AE140*AF140)^2,(AE141*AF141)^2,(AE142*AF142)^2,(AE143*AF143)^2,(AE144*AF144)^2))/AE145)</f>
        <v>0</v>
      </c>
      <c r="AG145" s="79">
        <f>SUM(AG133:AG144)</f>
        <v>0</v>
      </c>
      <c r="AH145" s="83">
        <f>IF(AG145=0,0,SQRT(SUM((AG133*AH133)^2,(AG134*AH134)^2,(AG135*AH135)^2,(AG136*AH136)^2,(AG137*AH137)^2,(AG138*AH138)^2,(AG139*AH139)^2,(AG140*AH140)^2,(AG141*AH141)^2,(AG142*AH142)^2,(AG143*AH143)^2,(AG144*AH144)^2))/AG145)</f>
        <v>0</v>
      </c>
      <c r="AI145" s="79">
        <f>SUM(AI133:AI144)</f>
        <v>0</v>
      </c>
      <c r="AJ145" s="83">
        <f>IF(AI145=0,0,SQRT(SUM((AI133*AJ133)^2,(AI134*AJ134)^2,(AI135*AJ135)^2,(AI136*AJ136)^2,(AI137*AJ137)^2,(AI138*AJ138)^2,(AI139*AJ139)^2,(AI140*AJ140)^2,(AI141*AJ141)^2,(AI142*AJ142)^2,(AI143*AJ143)^2,(AI144*AJ144)^2))/AI145)</f>
        <v>0</v>
      </c>
      <c r="AK145" s="79">
        <f>SUM(AK133:AK144)</f>
        <v>0</v>
      </c>
      <c r="AL145" s="83">
        <f>IF(AK145=0,0,SQRT(SUM((AK133*AL133)^2,(AK134*AL134)^2,(AK135*AL135)^2,(AK136*AL136)^2,(AK137*AL137)^2,(AK138*AL138)^2,(AK139*AL139)^2,(AK140*AL140)^2,(AK141*AL141)^2,(AK142*AL142)^2,(AK143*AL143)^2,(AK144*AL144)^2))/AK145)</f>
        <v>0</v>
      </c>
      <c r="AM145" s="81">
        <f>SUM(AM133:AM144)</f>
        <v>117503.22313565199</v>
      </c>
      <c r="AN145" s="84">
        <f>IF(AM145=0,0,SQRT(SUM((AM133*AN133)^2,(AM134*AN134)^2,(AM135*AN135)^2,(AM136*AN136)^2,(AM137*AN137)^2,(AM138*AN138)^2,(AM139*AN139)^2,(AM140*AN140)^2,(AM141*AN141)^2,(AM142*AN142)^2,(AM143*AN143)^2,(AM144*AN144)^2))/AM145)</f>
        <v>2.7972486493936017</v>
      </c>
    </row>
    <row r="146" spans="1:40" x14ac:dyDescent="0.25">
      <c r="A146" s="13"/>
      <c r="B146" s="55"/>
      <c r="C146" s="56"/>
      <c r="D146" s="57"/>
      <c r="E146" s="56"/>
      <c r="F146" s="57"/>
      <c r="G146" s="56"/>
      <c r="H146" s="57"/>
      <c r="I146" s="56"/>
      <c r="J146" s="57"/>
      <c r="K146" s="56"/>
      <c r="L146" s="57"/>
      <c r="M146" s="56"/>
      <c r="N146" s="57"/>
      <c r="O146" s="56"/>
      <c r="P146" s="57"/>
      <c r="Q146" s="56"/>
      <c r="R146" s="57"/>
      <c r="S146" s="56"/>
      <c r="T146" s="57"/>
      <c r="U146" s="56"/>
      <c r="V146" s="57"/>
      <c r="W146" s="56"/>
      <c r="X146" s="57"/>
      <c r="Y146" s="56"/>
      <c r="Z146" s="57"/>
      <c r="AA146" s="56"/>
      <c r="AB146" s="57"/>
      <c r="AC146" s="56"/>
      <c r="AD146" s="57"/>
      <c r="AE146" s="56"/>
      <c r="AF146" s="57"/>
      <c r="AG146" s="56"/>
      <c r="AH146" s="57"/>
      <c r="AI146" s="56"/>
      <c r="AJ146" s="57"/>
      <c r="AK146" s="57"/>
      <c r="AL146" s="57"/>
      <c r="AM146" s="57"/>
      <c r="AN146" s="57"/>
    </row>
    <row r="147" spans="1:40" x14ac:dyDescent="0.25">
      <c r="A147" s="13"/>
      <c r="B147" s="55"/>
      <c r="C147" s="56"/>
      <c r="D147" s="57"/>
      <c r="E147" s="56"/>
      <c r="F147" s="57"/>
      <c r="G147" s="56"/>
      <c r="H147" s="57"/>
      <c r="I147" s="56"/>
      <c r="J147" s="57"/>
      <c r="K147" s="56"/>
      <c r="L147" s="57"/>
      <c r="M147" s="56"/>
      <c r="N147" s="57"/>
      <c r="O147" s="56"/>
      <c r="P147" s="57"/>
      <c r="Q147" s="56"/>
      <c r="R147" s="57"/>
      <c r="S147" s="56"/>
      <c r="T147" s="57"/>
      <c r="U147" s="56"/>
      <c r="V147" s="57"/>
      <c r="W147" s="56"/>
      <c r="X147" s="57"/>
      <c r="Y147" s="56"/>
      <c r="Z147" s="57"/>
      <c r="AA147" s="56"/>
      <c r="AB147" s="57"/>
      <c r="AC147" s="56"/>
      <c r="AD147" s="57"/>
      <c r="AE147" s="56"/>
      <c r="AF147" s="57"/>
      <c r="AG147" s="56"/>
      <c r="AH147" s="57"/>
      <c r="AI147" s="56"/>
      <c r="AJ147" s="57"/>
      <c r="AK147" s="57"/>
      <c r="AL147" s="57"/>
      <c r="AM147" s="57"/>
      <c r="AN147" s="57"/>
    </row>
    <row r="148" spans="1:40" x14ac:dyDescent="0.25">
      <c r="A148" s="19"/>
      <c r="B148" s="55"/>
      <c r="C148" s="56"/>
      <c r="D148" s="57"/>
      <c r="E148" s="56"/>
      <c r="F148" s="57"/>
      <c r="G148" s="56"/>
      <c r="H148" s="57"/>
      <c r="I148" s="56"/>
      <c r="J148" s="57"/>
      <c r="K148" s="56"/>
      <c r="L148" s="57"/>
      <c r="M148" s="56"/>
      <c r="N148" s="57"/>
      <c r="O148" s="56"/>
      <c r="P148" s="57"/>
      <c r="Q148" s="56"/>
      <c r="R148" s="57"/>
      <c r="S148" s="56"/>
      <c r="T148" s="57"/>
      <c r="U148" s="56"/>
      <c r="V148" s="57"/>
      <c r="W148" s="56"/>
      <c r="X148" s="57"/>
      <c r="Y148" s="56"/>
      <c r="Z148" s="57"/>
      <c r="AA148" s="56"/>
      <c r="AB148" s="57"/>
      <c r="AC148" s="56"/>
      <c r="AD148" s="57"/>
      <c r="AE148" s="56"/>
      <c r="AF148" s="57"/>
      <c r="AG148" s="56"/>
      <c r="AH148" s="57"/>
      <c r="AI148" s="56"/>
      <c r="AJ148" s="57"/>
      <c r="AK148" s="57"/>
      <c r="AL148" s="57"/>
      <c r="AM148" s="57"/>
      <c r="AN148" s="57"/>
    </row>
    <row r="149" spans="1:40" x14ac:dyDescent="0.25">
      <c r="A149" s="13"/>
      <c r="B149" s="55"/>
      <c r="C149" s="56"/>
      <c r="D149" s="57"/>
      <c r="E149" s="56"/>
      <c r="F149" s="57"/>
      <c r="G149" s="56"/>
      <c r="H149" s="57"/>
      <c r="I149" s="56"/>
      <c r="J149" s="57"/>
      <c r="K149" s="56"/>
      <c r="L149" s="57"/>
      <c r="M149" s="56"/>
      <c r="N149" s="57"/>
      <c r="O149" s="56"/>
      <c r="P149" s="57"/>
      <c r="Q149" s="56"/>
      <c r="R149" s="57"/>
      <c r="S149" s="56"/>
      <c r="T149" s="57"/>
      <c r="U149" s="56"/>
      <c r="V149" s="57"/>
      <c r="W149" s="56"/>
      <c r="X149" s="57"/>
      <c r="Y149" s="56"/>
      <c r="Z149" s="57"/>
      <c r="AA149" s="56"/>
      <c r="AB149" s="57"/>
      <c r="AC149" s="56"/>
      <c r="AD149" s="57"/>
      <c r="AE149" s="56"/>
      <c r="AF149" s="57"/>
      <c r="AG149" s="56"/>
      <c r="AH149" s="57"/>
      <c r="AI149" s="56"/>
      <c r="AJ149" s="57"/>
      <c r="AK149" s="57"/>
      <c r="AL149" s="57"/>
      <c r="AM149" s="57"/>
      <c r="AN149" s="57"/>
    </row>
    <row r="150" spans="1:40" x14ac:dyDescent="0.25">
      <c r="A150" s="13"/>
      <c r="B150" s="55"/>
      <c r="C150" s="56"/>
      <c r="D150" s="57"/>
      <c r="E150" s="56"/>
      <c r="F150" s="57"/>
      <c r="G150" s="56"/>
      <c r="H150" s="57"/>
      <c r="I150" s="56"/>
      <c r="J150" s="57"/>
      <c r="K150" s="56"/>
      <c r="L150" s="57"/>
      <c r="M150" s="56"/>
      <c r="N150" s="57"/>
      <c r="O150" s="56"/>
      <c r="P150" s="57"/>
      <c r="Q150" s="56"/>
      <c r="R150" s="57"/>
      <c r="S150" s="56"/>
      <c r="T150" s="57"/>
      <c r="U150" s="56"/>
      <c r="V150" s="57"/>
      <c r="W150" s="56"/>
      <c r="X150" s="57"/>
      <c r="Y150" s="56"/>
      <c r="Z150" s="57"/>
      <c r="AA150" s="56"/>
      <c r="AB150" s="57"/>
      <c r="AC150" s="56"/>
      <c r="AD150" s="57"/>
      <c r="AE150" s="56"/>
      <c r="AF150" s="57"/>
      <c r="AG150" s="56"/>
      <c r="AH150" s="57"/>
      <c r="AI150" s="56"/>
      <c r="AJ150" s="57"/>
      <c r="AK150" s="57"/>
      <c r="AL150" s="57"/>
      <c r="AM150" s="57"/>
      <c r="AN150" s="57"/>
    </row>
    <row r="151" spans="1:40" x14ac:dyDescent="0.25">
      <c r="A151" s="29"/>
      <c r="B151" s="55"/>
      <c r="C151" s="56"/>
      <c r="D151" s="57"/>
      <c r="E151" s="56"/>
      <c r="F151" s="57"/>
      <c r="G151" s="56"/>
      <c r="H151" s="57"/>
      <c r="I151" s="56"/>
      <c r="J151" s="57"/>
      <c r="K151" s="56"/>
      <c r="L151" s="57"/>
      <c r="M151" s="56"/>
      <c r="N151" s="57"/>
      <c r="O151" s="56"/>
      <c r="P151" s="57"/>
      <c r="Q151" s="56"/>
      <c r="R151" s="57"/>
      <c r="S151" s="56"/>
      <c r="T151" s="57"/>
      <c r="U151" s="56"/>
      <c r="V151" s="57"/>
      <c r="W151" s="56"/>
      <c r="X151" s="57"/>
      <c r="Y151" s="56"/>
      <c r="Z151" s="57"/>
      <c r="AA151" s="56"/>
      <c r="AB151" s="57"/>
      <c r="AC151" s="56"/>
      <c r="AD151" s="57"/>
      <c r="AE151" s="56"/>
      <c r="AF151" s="57"/>
      <c r="AG151" s="56"/>
      <c r="AH151" s="57"/>
      <c r="AI151" s="56"/>
      <c r="AJ151" s="57"/>
      <c r="AK151" s="57"/>
      <c r="AL151" s="57"/>
      <c r="AM151" s="57"/>
      <c r="AN151" s="57"/>
    </row>
    <row r="153" spans="1:40" x14ac:dyDescent="0.25">
      <c r="B153" s="13" t="s">
        <v>426</v>
      </c>
      <c r="C153" s="13" t="str">
        <f>Disease!$B$2</f>
        <v>Tree Diseases</v>
      </c>
    </row>
    <row r="154" spans="1:40" x14ac:dyDescent="0.25">
      <c r="A154" s="13"/>
      <c r="B154" s="13"/>
    </row>
    <row r="155" spans="1:40" x14ac:dyDescent="0.25">
      <c r="B155" s="97" t="str">
        <f>$B$2</f>
        <v>Habitat Type</v>
      </c>
      <c r="C155" s="99" t="s">
        <v>400</v>
      </c>
      <c r="D155" s="98"/>
      <c r="E155" s="98"/>
      <c r="F155" s="98"/>
      <c r="G155" s="98"/>
      <c r="H155" s="100"/>
      <c r="I155" s="99" t="s">
        <v>401</v>
      </c>
      <c r="J155" s="98"/>
      <c r="K155" s="98"/>
      <c r="L155" s="98"/>
      <c r="M155" s="98"/>
      <c r="N155" s="100"/>
      <c r="O155" s="99" t="s">
        <v>402</v>
      </c>
      <c r="P155" s="98"/>
      <c r="Q155" s="98"/>
      <c r="R155" s="98"/>
      <c r="S155" s="98"/>
      <c r="T155" s="100"/>
      <c r="U155" s="99" t="s">
        <v>403</v>
      </c>
      <c r="V155" s="98"/>
      <c r="W155" s="98"/>
      <c r="X155" s="98"/>
      <c r="Y155" s="98"/>
      <c r="Z155" s="100"/>
      <c r="AA155" s="99" t="s">
        <v>404</v>
      </c>
      <c r="AB155" s="98"/>
      <c r="AC155" s="98"/>
      <c r="AD155" s="98"/>
      <c r="AE155" s="98"/>
      <c r="AF155" s="100"/>
      <c r="AG155" s="99" t="s">
        <v>405</v>
      </c>
      <c r="AH155" s="98"/>
      <c r="AI155" s="98"/>
      <c r="AJ155" s="98"/>
      <c r="AK155" s="98"/>
      <c r="AL155" s="100"/>
      <c r="AM155" s="101" t="s">
        <v>194</v>
      </c>
      <c r="AN155" s="102"/>
    </row>
    <row r="156" spans="1:40" x14ac:dyDescent="0.25">
      <c r="A156" s="8" t="s">
        <v>138</v>
      </c>
      <c r="B156" s="97"/>
      <c r="C156" s="105" t="s">
        <v>394</v>
      </c>
      <c r="D156" s="105"/>
      <c r="E156" s="99" t="s">
        <v>395</v>
      </c>
      <c r="F156" s="100"/>
      <c r="G156" s="105" t="s">
        <v>396</v>
      </c>
      <c r="H156" s="105"/>
      <c r="I156" s="105" t="s">
        <v>394</v>
      </c>
      <c r="J156" s="105"/>
      <c r="K156" s="99" t="s">
        <v>395</v>
      </c>
      <c r="L156" s="100"/>
      <c r="M156" s="105" t="s">
        <v>396</v>
      </c>
      <c r="N156" s="105"/>
      <c r="O156" s="105" t="s">
        <v>394</v>
      </c>
      <c r="P156" s="105"/>
      <c r="Q156" s="99" t="s">
        <v>395</v>
      </c>
      <c r="R156" s="100"/>
      <c r="S156" s="105" t="s">
        <v>396</v>
      </c>
      <c r="T156" s="105"/>
      <c r="U156" s="105" t="s">
        <v>394</v>
      </c>
      <c r="V156" s="105"/>
      <c r="W156" s="99" t="s">
        <v>395</v>
      </c>
      <c r="X156" s="100"/>
      <c r="Y156" s="105" t="s">
        <v>396</v>
      </c>
      <c r="Z156" s="105"/>
      <c r="AA156" s="105" t="s">
        <v>394</v>
      </c>
      <c r="AB156" s="105"/>
      <c r="AC156" s="99" t="s">
        <v>395</v>
      </c>
      <c r="AD156" s="100"/>
      <c r="AE156" s="105" t="s">
        <v>396</v>
      </c>
      <c r="AF156" s="105"/>
      <c r="AG156" s="105" t="s">
        <v>394</v>
      </c>
      <c r="AH156" s="105"/>
      <c r="AI156" s="99" t="s">
        <v>395</v>
      </c>
      <c r="AJ156" s="100"/>
      <c r="AK156" s="105" t="s">
        <v>396</v>
      </c>
      <c r="AL156" s="105"/>
      <c r="AM156" s="103"/>
      <c r="AN156" s="104"/>
    </row>
    <row r="157" spans="1:40" ht="25.5" x14ac:dyDescent="0.25">
      <c r="A157" s="13"/>
      <c r="B157" s="98"/>
      <c r="C157" s="32" t="s">
        <v>195</v>
      </c>
      <c r="D157" s="33" t="s">
        <v>196</v>
      </c>
      <c r="E157" s="32" t="s">
        <v>195</v>
      </c>
      <c r="F157" s="33" t="s">
        <v>196</v>
      </c>
      <c r="G157" s="32" t="s">
        <v>195</v>
      </c>
      <c r="H157" s="33" t="s">
        <v>196</v>
      </c>
      <c r="I157" s="32" t="s">
        <v>195</v>
      </c>
      <c r="J157" s="33" t="s">
        <v>196</v>
      </c>
      <c r="K157" s="32" t="s">
        <v>195</v>
      </c>
      <c r="L157" s="33" t="s">
        <v>196</v>
      </c>
      <c r="M157" s="32" t="s">
        <v>195</v>
      </c>
      <c r="N157" s="33" t="s">
        <v>196</v>
      </c>
      <c r="O157" s="32" t="s">
        <v>195</v>
      </c>
      <c r="P157" s="33" t="s">
        <v>196</v>
      </c>
      <c r="Q157" s="32" t="s">
        <v>195</v>
      </c>
      <c r="R157" s="33" t="s">
        <v>196</v>
      </c>
      <c r="S157" s="32" t="s">
        <v>195</v>
      </c>
      <c r="T157" s="33" t="s">
        <v>196</v>
      </c>
      <c r="U157" s="32" t="s">
        <v>195</v>
      </c>
      <c r="V157" s="33" t="s">
        <v>196</v>
      </c>
      <c r="W157" s="32" t="s">
        <v>195</v>
      </c>
      <c r="X157" s="33" t="s">
        <v>196</v>
      </c>
      <c r="Y157" s="32" t="s">
        <v>195</v>
      </c>
      <c r="Z157" s="33" t="s">
        <v>196</v>
      </c>
      <c r="AA157" s="32" t="s">
        <v>195</v>
      </c>
      <c r="AB157" s="33" t="s">
        <v>196</v>
      </c>
      <c r="AC157" s="32" t="s">
        <v>195</v>
      </c>
      <c r="AD157" s="33" t="s">
        <v>196</v>
      </c>
      <c r="AE157" s="32" t="s">
        <v>195</v>
      </c>
      <c r="AF157" s="33" t="s">
        <v>196</v>
      </c>
      <c r="AG157" s="32" t="s">
        <v>195</v>
      </c>
      <c r="AH157" s="33" t="s">
        <v>196</v>
      </c>
      <c r="AI157" s="32" t="s">
        <v>195</v>
      </c>
      <c r="AJ157" s="33" t="s">
        <v>196</v>
      </c>
      <c r="AK157" s="32" t="s">
        <v>195</v>
      </c>
      <c r="AL157" s="33" t="s">
        <v>196</v>
      </c>
      <c r="AM157" s="73" t="s">
        <v>195</v>
      </c>
      <c r="AN157" s="72" t="s">
        <v>196</v>
      </c>
    </row>
    <row r="158" spans="1:40" x14ac:dyDescent="0.25">
      <c r="A158" s="13"/>
      <c r="B158" s="34" t="str">
        <f>LookupValues!$B$5</f>
        <v>Lowland beech/yew woodland</v>
      </c>
      <c r="C158" s="35">
        <f>Disease!C145</f>
        <v>3400.6068696337002</v>
      </c>
      <c r="D158" s="82">
        <f>Disease!AW145</f>
        <v>14.598332172182342</v>
      </c>
      <c r="E158" s="35">
        <f>Disease!D145</f>
        <v>83.721859163700003</v>
      </c>
      <c r="F158" s="82">
        <f>Disease!AX145</f>
        <v>61.468510049496508</v>
      </c>
      <c r="G158" s="35">
        <f>Disease!E145</f>
        <v>24.31817165</v>
      </c>
      <c r="H158" s="82">
        <f>Disease!AY145</f>
        <v>96.415294899612391</v>
      </c>
      <c r="I158" s="35">
        <f>Disease!F145</f>
        <v>51.737613101000001</v>
      </c>
      <c r="J158" s="82">
        <f>Disease!AZ145</f>
        <v>99.57714898740609</v>
      </c>
      <c r="K158" s="35">
        <f>Disease!G145</f>
        <v>0</v>
      </c>
      <c r="L158" s="82">
        <f>Disease!BA145</f>
        <v>0</v>
      </c>
      <c r="M158" s="35">
        <f>Disease!H145</f>
        <v>0</v>
      </c>
      <c r="N158" s="82">
        <f>Disease!BB145</f>
        <v>0</v>
      </c>
      <c r="O158" s="35">
        <f>Disease!I145</f>
        <v>0</v>
      </c>
      <c r="P158" s="82">
        <f>Disease!BC145</f>
        <v>0</v>
      </c>
      <c r="Q158" s="35">
        <f>Disease!J145</f>
        <v>0</v>
      </c>
      <c r="R158" s="82">
        <f>Disease!BD145</f>
        <v>0</v>
      </c>
      <c r="S158" s="35">
        <f>Disease!K145</f>
        <v>0</v>
      </c>
      <c r="T158" s="82">
        <f>Disease!BE145</f>
        <v>0</v>
      </c>
      <c r="U158" s="35">
        <f>Disease!L145</f>
        <v>0</v>
      </c>
      <c r="V158" s="82">
        <f>Disease!BF145</f>
        <v>0</v>
      </c>
      <c r="W158" s="35">
        <f>Disease!M145</f>
        <v>0</v>
      </c>
      <c r="X158" s="82">
        <f>Disease!BG145</f>
        <v>0</v>
      </c>
      <c r="Y158" s="35">
        <f>Disease!N145</f>
        <v>0</v>
      </c>
      <c r="Z158" s="82">
        <f>Disease!BH145</f>
        <v>0</v>
      </c>
      <c r="AA158" s="35">
        <f>Disease!O145</f>
        <v>0</v>
      </c>
      <c r="AB158" s="82">
        <f>Disease!BI145</f>
        <v>0</v>
      </c>
      <c r="AC158" s="35">
        <f>Disease!P145</f>
        <v>0</v>
      </c>
      <c r="AD158" s="82">
        <f>Disease!BJ145</f>
        <v>0</v>
      </c>
      <c r="AE158" s="35">
        <f>Disease!Q145</f>
        <v>0</v>
      </c>
      <c r="AF158" s="82">
        <f>Disease!BK145</f>
        <v>0</v>
      </c>
      <c r="AG158" s="35">
        <f>Disease!R145</f>
        <v>119.71183663900001</v>
      </c>
      <c r="AH158" s="82">
        <f>Disease!BL145</f>
        <v>86.539149284903729</v>
      </c>
      <c r="AI158" s="35">
        <f>Disease!S145</f>
        <v>0</v>
      </c>
      <c r="AJ158" s="82">
        <f>Disease!BM145</f>
        <v>0</v>
      </c>
      <c r="AK158" s="35">
        <f>Disease!T145</f>
        <v>0</v>
      </c>
      <c r="AL158" s="82">
        <f>Disease!BN145</f>
        <v>0</v>
      </c>
      <c r="AM158" s="81">
        <f>SUM(C158,E158,G158,I158,K158,M158,O158,Q158,S158,U158,W158,Y158,AA158,AC158,AE158,AG158,AI158,AK158)</f>
        <v>3680.0963501874003</v>
      </c>
      <c r="AN158" s="84">
        <f>IF(AM158=0,0,SQRT(SUM((C158*D158)^2,(E158*F158)^2,(G158*H158)^2,(I158*J158)^2,(K158*L158)^2,(M158*N158)^2,(O158*P158)^2,(Q158*R158)^2,(S158*T158)^2,(U158*V158)^2,(W158*X158)^2,(Y158*Z158)^2,(AA158*AB158)^2,(AC158*AD158)^2,(AE158*AF158)^2,(AG158*AH158)^2,(AI158*AJ158)^2,(AK158*AL158)^2))/AM158)</f>
        <v>13.93615481506867</v>
      </c>
    </row>
    <row r="159" spans="1:40" x14ac:dyDescent="0.25">
      <c r="A159" s="13"/>
      <c r="B159" s="34" t="str">
        <f>LookupValues!$B$6</f>
        <v>Lowland Mixed Deciduous Woodland</v>
      </c>
      <c r="C159" s="35">
        <f>Disease!C146</f>
        <v>53999.269939302983</v>
      </c>
      <c r="D159" s="82">
        <f>Disease!AW146</f>
        <v>3.1262844055690691</v>
      </c>
      <c r="E159" s="35">
        <f>Disease!D146</f>
        <v>2415.9427772505001</v>
      </c>
      <c r="F159" s="82">
        <f>Disease!AX146</f>
        <v>18.795653350140864</v>
      </c>
      <c r="G159" s="35">
        <f>Disease!E146</f>
        <v>310.53581528899997</v>
      </c>
      <c r="H159" s="82">
        <f>Disease!AY146</f>
        <v>40.165597953066332</v>
      </c>
      <c r="I159" s="35">
        <f>Disease!F146</f>
        <v>1996.5511895309999</v>
      </c>
      <c r="J159" s="82">
        <f>Disease!AZ146</f>
        <v>23.570988496880851</v>
      </c>
      <c r="K159" s="35">
        <f>Disease!G146</f>
        <v>0</v>
      </c>
      <c r="L159" s="82">
        <f>Disease!BA146</f>
        <v>0</v>
      </c>
      <c r="M159" s="35">
        <f>Disease!H146</f>
        <v>162.65848478999999</v>
      </c>
      <c r="N159" s="82">
        <f>Disease!BB146</f>
        <v>79.051996723983166</v>
      </c>
      <c r="O159" s="35">
        <f>Disease!I146</f>
        <v>18.3763558186</v>
      </c>
      <c r="P159" s="82">
        <f>Disease!BC146</f>
        <v>96.240634176222585</v>
      </c>
      <c r="Q159" s="35">
        <f>Disease!J146</f>
        <v>0</v>
      </c>
      <c r="R159" s="82">
        <f>Disease!BD146</f>
        <v>0</v>
      </c>
      <c r="S159" s="35">
        <f>Disease!K146</f>
        <v>0</v>
      </c>
      <c r="T159" s="82">
        <f>Disease!BE146</f>
        <v>0</v>
      </c>
      <c r="U159" s="35">
        <f>Disease!L146</f>
        <v>0</v>
      </c>
      <c r="V159" s="82">
        <f>Disease!BF146</f>
        <v>0</v>
      </c>
      <c r="W159" s="35">
        <f>Disease!M146</f>
        <v>0</v>
      </c>
      <c r="X159" s="82">
        <f>Disease!BG146</f>
        <v>0</v>
      </c>
      <c r="Y159" s="35">
        <f>Disease!N146</f>
        <v>0</v>
      </c>
      <c r="Z159" s="82">
        <f>Disease!BH146</f>
        <v>0</v>
      </c>
      <c r="AA159" s="35">
        <f>Disease!O146</f>
        <v>710.84510518900004</v>
      </c>
      <c r="AB159" s="82">
        <f>Disease!BI146</f>
        <v>36.223691835829868</v>
      </c>
      <c r="AC159" s="35">
        <f>Disease!P146</f>
        <v>0</v>
      </c>
      <c r="AD159" s="82">
        <f>Disease!BJ146</f>
        <v>0</v>
      </c>
      <c r="AE159" s="35">
        <f>Disease!Q146</f>
        <v>0</v>
      </c>
      <c r="AF159" s="82">
        <f>Disease!BK146</f>
        <v>0</v>
      </c>
      <c r="AG159" s="35">
        <f>Disease!R146</f>
        <v>258.7940875013</v>
      </c>
      <c r="AH159" s="82">
        <f>Disease!BL146</f>
        <v>67.978626894229606</v>
      </c>
      <c r="AI159" s="35">
        <f>Disease!S146</f>
        <v>0</v>
      </c>
      <c r="AJ159" s="82">
        <f>Disease!BM146</f>
        <v>0</v>
      </c>
      <c r="AK159" s="35">
        <f>Disease!T146</f>
        <v>0</v>
      </c>
      <c r="AL159" s="82">
        <f>Disease!BN146</f>
        <v>0</v>
      </c>
      <c r="AM159" s="81">
        <f t="shared" ref="AM159:AM169" si="12">SUM(C159,E159,G159,I159,K159,M159,O159,Q159,S159,U159,W159,Y159,AA159,AC159,AE159,AG159,AI159,AK159)</f>
        <v>59872.973754672377</v>
      </c>
      <c r="AN159" s="84">
        <f t="shared" ref="AN159:AN169" si="13">IF(AM159=0,0,SQRT(SUM((C159*D159)^2,(E159*F159)^2,(G159*H159)^2,(I159*J159)^2,(K159*L159)^2,(M159*N159)^2,(O159*P159)^2,(Q159*R159)^2,(S159*T159)^2,(U159*V159)^2,(W159*X159)^2,(Y159*Z159)^2,(AA159*AB159)^2,(AC159*AD159)^2,(AE159*AF159)^2,(AG159*AH159)^2,(AI159*AJ159)^2,(AK159*AL159)^2))/AM159)</f>
        <v>3.0829823514844708</v>
      </c>
    </row>
    <row r="160" spans="1:40" x14ac:dyDescent="0.25">
      <c r="A160" s="13"/>
      <c r="B160" s="34" t="str">
        <f>LookupValues!$B$7</f>
        <v>Native pine woodlands</v>
      </c>
      <c r="C160" s="35">
        <f>Disease!C147</f>
        <v>0</v>
      </c>
      <c r="D160" s="82">
        <f>Disease!AW147</f>
        <v>0</v>
      </c>
      <c r="E160" s="35">
        <f>Disease!D147</f>
        <v>0</v>
      </c>
      <c r="F160" s="82">
        <f>Disease!AX147</f>
        <v>0</v>
      </c>
      <c r="G160" s="35">
        <f>Disease!E147</f>
        <v>0</v>
      </c>
      <c r="H160" s="82">
        <f>Disease!AY147</f>
        <v>0</v>
      </c>
      <c r="I160" s="35">
        <f>Disease!F147</f>
        <v>0</v>
      </c>
      <c r="J160" s="82">
        <f>Disease!AZ147</f>
        <v>0</v>
      </c>
      <c r="K160" s="35">
        <f>Disease!G147</f>
        <v>0</v>
      </c>
      <c r="L160" s="82">
        <f>Disease!BA147</f>
        <v>0</v>
      </c>
      <c r="M160" s="35">
        <f>Disease!H147</f>
        <v>0</v>
      </c>
      <c r="N160" s="82">
        <f>Disease!BB147</f>
        <v>0</v>
      </c>
      <c r="O160" s="35">
        <f>Disease!I147</f>
        <v>0</v>
      </c>
      <c r="P160" s="82">
        <f>Disease!BC147</f>
        <v>0</v>
      </c>
      <c r="Q160" s="35">
        <f>Disease!J147</f>
        <v>0</v>
      </c>
      <c r="R160" s="82">
        <f>Disease!BD147</f>
        <v>0</v>
      </c>
      <c r="S160" s="35">
        <f>Disease!K147</f>
        <v>0</v>
      </c>
      <c r="T160" s="82">
        <f>Disease!BE147</f>
        <v>0</v>
      </c>
      <c r="U160" s="35">
        <f>Disease!L147</f>
        <v>0</v>
      </c>
      <c r="V160" s="82">
        <f>Disease!BF147</f>
        <v>0</v>
      </c>
      <c r="W160" s="35">
        <f>Disease!M147</f>
        <v>0</v>
      </c>
      <c r="X160" s="82">
        <f>Disease!BG147</f>
        <v>0</v>
      </c>
      <c r="Y160" s="35">
        <f>Disease!N147</f>
        <v>0</v>
      </c>
      <c r="Z160" s="82">
        <f>Disease!BH147</f>
        <v>0</v>
      </c>
      <c r="AA160" s="35">
        <f>Disease!O147</f>
        <v>0</v>
      </c>
      <c r="AB160" s="82">
        <f>Disease!BI147</f>
        <v>0</v>
      </c>
      <c r="AC160" s="35">
        <f>Disease!P147</f>
        <v>0</v>
      </c>
      <c r="AD160" s="82">
        <f>Disease!BJ147</f>
        <v>0</v>
      </c>
      <c r="AE160" s="35">
        <f>Disease!Q147</f>
        <v>0</v>
      </c>
      <c r="AF160" s="82">
        <f>Disease!BK147</f>
        <v>0</v>
      </c>
      <c r="AG160" s="35">
        <f>Disease!R147</f>
        <v>0</v>
      </c>
      <c r="AH160" s="82">
        <f>Disease!BL147</f>
        <v>0</v>
      </c>
      <c r="AI160" s="35">
        <f>Disease!S147</f>
        <v>0</v>
      </c>
      <c r="AJ160" s="82">
        <f>Disease!BM147</f>
        <v>0</v>
      </c>
      <c r="AK160" s="35">
        <f>Disease!T147</f>
        <v>0</v>
      </c>
      <c r="AL160" s="82">
        <f>Disease!BN147</f>
        <v>0</v>
      </c>
      <c r="AM160" s="81">
        <f t="shared" si="12"/>
        <v>0</v>
      </c>
      <c r="AN160" s="84">
        <f t="shared" si="13"/>
        <v>0</v>
      </c>
    </row>
    <row r="161" spans="1:40" x14ac:dyDescent="0.25">
      <c r="A161" s="13"/>
      <c r="B161" s="34" t="str">
        <f>LookupValues!$B$8</f>
        <v>Non-HAP native pinewood</v>
      </c>
      <c r="C161" s="35">
        <f>Disease!C148</f>
        <v>0</v>
      </c>
      <c r="D161" s="82">
        <f>Disease!AW148</f>
        <v>0</v>
      </c>
      <c r="E161" s="35">
        <f>Disease!D148</f>
        <v>0</v>
      </c>
      <c r="F161" s="82">
        <f>Disease!AX148</f>
        <v>0</v>
      </c>
      <c r="G161" s="35">
        <f>Disease!E148</f>
        <v>0</v>
      </c>
      <c r="H161" s="82">
        <f>Disease!AY148</f>
        <v>0</v>
      </c>
      <c r="I161" s="35">
        <f>Disease!F148</f>
        <v>0</v>
      </c>
      <c r="J161" s="82">
        <f>Disease!AZ148</f>
        <v>0</v>
      </c>
      <c r="K161" s="35">
        <f>Disease!G148</f>
        <v>0</v>
      </c>
      <c r="L161" s="82">
        <f>Disease!BA148</f>
        <v>0</v>
      </c>
      <c r="M161" s="35">
        <f>Disease!H148</f>
        <v>0</v>
      </c>
      <c r="N161" s="82">
        <f>Disease!BB148</f>
        <v>0</v>
      </c>
      <c r="O161" s="35">
        <f>Disease!I148</f>
        <v>0</v>
      </c>
      <c r="P161" s="82">
        <f>Disease!BC148</f>
        <v>0</v>
      </c>
      <c r="Q161" s="35">
        <f>Disease!J148</f>
        <v>0</v>
      </c>
      <c r="R161" s="82">
        <f>Disease!BD148</f>
        <v>0</v>
      </c>
      <c r="S161" s="35">
        <f>Disease!K148</f>
        <v>0</v>
      </c>
      <c r="T161" s="82">
        <f>Disease!BE148</f>
        <v>0</v>
      </c>
      <c r="U161" s="35">
        <f>Disease!L148</f>
        <v>0</v>
      </c>
      <c r="V161" s="82">
        <f>Disease!BF148</f>
        <v>0</v>
      </c>
      <c r="W161" s="35">
        <f>Disease!M148</f>
        <v>0</v>
      </c>
      <c r="X161" s="82">
        <f>Disease!BG148</f>
        <v>0</v>
      </c>
      <c r="Y161" s="35">
        <f>Disease!N148</f>
        <v>0</v>
      </c>
      <c r="Z161" s="82">
        <f>Disease!BH148</f>
        <v>0</v>
      </c>
      <c r="AA161" s="35">
        <f>Disease!O148</f>
        <v>0</v>
      </c>
      <c r="AB161" s="82">
        <f>Disease!BI148</f>
        <v>0</v>
      </c>
      <c r="AC161" s="35">
        <f>Disease!P148</f>
        <v>0</v>
      </c>
      <c r="AD161" s="82">
        <f>Disease!BJ148</f>
        <v>0</v>
      </c>
      <c r="AE161" s="35">
        <f>Disease!Q148</f>
        <v>0</v>
      </c>
      <c r="AF161" s="82">
        <f>Disease!BK148</f>
        <v>0</v>
      </c>
      <c r="AG161" s="35">
        <f>Disease!R148</f>
        <v>0</v>
      </c>
      <c r="AH161" s="82">
        <f>Disease!BL148</f>
        <v>0</v>
      </c>
      <c r="AI161" s="35">
        <f>Disease!S148</f>
        <v>0</v>
      </c>
      <c r="AJ161" s="82">
        <f>Disease!BM148</f>
        <v>0</v>
      </c>
      <c r="AK161" s="35">
        <f>Disease!T148</f>
        <v>0</v>
      </c>
      <c r="AL161" s="82">
        <f>Disease!BN148</f>
        <v>0</v>
      </c>
      <c r="AM161" s="81">
        <f t="shared" si="12"/>
        <v>0</v>
      </c>
      <c r="AN161" s="84">
        <f t="shared" si="13"/>
        <v>0</v>
      </c>
    </row>
    <row r="162" spans="1:40" ht="30" customHeight="1" x14ac:dyDescent="0.25">
      <c r="A162" s="13"/>
      <c r="B162" s="85" t="str">
        <f>LookupValues!$B$9</f>
        <v>Upland birchwoods (Scot); birch dominated upland oakwoods (Eng, Wal)</v>
      </c>
      <c r="C162" s="35">
        <f>Disease!C149</f>
        <v>1278.6904946720001</v>
      </c>
      <c r="D162" s="82">
        <f>Disease!AW149</f>
        <v>25.842180644311863</v>
      </c>
      <c r="E162" s="35">
        <f>Disease!D149</f>
        <v>120.68052873100001</v>
      </c>
      <c r="F162" s="82">
        <f>Disease!AX149</f>
        <v>87.095734276945194</v>
      </c>
      <c r="G162" s="35">
        <f>Disease!E149</f>
        <v>21.637069123</v>
      </c>
      <c r="H162" s="82">
        <f>Disease!AY149</f>
        <v>113.49800104546556</v>
      </c>
      <c r="I162" s="35">
        <f>Disease!F149</f>
        <v>0</v>
      </c>
      <c r="J162" s="82">
        <f>Disease!AZ149</f>
        <v>0</v>
      </c>
      <c r="K162" s="35">
        <f>Disease!G149</f>
        <v>0</v>
      </c>
      <c r="L162" s="82">
        <f>Disease!BA149</f>
        <v>0</v>
      </c>
      <c r="M162" s="35">
        <f>Disease!H149</f>
        <v>0</v>
      </c>
      <c r="N162" s="82">
        <f>Disease!BB149</f>
        <v>0</v>
      </c>
      <c r="O162" s="35">
        <f>Disease!I149</f>
        <v>0</v>
      </c>
      <c r="P162" s="82">
        <f>Disease!BC149</f>
        <v>0</v>
      </c>
      <c r="Q162" s="35">
        <f>Disease!J149</f>
        <v>0</v>
      </c>
      <c r="R162" s="82">
        <f>Disease!BD149</f>
        <v>0</v>
      </c>
      <c r="S162" s="35">
        <f>Disease!K149</f>
        <v>0</v>
      </c>
      <c r="T162" s="82">
        <f>Disease!BE149</f>
        <v>0</v>
      </c>
      <c r="U162" s="35">
        <f>Disease!L149</f>
        <v>0</v>
      </c>
      <c r="V162" s="82">
        <f>Disease!BF149</f>
        <v>0</v>
      </c>
      <c r="W162" s="35">
        <f>Disease!M149</f>
        <v>0</v>
      </c>
      <c r="X162" s="82">
        <f>Disease!BG149</f>
        <v>0</v>
      </c>
      <c r="Y162" s="35">
        <f>Disease!N149</f>
        <v>0</v>
      </c>
      <c r="Z162" s="82">
        <f>Disease!BH149</f>
        <v>0</v>
      </c>
      <c r="AA162" s="35">
        <f>Disease!O149</f>
        <v>0</v>
      </c>
      <c r="AB162" s="82">
        <f>Disease!BI149</f>
        <v>0</v>
      </c>
      <c r="AC162" s="35">
        <f>Disease!P149</f>
        <v>0</v>
      </c>
      <c r="AD162" s="82">
        <f>Disease!BJ149</f>
        <v>0</v>
      </c>
      <c r="AE162" s="35">
        <f>Disease!Q149</f>
        <v>0</v>
      </c>
      <c r="AF162" s="82">
        <f>Disease!BK149</f>
        <v>0</v>
      </c>
      <c r="AG162" s="35">
        <f>Disease!R149</f>
        <v>0</v>
      </c>
      <c r="AH162" s="82">
        <f>Disease!BL149</f>
        <v>0</v>
      </c>
      <c r="AI162" s="35">
        <f>Disease!S149</f>
        <v>0</v>
      </c>
      <c r="AJ162" s="82">
        <f>Disease!BM149</f>
        <v>0</v>
      </c>
      <c r="AK162" s="35">
        <f>Disease!T149</f>
        <v>0</v>
      </c>
      <c r="AL162" s="82">
        <f>Disease!BN149</f>
        <v>0</v>
      </c>
      <c r="AM162" s="81">
        <f t="shared" si="12"/>
        <v>1421.0080925260002</v>
      </c>
      <c r="AN162" s="84">
        <f t="shared" si="13"/>
        <v>24.463178979882766</v>
      </c>
    </row>
    <row r="163" spans="1:40" x14ac:dyDescent="0.25">
      <c r="A163" s="13"/>
      <c r="B163" s="34" t="str">
        <f>LookupValues!$B$10</f>
        <v>Upland mixed ashwoods</v>
      </c>
      <c r="C163" s="35">
        <f>Disease!C150</f>
        <v>2764.262764564</v>
      </c>
      <c r="D163" s="82">
        <f>Disease!AW150</f>
        <v>17.769173696017305</v>
      </c>
      <c r="E163" s="35">
        <f>Disease!D150</f>
        <v>69.385935128</v>
      </c>
      <c r="F163" s="82">
        <f>Disease!AX150</f>
        <v>68.95262627871513</v>
      </c>
      <c r="G163" s="35">
        <f>Disease!E150</f>
        <v>0</v>
      </c>
      <c r="H163" s="82">
        <f>Disease!AY150</f>
        <v>0</v>
      </c>
      <c r="I163" s="35">
        <f>Disease!F150</f>
        <v>99.03527801300001</v>
      </c>
      <c r="J163" s="82">
        <f>Disease!AZ150</f>
        <v>42.070571859553304</v>
      </c>
      <c r="K163" s="35">
        <f>Disease!G150</f>
        <v>12.538355816299999</v>
      </c>
      <c r="L163" s="82">
        <f>Disease!BA150</f>
        <v>58.865264518126764</v>
      </c>
      <c r="M163" s="35">
        <f>Disease!H150</f>
        <v>0</v>
      </c>
      <c r="N163" s="82">
        <f>Disease!BB150</f>
        <v>0</v>
      </c>
      <c r="O163" s="35">
        <f>Disease!I150</f>
        <v>0</v>
      </c>
      <c r="P163" s="82">
        <f>Disease!BC150</f>
        <v>0</v>
      </c>
      <c r="Q163" s="35">
        <f>Disease!J150</f>
        <v>0</v>
      </c>
      <c r="R163" s="82">
        <f>Disease!BD150</f>
        <v>0</v>
      </c>
      <c r="S163" s="35">
        <f>Disease!K150</f>
        <v>0</v>
      </c>
      <c r="T163" s="82">
        <f>Disease!BE150</f>
        <v>0</v>
      </c>
      <c r="U163" s="35">
        <f>Disease!L150</f>
        <v>0</v>
      </c>
      <c r="V163" s="82">
        <f>Disease!BF150</f>
        <v>0</v>
      </c>
      <c r="W163" s="35">
        <f>Disease!M150</f>
        <v>0</v>
      </c>
      <c r="X163" s="82">
        <f>Disease!BG150</f>
        <v>0</v>
      </c>
      <c r="Y163" s="35">
        <f>Disease!N150</f>
        <v>0</v>
      </c>
      <c r="Z163" s="82">
        <f>Disease!BH150</f>
        <v>0</v>
      </c>
      <c r="AA163" s="35">
        <f>Disease!O150</f>
        <v>295.6796595413</v>
      </c>
      <c r="AB163" s="82">
        <f>Disease!BI150</f>
        <v>58.966713209287079</v>
      </c>
      <c r="AC163" s="35">
        <f>Disease!P150</f>
        <v>0</v>
      </c>
      <c r="AD163" s="82">
        <f>Disease!BJ150</f>
        <v>0</v>
      </c>
      <c r="AE163" s="35">
        <f>Disease!Q150</f>
        <v>0</v>
      </c>
      <c r="AF163" s="82">
        <f>Disease!BK150</f>
        <v>0</v>
      </c>
      <c r="AG163" s="35">
        <f>Disease!R150</f>
        <v>0</v>
      </c>
      <c r="AH163" s="82">
        <f>Disease!BL150</f>
        <v>0</v>
      </c>
      <c r="AI163" s="35">
        <f>Disease!S150</f>
        <v>0</v>
      </c>
      <c r="AJ163" s="82">
        <f>Disease!BM150</f>
        <v>0</v>
      </c>
      <c r="AK163" s="35">
        <f>Disease!T150</f>
        <v>0</v>
      </c>
      <c r="AL163" s="82">
        <f>Disease!BN150</f>
        <v>0</v>
      </c>
      <c r="AM163" s="81">
        <f t="shared" si="12"/>
        <v>3240.9019930626</v>
      </c>
      <c r="AN163" s="84">
        <f t="shared" si="13"/>
        <v>16.202648382998188</v>
      </c>
    </row>
    <row r="164" spans="1:40" x14ac:dyDescent="0.25">
      <c r="A164" s="13"/>
      <c r="B164" s="34" t="str">
        <f>LookupValues!$B$11</f>
        <v>Upland oakwood</v>
      </c>
      <c r="C164" s="35">
        <f>Disease!C151</f>
        <v>3988.7317245240001</v>
      </c>
      <c r="D164" s="82">
        <f>Disease!AW151</f>
        <v>15.023436331558388</v>
      </c>
      <c r="E164" s="35">
        <f>Disease!D151</f>
        <v>71.646581823299996</v>
      </c>
      <c r="F164" s="82">
        <f>Disease!AX151</f>
        <v>64.38134878760566</v>
      </c>
      <c r="G164" s="35">
        <f>Disease!E151</f>
        <v>0</v>
      </c>
      <c r="H164" s="82">
        <f>Disease!AY151</f>
        <v>0</v>
      </c>
      <c r="I164" s="35">
        <f>Disease!F151</f>
        <v>1032.0376447952999</v>
      </c>
      <c r="J164" s="82">
        <f>Disease!AZ151</f>
        <v>52.690986626669932</v>
      </c>
      <c r="K164" s="35">
        <f>Disease!G151</f>
        <v>0</v>
      </c>
      <c r="L164" s="82">
        <f>Disease!BA151</f>
        <v>0</v>
      </c>
      <c r="M164" s="35">
        <f>Disease!H151</f>
        <v>0</v>
      </c>
      <c r="N164" s="82">
        <f>Disease!BB151</f>
        <v>0</v>
      </c>
      <c r="O164" s="35">
        <f>Disease!I151</f>
        <v>99.734568917999994</v>
      </c>
      <c r="P164" s="82">
        <f>Disease!BC151</f>
        <v>96.462109882801315</v>
      </c>
      <c r="Q164" s="35">
        <f>Disease!J151</f>
        <v>0</v>
      </c>
      <c r="R164" s="82">
        <f>Disease!BD151</f>
        <v>0</v>
      </c>
      <c r="S164" s="35">
        <f>Disease!K151</f>
        <v>0</v>
      </c>
      <c r="T164" s="82">
        <f>Disease!BE151</f>
        <v>0</v>
      </c>
      <c r="U164" s="35">
        <f>Disease!L151</f>
        <v>0</v>
      </c>
      <c r="V164" s="82">
        <f>Disease!BF151</f>
        <v>0</v>
      </c>
      <c r="W164" s="35">
        <f>Disease!M151</f>
        <v>0</v>
      </c>
      <c r="X164" s="82">
        <f>Disease!BG151</f>
        <v>0</v>
      </c>
      <c r="Y164" s="35">
        <f>Disease!N151</f>
        <v>0</v>
      </c>
      <c r="Z164" s="82">
        <f>Disease!BH151</f>
        <v>0</v>
      </c>
      <c r="AA164" s="35">
        <f>Disease!O151</f>
        <v>0</v>
      </c>
      <c r="AB164" s="82">
        <f>Disease!BI151</f>
        <v>0</v>
      </c>
      <c r="AC164" s="35">
        <f>Disease!P151</f>
        <v>0</v>
      </c>
      <c r="AD164" s="82">
        <f>Disease!BJ151</f>
        <v>0</v>
      </c>
      <c r="AE164" s="35">
        <f>Disease!Q151</f>
        <v>0</v>
      </c>
      <c r="AF164" s="82">
        <f>Disease!BK151</f>
        <v>0</v>
      </c>
      <c r="AG164" s="35">
        <f>Disease!R151</f>
        <v>0</v>
      </c>
      <c r="AH164" s="82">
        <f>Disease!BL151</f>
        <v>0</v>
      </c>
      <c r="AI164" s="35">
        <f>Disease!S151</f>
        <v>0</v>
      </c>
      <c r="AJ164" s="82">
        <f>Disease!BM151</f>
        <v>0</v>
      </c>
      <c r="AK164" s="35">
        <f>Disease!T151</f>
        <v>0</v>
      </c>
      <c r="AL164" s="82">
        <f>Disease!BN151</f>
        <v>0</v>
      </c>
      <c r="AM164" s="81">
        <f t="shared" si="12"/>
        <v>5192.1505200606007</v>
      </c>
      <c r="AN164" s="84">
        <f t="shared" si="13"/>
        <v>15.71992313364164</v>
      </c>
    </row>
    <row r="165" spans="1:40" x14ac:dyDescent="0.25">
      <c r="A165" s="13"/>
      <c r="B165" s="34" t="str">
        <f>LookupValues!$B$12</f>
        <v>Wet woodland</v>
      </c>
      <c r="C165" s="35">
        <f>Disease!C152</f>
        <v>4983.9903627210997</v>
      </c>
      <c r="D165" s="82">
        <f>Disease!AW152</f>
        <v>13.075886935353772</v>
      </c>
      <c r="E165" s="35">
        <f>Disease!D152</f>
        <v>467.25540122140001</v>
      </c>
      <c r="F165" s="82">
        <f>Disease!AX152</f>
        <v>58.495151819783672</v>
      </c>
      <c r="G165" s="35">
        <f>Disease!E152</f>
        <v>48.123984784600005</v>
      </c>
      <c r="H165" s="82">
        <f>Disease!AY152</f>
        <v>63.886547916922659</v>
      </c>
      <c r="I165" s="35">
        <f>Disease!F152</f>
        <v>204.89017386400002</v>
      </c>
      <c r="J165" s="82">
        <f>Disease!AZ152</f>
        <v>62.607243520690425</v>
      </c>
      <c r="K165" s="35">
        <f>Disease!G152</f>
        <v>0</v>
      </c>
      <c r="L165" s="82">
        <f>Disease!BA152</f>
        <v>0</v>
      </c>
      <c r="M165" s="35">
        <f>Disease!H152</f>
        <v>0</v>
      </c>
      <c r="N165" s="82">
        <f>Disease!BB152</f>
        <v>0</v>
      </c>
      <c r="O165" s="35">
        <f>Disease!I152</f>
        <v>0</v>
      </c>
      <c r="P165" s="82">
        <f>Disease!BC152</f>
        <v>0</v>
      </c>
      <c r="Q165" s="35">
        <f>Disease!J152</f>
        <v>0</v>
      </c>
      <c r="R165" s="82">
        <f>Disease!BD152</f>
        <v>0</v>
      </c>
      <c r="S165" s="35">
        <f>Disease!K152</f>
        <v>0</v>
      </c>
      <c r="T165" s="82">
        <f>Disease!BE152</f>
        <v>0</v>
      </c>
      <c r="U165" s="35">
        <f>Disease!L152</f>
        <v>0</v>
      </c>
      <c r="V165" s="82">
        <f>Disease!BF152</f>
        <v>0</v>
      </c>
      <c r="W165" s="35">
        <f>Disease!M152</f>
        <v>0</v>
      </c>
      <c r="X165" s="82">
        <f>Disease!BG152</f>
        <v>0</v>
      </c>
      <c r="Y165" s="35">
        <f>Disease!N152</f>
        <v>0</v>
      </c>
      <c r="Z165" s="82">
        <f>Disease!BH152</f>
        <v>0</v>
      </c>
      <c r="AA165" s="35">
        <f>Disease!O152</f>
        <v>0</v>
      </c>
      <c r="AB165" s="82">
        <f>Disease!BI152</f>
        <v>0</v>
      </c>
      <c r="AC165" s="35">
        <f>Disease!P152</f>
        <v>0</v>
      </c>
      <c r="AD165" s="82">
        <f>Disease!BJ152</f>
        <v>0</v>
      </c>
      <c r="AE165" s="35">
        <f>Disease!Q152</f>
        <v>0</v>
      </c>
      <c r="AF165" s="82">
        <f>Disease!BK152</f>
        <v>0</v>
      </c>
      <c r="AG165" s="35">
        <f>Disease!R152</f>
        <v>0</v>
      </c>
      <c r="AH165" s="82">
        <f>Disease!BL152</f>
        <v>0</v>
      </c>
      <c r="AI165" s="35">
        <f>Disease!S152</f>
        <v>0</v>
      </c>
      <c r="AJ165" s="82">
        <f>Disease!BM152</f>
        <v>0</v>
      </c>
      <c r="AK165" s="35">
        <f>Disease!T152</f>
        <v>0</v>
      </c>
      <c r="AL165" s="82">
        <f>Disease!BN152</f>
        <v>0</v>
      </c>
      <c r="AM165" s="81">
        <f t="shared" si="12"/>
        <v>5704.259922591099</v>
      </c>
      <c r="AN165" s="84">
        <f t="shared" si="13"/>
        <v>12.602882484360711</v>
      </c>
    </row>
    <row r="166" spans="1:40" x14ac:dyDescent="0.25">
      <c r="A166" s="13"/>
      <c r="B166" s="34" t="str">
        <f>LookupValues!$B$13</f>
        <v>Wood Pasture &amp; Parkland</v>
      </c>
      <c r="C166" s="35">
        <f>Disease!C153</f>
        <v>279.65364219010002</v>
      </c>
      <c r="D166" s="82">
        <f>Disease!AW153</f>
        <v>62.661363481548399</v>
      </c>
      <c r="E166" s="35">
        <f>Disease!D153</f>
        <v>0</v>
      </c>
      <c r="F166" s="82">
        <f>Disease!AX153</f>
        <v>0</v>
      </c>
      <c r="G166" s="35">
        <f>Disease!E153</f>
        <v>0</v>
      </c>
      <c r="H166" s="82">
        <f>Disease!AY153</f>
        <v>0</v>
      </c>
      <c r="I166" s="35">
        <f>Disease!F153</f>
        <v>0</v>
      </c>
      <c r="J166" s="82">
        <f>Disease!AZ153</f>
        <v>0</v>
      </c>
      <c r="K166" s="35">
        <f>Disease!G153</f>
        <v>0</v>
      </c>
      <c r="L166" s="82">
        <f>Disease!BA153</f>
        <v>0</v>
      </c>
      <c r="M166" s="35">
        <f>Disease!H153</f>
        <v>0</v>
      </c>
      <c r="N166" s="82">
        <f>Disease!BB153</f>
        <v>0</v>
      </c>
      <c r="O166" s="35">
        <f>Disease!I153</f>
        <v>0</v>
      </c>
      <c r="P166" s="82">
        <f>Disease!BC153</f>
        <v>0</v>
      </c>
      <c r="Q166" s="35">
        <f>Disease!J153</f>
        <v>0</v>
      </c>
      <c r="R166" s="82">
        <f>Disease!BD153</f>
        <v>0</v>
      </c>
      <c r="S166" s="35">
        <f>Disease!K153</f>
        <v>0</v>
      </c>
      <c r="T166" s="82">
        <f>Disease!BE153</f>
        <v>0</v>
      </c>
      <c r="U166" s="35">
        <f>Disease!L153</f>
        <v>0</v>
      </c>
      <c r="V166" s="82">
        <f>Disease!BF153</f>
        <v>0</v>
      </c>
      <c r="W166" s="35">
        <f>Disease!M153</f>
        <v>0</v>
      </c>
      <c r="X166" s="82">
        <f>Disease!BG153</f>
        <v>0</v>
      </c>
      <c r="Y166" s="35">
        <f>Disease!N153</f>
        <v>0</v>
      </c>
      <c r="Z166" s="82">
        <f>Disease!BH153</f>
        <v>0</v>
      </c>
      <c r="AA166" s="35">
        <f>Disease!O153</f>
        <v>0</v>
      </c>
      <c r="AB166" s="82">
        <f>Disease!BI153</f>
        <v>0</v>
      </c>
      <c r="AC166" s="35">
        <f>Disease!P153</f>
        <v>0</v>
      </c>
      <c r="AD166" s="82">
        <f>Disease!BJ153</f>
        <v>0</v>
      </c>
      <c r="AE166" s="35">
        <f>Disease!Q153</f>
        <v>0</v>
      </c>
      <c r="AF166" s="82">
        <f>Disease!BK153</f>
        <v>0</v>
      </c>
      <c r="AG166" s="35">
        <f>Disease!R153</f>
        <v>0</v>
      </c>
      <c r="AH166" s="82">
        <f>Disease!BL153</f>
        <v>0</v>
      </c>
      <c r="AI166" s="35">
        <f>Disease!S153</f>
        <v>0</v>
      </c>
      <c r="AJ166" s="82">
        <f>Disease!BM153</f>
        <v>0</v>
      </c>
      <c r="AK166" s="35">
        <f>Disease!T153</f>
        <v>0</v>
      </c>
      <c r="AL166" s="82">
        <f>Disease!BN153</f>
        <v>0</v>
      </c>
      <c r="AM166" s="81">
        <f t="shared" si="12"/>
        <v>279.65364219010002</v>
      </c>
      <c r="AN166" s="84">
        <f t="shared" si="13"/>
        <v>62.661363481548399</v>
      </c>
    </row>
    <row r="167" spans="1:40" x14ac:dyDescent="0.25">
      <c r="A167" s="13"/>
      <c r="B167" s="34" t="str">
        <f>LookupValues!$B$14</f>
        <v>Broadleaf habitat NOT classified as priority</v>
      </c>
      <c r="C167" s="35">
        <f>Disease!C154</f>
        <v>3427.977621901</v>
      </c>
      <c r="D167" s="82">
        <f>Disease!AW154</f>
        <v>13.934099785402134</v>
      </c>
      <c r="E167" s="35">
        <f>Disease!D154</f>
        <v>192.82965592230002</v>
      </c>
      <c r="F167" s="82">
        <f>Disease!AX154</f>
        <v>49.35628036425345</v>
      </c>
      <c r="G167" s="35">
        <f>Disease!E154</f>
        <v>7.5265447760999997</v>
      </c>
      <c r="H167" s="82">
        <f>Disease!AY154</f>
        <v>89.687611770383256</v>
      </c>
      <c r="I167" s="35">
        <f>Disease!F154</f>
        <v>126.2411909452</v>
      </c>
      <c r="J167" s="82">
        <f>Disease!AZ154</f>
        <v>71.488315509193939</v>
      </c>
      <c r="K167" s="35">
        <f>Disease!G154</f>
        <v>0</v>
      </c>
      <c r="L167" s="82">
        <f>Disease!BA154</f>
        <v>0</v>
      </c>
      <c r="M167" s="35">
        <f>Disease!H154</f>
        <v>0</v>
      </c>
      <c r="N167" s="82">
        <f>Disease!BB154</f>
        <v>0</v>
      </c>
      <c r="O167" s="35">
        <f>Disease!I154</f>
        <v>17.340766417300003</v>
      </c>
      <c r="P167" s="82">
        <f>Disease!BC154</f>
        <v>96.659353439999691</v>
      </c>
      <c r="Q167" s="35">
        <f>Disease!J154</f>
        <v>0</v>
      </c>
      <c r="R167" s="82">
        <f>Disease!BD154</f>
        <v>0</v>
      </c>
      <c r="S167" s="35">
        <f>Disease!K154</f>
        <v>0</v>
      </c>
      <c r="T167" s="82">
        <f>Disease!BE154</f>
        <v>0</v>
      </c>
      <c r="U167" s="35">
        <f>Disease!L154</f>
        <v>0</v>
      </c>
      <c r="V167" s="82">
        <f>Disease!BF154</f>
        <v>0</v>
      </c>
      <c r="W167" s="35">
        <f>Disease!M154</f>
        <v>0</v>
      </c>
      <c r="X167" s="82">
        <f>Disease!BG154</f>
        <v>0</v>
      </c>
      <c r="Y167" s="35">
        <f>Disease!N154</f>
        <v>0</v>
      </c>
      <c r="Z167" s="82">
        <f>Disease!BH154</f>
        <v>0</v>
      </c>
      <c r="AA167" s="35">
        <f>Disease!O154</f>
        <v>75.328886542300012</v>
      </c>
      <c r="AB167" s="82">
        <f>Disease!BI154</f>
        <v>92.903771508995959</v>
      </c>
      <c r="AC167" s="35">
        <f>Disease!P154</f>
        <v>0</v>
      </c>
      <c r="AD167" s="82">
        <f>Disease!BJ154</f>
        <v>0</v>
      </c>
      <c r="AE167" s="35">
        <f>Disease!Q154</f>
        <v>0</v>
      </c>
      <c r="AF167" s="82">
        <f>Disease!BK154</f>
        <v>0</v>
      </c>
      <c r="AG167" s="35">
        <f>Disease!R154</f>
        <v>0</v>
      </c>
      <c r="AH167" s="82">
        <f>Disease!BL154</f>
        <v>0</v>
      </c>
      <c r="AI167" s="35">
        <f>Disease!S154</f>
        <v>0</v>
      </c>
      <c r="AJ167" s="82">
        <f>Disease!BM154</f>
        <v>0</v>
      </c>
      <c r="AK167" s="35">
        <f>Disease!T154</f>
        <v>0</v>
      </c>
      <c r="AL167" s="82">
        <f>Disease!BN154</f>
        <v>0</v>
      </c>
      <c r="AM167" s="81">
        <f t="shared" si="12"/>
        <v>3847.2446665041998</v>
      </c>
      <c r="AN167" s="84">
        <f t="shared" si="13"/>
        <v>13.011480609071628</v>
      </c>
    </row>
    <row r="168" spans="1:40" x14ac:dyDescent="0.25">
      <c r="A168" s="13"/>
      <c r="B168" s="34" t="str">
        <f>LookupValues!$B$15</f>
        <v>Non-native coniferous woodland</v>
      </c>
      <c r="C168" s="35">
        <f>Disease!C155</f>
        <v>31143.063089592</v>
      </c>
      <c r="D168" s="82">
        <f>Disease!AW155</f>
        <v>3.0468595294566683</v>
      </c>
      <c r="E168" s="35">
        <f>Disease!D155</f>
        <v>1992.4221083550001</v>
      </c>
      <c r="F168" s="82">
        <f>Disease!AX155</f>
        <v>17.749899931468111</v>
      </c>
      <c r="G168" s="35">
        <f>Disease!E155</f>
        <v>286.53606146100003</v>
      </c>
      <c r="H168" s="82">
        <f>Disease!AY155</f>
        <v>32.172779175133556</v>
      </c>
      <c r="I168" s="35">
        <f>Disease!F155</f>
        <v>1219.1812759732002</v>
      </c>
      <c r="J168" s="82">
        <f>Disease!AZ155</f>
        <v>21.441910056890645</v>
      </c>
      <c r="K168" s="35">
        <f>Disease!G155</f>
        <v>323.41378127180002</v>
      </c>
      <c r="L168" s="82">
        <f>Disease!BA155</f>
        <v>50.335738386830805</v>
      </c>
      <c r="M168" s="35">
        <f>Disease!H155</f>
        <v>61.043051807600001</v>
      </c>
      <c r="N168" s="82">
        <f>Disease!BB155</f>
        <v>62.716657133511063</v>
      </c>
      <c r="O168" s="35">
        <f>Disease!I155</f>
        <v>197.5043383304</v>
      </c>
      <c r="P168" s="82">
        <f>Disease!BC155</f>
        <v>48.414451461955224</v>
      </c>
      <c r="Q168" s="35">
        <f>Disease!J155</f>
        <v>0</v>
      </c>
      <c r="R168" s="82">
        <f>Disease!BD155</f>
        <v>0</v>
      </c>
      <c r="S168" s="35">
        <f>Disease!K155</f>
        <v>0</v>
      </c>
      <c r="T168" s="82">
        <f>Disease!BE155</f>
        <v>0</v>
      </c>
      <c r="U168" s="35">
        <f>Disease!L155</f>
        <v>33.037407446000003</v>
      </c>
      <c r="V168" s="82">
        <f>Disease!BF155</f>
        <v>113.21308100598155</v>
      </c>
      <c r="W168" s="35">
        <f>Disease!M155</f>
        <v>95.203920897000003</v>
      </c>
      <c r="X168" s="82">
        <f>Disease!BG155</f>
        <v>113.21308100649757</v>
      </c>
      <c r="Y168" s="35">
        <f>Disease!N155</f>
        <v>0</v>
      </c>
      <c r="Z168" s="82">
        <f>Disease!BH155</f>
        <v>0</v>
      </c>
      <c r="AA168" s="35">
        <f>Disease!O155</f>
        <v>159.5661598865</v>
      </c>
      <c r="AB168" s="82">
        <f>Disease!BI155</f>
        <v>83.93373091024722</v>
      </c>
      <c r="AC168" s="35">
        <f>Disease!P155</f>
        <v>0</v>
      </c>
      <c r="AD168" s="82">
        <f>Disease!BJ155</f>
        <v>0</v>
      </c>
      <c r="AE168" s="35">
        <f>Disease!Q155</f>
        <v>0</v>
      </c>
      <c r="AF168" s="82">
        <f>Disease!BK155</f>
        <v>0</v>
      </c>
      <c r="AG168" s="35">
        <f>Disease!R155</f>
        <v>0</v>
      </c>
      <c r="AH168" s="82">
        <f>Disease!BL155</f>
        <v>0</v>
      </c>
      <c r="AI168" s="35">
        <f>Disease!S155</f>
        <v>0</v>
      </c>
      <c r="AJ168" s="82">
        <f>Disease!BM155</f>
        <v>0</v>
      </c>
      <c r="AK168" s="35">
        <f>Disease!T155</f>
        <v>0</v>
      </c>
      <c r="AL168" s="82">
        <f>Disease!BN155</f>
        <v>0</v>
      </c>
      <c r="AM168" s="81">
        <f t="shared" si="12"/>
        <v>35510.971195020502</v>
      </c>
      <c r="AN168" s="84">
        <f t="shared" si="13"/>
        <v>3.0464645237713435</v>
      </c>
    </row>
    <row r="169" spans="1:40" x14ac:dyDescent="0.25">
      <c r="A169" s="13"/>
      <c r="B169" s="36" t="str">
        <f>LookupValues!$B$16</f>
        <v>Transition or felled</v>
      </c>
      <c r="C169" s="35">
        <f>Disease!C156</f>
        <v>1234.1088777051</v>
      </c>
      <c r="D169" s="82">
        <f>Disease!AW156</f>
        <v>16.555239042457842</v>
      </c>
      <c r="E169" s="35">
        <f>Disease!D156</f>
        <v>0.97528981849999996</v>
      </c>
      <c r="F169" s="82">
        <f>Disease!AX156</f>
        <v>111.63958396020921</v>
      </c>
      <c r="G169" s="35">
        <f>Disease!E156</f>
        <v>0</v>
      </c>
      <c r="H169" s="82">
        <f>Disease!AY156</f>
        <v>0</v>
      </c>
      <c r="I169" s="35">
        <f>Disease!F156</f>
        <v>0</v>
      </c>
      <c r="J169" s="82">
        <f>Disease!AZ156</f>
        <v>0</v>
      </c>
      <c r="K169" s="35">
        <f>Disease!G156</f>
        <v>0</v>
      </c>
      <c r="L169" s="82">
        <f>Disease!BA156</f>
        <v>0</v>
      </c>
      <c r="M169" s="35">
        <f>Disease!H156</f>
        <v>0</v>
      </c>
      <c r="N169" s="82">
        <f>Disease!BB156</f>
        <v>0</v>
      </c>
      <c r="O169" s="35">
        <f>Disease!I156</f>
        <v>0</v>
      </c>
      <c r="P169" s="82">
        <f>Disease!BC156</f>
        <v>0</v>
      </c>
      <c r="Q169" s="35">
        <f>Disease!J156</f>
        <v>0</v>
      </c>
      <c r="R169" s="82">
        <f>Disease!BD156</f>
        <v>0</v>
      </c>
      <c r="S169" s="35">
        <f>Disease!K156</f>
        <v>0</v>
      </c>
      <c r="T169" s="82">
        <f>Disease!BE156</f>
        <v>0</v>
      </c>
      <c r="U169" s="35">
        <f>Disease!L156</f>
        <v>0</v>
      </c>
      <c r="V169" s="82">
        <f>Disease!BF156</f>
        <v>0</v>
      </c>
      <c r="W169" s="35">
        <f>Disease!M156</f>
        <v>0</v>
      </c>
      <c r="X169" s="82">
        <f>Disease!BG156</f>
        <v>0</v>
      </c>
      <c r="Y169" s="35">
        <f>Disease!N156</f>
        <v>0</v>
      </c>
      <c r="Z169" s="82">
        <f>Disease!BH156</f>
        <v>0</v>
      </c>
      <c r="AA169" s="35">
        <f>Disease!O156</f>
        <v>0</v>
      </c>
      <c r="AB169" s="82">
        <f>Disease!BI156</f>
        <v>0</v>
      </c>
      <c r="AC169" s="35">
        <f>Disease!P156</f>
        <v>0</v>
      </c>
      <c r="AD169" s="82">
        <f>Disease!BJ156</f>
        <v>0</v>
      </c>
      <c r="AE169" s="35">
        <f>Disease!Q156</f>
        <v>0</v>
      </c>
      <c r="AF169" s="82">
        <f>Disease!BK156</f>
        <v>0</v>
      </c>
      <c r="AG169" s="35">
        <f>Disease!R156</f>
        <v>0</v>
      </c>
      <c r="AH169" s="82">
        <f>Disease!BL156</f>
        <v>0</v>
      </c>
      <c r="AI169" s="35">
        <f>Disease!S156</f>
        <v>0</v>
      </c>
      <c r="AJ169" s="82">
        <f>Disease!BM156</f>
        <v>0</v>
      </c>
      <c r="AK169" s="35">
        <f>Disease!T156</f>
        <v>0</v>
      </c>
      <c r="AL169" s="82">
        <f>Disease!BN156</f>
        <v>0</v>
      </c>
      <c r="AM169" s="81">
        <f t="shared" si="12"/>
        <v>1235.0841675235999</v>
      </c>
      <c r="AN169" s="84">
        <f t="shared" si="13"/>
        <v>16.54240102400848</v>
      </c>
    </row>
    <row r="170" spans="1:40" x14ac:dyDescent="0.25">
      <c r="A170" s="13"/>
      <c r="B170" s="80" t="s">
        <v>194</v>
      </c>
      <c r="C170" s="79">
        <f>SUM(C158:C169)</f>
        <v>106500.35538680598</v>
      </c>
      <c r="D170" s="83">
        <f>IF(C170=0,0,SQRT(SUM((C158*D158)^2,(C159*D159)^2,(C160*D160)^2,(C161*D161)^2,(C162*D162)^2,(C163*D163)^2,(C164*D164)^2,(C165*D165)^2,(C166*D166)^2,(C167*D167)^2,(C168*D168)^2,(C169*D169)^2))/C170)</f>
        <v>2.1883339928489267</v>
      </c>
      <c r="E170" s="79">
        <f>SUM(E158:E169)</f>
        <v>5414.8601374136997</v>
      </c>
      <c r="F170" s="83">
        <f>IF(E170=0,0,SQRT(SUM((E158*F158)^2,(E159*F159)^2,(E160*F160)^2,(E161*F161)^2,(E162*F162)^2,(E163*F163)^2,(E164*F164)^2,(E165*F165)^2,(E166*F166)^2,(E167*F167)^2,(E168*F168)^2,(E169*F169)^2))/E170)</f>
        <v>12.154310349711805</v>
      </c>
      <c r="G170" s="79">
        <f>SUM(G158:G169)</f>
        <v>698.67764708370009</v>
      </c>
      <c r="H170" s="83">
        <f>IF(G170=0,0,SQRT(SUM((G158*H158)^2,(G159*H159)^2,(G160*H160)^2,(G161*H161)^2,(G162*H162)^2,(G163*H163)^2,(G164*H164)^2,(G165*H165)^2,(G166*H166)^2,(G167*H167)^2,(G168*H168)^2,(G169*H169)^2))/G170)</f>
        <v>23.166863040196574</v>
      </c>
      <c r="I170" s="79">
        <f>SUM(I158:I169)</f>
        <v>4729.6743662227</v>
      </c>
      <c r="J170" s="83">
        <f>IF(I170=0,0,SQRT(SUM((I158*J158)^2,(I159*J159)^2,(I160*J160)^2,(I161*J161)^2,(I162*J162)^2,(I163*J163)^2,(I164*J164)^2,(I165*J165)^2,(I166*J166)^2,(I167*J167)^2,(I168*J168)^2,(I169*J169)^2))/I170)</f>
        <v>16.574184759041334</v>
      </c>
      <c r="K170" s="79">
        <f>SUM(K158:K169)</f>
        <v>335.95213708810002</v>
      </c>
      <c r="L170" s="83">
        <f>IF(K170=0,0,SQRT(SUM((K158*L158)^2,(K159*L159)^2,(K160*L160)^2,(K161*L161)^2,(K162*L162)^2,(K163*L163)^2,(K164*L164)^2,(K165*L165)^2,(K166*L166)^2,(K167*L167)^2,(K168*L168)^2,(K169*L169)^2))/K170)</f>
        <v>48.506893032599955</v>
      </c>
      <c r="M170" s="79">
        <f>SUM(M158:M169)</f>
        <v>223.70153659759998</v>
      </c>
      <c r="N170" s="83">
        <f>IF(M170=0,0,SQRT(SUM((M158*N158)^2,(M159*N159)^2,(M160*N160)^2,(M161*N161)^2,(M162*N162)^2,(M163*N163)^2,(M164*N164)^2,(M165*N165)^2,(M166*N166)^2,(M167*N167)^2,(M168*N168)^2,(M169*N169)^2))/M170)</f>
        <v>59.974127671560289</v>
      </c>
      <c r="O170" s="79">
        <f>SUM(O158:O169)</f>
        <v>332.95602948430002</v>
      </c>
      <c r="P170" s="83">
        <f>IF(O170=0,0,SQRT(SUM((O158*P158)^2,(O159*P159)^2,(O160*P160)^2,(O161*P161)^2,(O162*P162)^2,(O163*P163)^2,(O164*P164)^2,(O165*P165)^2,(O166*P166)^2,(O167*P167)^2,(O168*P168)^2,(O169*P169)^2))/O170)</f>
        <v>41.390986738614814</v>
      </c>
      <c r="Q170" s="79">
        <f>SUM(Q158:Q169)</f>
        <v>0</v>
      </c>
      <c r="R170" s="83">
        <f>IF(Q170=0,0,SQRT(SUM((Q158*R158)^2,(Q159*R159)^2,(Q160*R160)^2,(Q161*R161)^2,(Q162*R162)^2,(Q163*R163)^2,(Q164*R164)^2,(Q165*R165)^2,(Q166*R166)^2,(Q167*R167)^2,(Q168*R168)^2,(Q169*R169)^2))/Q170)</f>
        <v>0</v>
      </c>
      <c r="S170" s="79">
        <f>SUM(S158:S169)</f>
        <v>0</v>
      </c>
      <c r="T170" s="83">
        <f>IF(S170=0,0,SQRT(SUM((S158*T158)^2,(S159*T159)^2,(S160*T160)^2,(S161*T161)^2,(S162*T162)^2,(S163*T163)^2,(S164*T164)^2,(S165*T165)^2,(S166*T166)^2,(S167*T167)^2,(S168*T168)^2,(S169*T169)^2))/S170)</f>
        <v>0</v>
      </c>
      <c r="U170" s="79">
        <f>SUM(U158:U169)</f>
        <v>33.037407446000003</v>
      </c>
      <c r="V170" s="83">
        <f>IF(U170=0,0,SQRT(SUM((U158*V158)^2,(U159*V159)^2,(U160*V160)^2,(U161*V161)^2,(U162*V162)^2,(U163*V163)^2,(U164*V164)^2,(U165*V165)^2,(U166*V166)^2,(U167*V167)^2,(U168*V168)^2,(U169*V169)^2))/U170)</f>
        <v>113.21308100598155</v>
      </c>
      <c r="W170" s="79">
        <f>SUM(W158:W169)</f>
        <v>95.203920897000003</v>
      </c>
      <c r="X170" s="83">
        <f>IF(W170=0,0,SQRT(SUM((W158*X158)^2,(W159*X159)^2,(W160*X160)^2,(W161*X161)^2,(W162*X162)^2,(W163*X163)^2,(W164*X164)^2,(W165*X165)^2,(W166*X166)^2,(W167*X167)^2,(W168*X168)^2,(W169*X169)^2))/W170)</f>
        <v>113.21308100649757</v>
      </c>
      <c r="Y170" s="79">
        <f>SUM(Y158:Y169)</f>
        <v>0</v>
      </c>
      <c r="Z170" s="83">
        <f>IF(Y170=0,0,SQRT(SUM((Y158*Z158)^2,(Y159*Z159)^2,(Y160*Z160)^2,(Y161*Z161)^2,(Y162*Z162)^2,(Y163*Z163)^2,(Y164*Z164)^2,(Y165*Z165)^2,(Y166*Z166)^2,(Y167*Z167)^2,(Y168*Z168)^2,(Y169*Z169)^2))/Y170)</f>
        <v>0</v>
      </c>
      <c r="AA170" s="79">
        <f>SUM(AA158:AA169)</f>
        <v>1241.4198111590999</v>
      </c>
      <c r="AB170" s="83">
        <f>IF(AA170=0,0,SQRT(SUM((AA158*AB158)^2,(AA159*AB159)^2,(AA160*AB160)^2,(AA161*AB161)^2,(AA162*AB162)^2,(AA163*AB163)^2,(AA164*AB164)^2,(AA165*AB165)^2,(AA166*AB166)^2,(AA167*AB167)^2,(AA168*AB168)^2,(AA169*AB169)^2))/AA170)</f>
        <v>27.850471826410107</v>
      </c>
      <c r="AC170" s="79">
        <f>SUM(AC158:AC169)</f>
        <v>0</v>
      </c>
      <c r="AD170" s="83">
        <f>IF(AC170=0,0,SQRT(SUM((AC158*AD158)^2,(AC159*AD159)^2,(AC160*AD160)^2,(AC161*AD161)^2,(AC162*AD162)^2,(AC163*AD163)^2,(AC164*AD164)^2,(AC165*AD165)^2,(AC166*AD166)^2,(AC167*AD167)^2,(AC168*AD168)^2,(AC169*AD169)^2))/AC170)</f>
        <v>0</v>
      </c>
      <c r="AE170" s="79">
        <f>SUM(AE158:AE169)</f>
        <v>0</v>
      </c>
      <c r="AF170" s="83">
        <f>IF(AE170=0,0,SQRT(SUM((AE158*AF158)^2,(AE159*AF159)^2,(AE160*AF160)^2,(AE161*AF161)^2,(AE162*AF162)^2,(AE163*AF163)^2,(AE164*AF164)^2,(AE165*AF165)^2,(AE166*AF166)^2,(AE167*AF167)^2,(AE168*AF168)^2,(AE169*AF169)^2))/AE170)</f>
        <v>0</v>
      </c>
      <c r="AG170" s="79">
        <f>SUM(AG158:AG169)</f>
        <v>378.50592414030001</v>
      </c>
      <c r="AH170" s="83">
        <f>IF(AG170=0,0,SQRT(SUM((AG158*AH158)^2,(AG159*AH159)^2,(AG160*AH160)^2,(AG161*AH161)^2,(AG162*AH162)^2,(AG163*AH163)^2,(AG164*AH164)^2,(AG165*AH165)^2,(AG166*AH166)^2,(AG167*AH167)^2,(AG168*AH168)^2,(AG169*AH169)^2))/AG170)</f>
        <v>53.938808018577731</v>
      </c>
      <c r="AI170" s="79">
        <f>SUM(AI158:AI169)</f>
        <v>0</v>
      </c>
      <c r="AJ170" s="83">
        <f>IF(AI170=0,0,SQRT(SUM((AI158*AJ158)^2,(AI159*AJ159)^2,(AI160*AJ160)^2,(AI161*AJ161)^2,(AI162*AJ162)^2,(AI163*AJ163)^2,(AI164*AJ164)^2,(AI165*AJ165)^2,(AI166*AJ166)^2,(AI167*AJ167)^2,(AI168*AJ168)^2,(AI169*AJ169)^2))/AI170)</f>
        <v>0</v>
      </c>
      <c r="AK170" s="79">
        <f>SUM(AK158:AK169)</f>
        <v>0</v>
      </c>
      <c r="AL170" s="83">
        <f>IF(AK170=0,0,SQRT(SUM((AK158*AL158)^2,(AK159*AL159)^2,(AK160*AL160)^2,(AK161*AL161)^2,(AK162*AL162)^2,(AK163*AL163)^2,(AK164*AL164)^2,(AK165*AL165)^2,(AK166*AL166)^2,(AK167*AL167)^2,(AK168*AL168)^2,(AK169*AL169)^2))/AK170)</f>
        <v>0</v>
      </c>
      <c r="AM170" s="81">
        <f>SUM(AM158:AM169)</f>
        <v>119984.34430433848</v>
      </c>
      <c r="AN170" s="84">
        <f>IF(AM170=0,0,SQRT(SUM((AM158*AN158)^2,(AM159*AN159)^2,(AM160*AN160)^2,(AM161*AN161)^2,(AM162*AN162)^2,(AM163*AN163)^2,(AM164*AN164)^2,(AM165*AN165)^2,(AM166*AN166)^2,(AM167*AN167)^2,(AM168*AN168)^2,(AM169*AN169)^2))/AM170)</f>
        <v>2.1642640069030485</v>
      </c>
    </row>
    <row r="171" spans="1:40" x14ac:dyDescent="0.25">
      <c r="A171" s="13"/>
      <c r="B171" s="55"/>
      <c r="C171" s="56"/>
      <c r="D171" s="57"/>
      <c r="E171" s="56"/>
      <c r="F171" s="57"/>
      <c r="G171" s="56"/>
      <c r="H171" s="57"/>
      <c r="I171" s="56"/>
      <c r="J171" s="57"/>
      <c r="K171" s="56"/>
      <c r="L171" s="57"/>
      <c r="M171" s="56"/>
      <c r="N171" s="57"/>
      <c r="O171" s="56"/>
      <c r="P171" s="57"/>
      <c r="Q171" s="56"/>
      <c r="R171" s="57"/>
      <c r="S171" s="56"/>
      <c r="T171" s="57"/>
      <c r="U171" s="56"/>
      <c r="V171" s="57"/>
      <c r="W171" s="56"/>
      <c r="X171" s="57"/>
      <c r="Y171" s="56"/>
      <c r="Z171" s="57"/>
      <c r="AA171" s="56"/>
      <c r="AB171" s="57"/>
      <c r="AC171" s="56"/>
      <c r="AD171" s="57"/>
      <c r="AE171" s="56"/>
      <c r="AF171" s="57"/>
      <c r="AG171" s="56"/>
      <c r="AH171" s="57"/>
      <c r="AI171" s="56"/>
      <c r="AJ171" s="57"/>
      <c r="AK171" s="57"/>
      <c r="AL171" s="57"/>
      <c r="AM171" s="57"/>
      <c r="AN171" s="57"/>
    </row>
    <row r="172" spans="1:40" x14ac:dyDescent="0.25">
      <c r="A172" s="13"/>
      <c r="B172" s="55"/>
      <c r="C172" s="56"/>
      <c r="D172" s="57"/>
      <c r="E172" s="56"/>
      <c r="F172" s="57"/>
      <c r="G172" s="56"/>
      <c r="H172" s="57"/>
      <c r="I172" s="56"/>
      <c r="J172" s="57"/>
      <c r="K172" s="56"/>
      <c r="L172" s="57"/>
      <c r="M172" s="56"/>
      <c r="N172" s="57"/>
      <c r="O172" s="56"/>
      <c r="P172" s="57"/>
      <c r="Q172" s="56"/>
      <c r="R172" s="57"/>
      <c r="S172" s="56"/>
      <c r="T172" s="57"/>
      <c r="U172" s="56"/>
      <c r="V172" s="57"/>
      <c r="W172" s="56"/>
      <c r="X172" s="57"/>
      <c r="Y172" s="56"/>
      <c r="Z172" s="57"/>
      <c r="AA172" s="56"/>
      <c r="AB172" s="57"/>
      <c r="AC172" s="56"/>
      <c r="AD172" s="57"/>
      <c r="AE172" s="56"/>
      <c r="AF172" s="57"/>
      <c r="AG172" s="56"/>
      <c r="AH172" s="57"/>
      <c r="AI172" s="56"/>
      <c r="AJ172" s="57"/>
      <c r="AK172" s="57"/>
      <c r="AL172" s="57"/>
      <c r="AM172" s="57"/>
      <c r="AN172" s="57"/>
    </row>
    <row r="173" spans="1:40" x14ac:dyDescent="0.25">
      <c r="A173" s="19"/>
      <c r="B173" s="55"/>
      <c r="C173" s="56"/>
      <c r="D173" s="57"/>
      <c r="E173" s="56"/>
      <c r="F173" s="57"/>
      <c r="G173" s="56"/>
      <c r="H173" s="57"/>
      <c r="I173" s="56"/>
      <c r="J173" s="57"/>
      <c r="K173" s="56"/>
      <c r="L173" s="57"/>
      <c r="M173" s="56"/>
      <c r="N173" s="57"/>
      <c r="O173" s="56"/>
      <c r="P173" s="57"/>
      <c r="Q173" s="56"/>
      <c r="R173" s="57"/>
      <c r="S173" s="56"/>
      <c r="T173" s="57"/>
      <c r="U173" s="56"/>
      <c r="V173" s="57"/>
      <c r="W173" s="56"/>
      <c r="X173" s="57"/>
      <c r="Y173" s="56"/>
      <c r="Z173" s="57"/>
      <c r="AA173" s="56"/>
      <c r="AB173" s="57"/>
      <c r="AC173" s="56"/>
      <c r="AD173" s="57"/>
      <c r="AE173" s="56"/>
      <c r="AF173" s="57"/>
      <c r="AG173" s="56"/>
      <c r="AH173" s="57"/>
      <c r="AI173" s="56"/>
      <c r="AJ173" s="57"/>
      <c r="AK173" s="57"/>
      <c r="AL173" s="57"/>
      <c r="AM173" s="57"/>
      <c r="AN173" s="57"/>
    </row>
    <row r="174" spans="1:40" x14ac:dyDescent="0.25">
      <c r="A174" s="13"/>
      <c r="B174" s="55"/>
      <c r="C174" s="56"/>
      <c r="D174" s="57"/>
      <c r="E174" s="56"/>
      <c r="F174" s="57"/>
      <c r="G174" s="56"/>
      <c r="H174" s="57"/>
      <c r="I174" s="56"/>
      <c r="J174" s="57"/>
      <c r="K174" s="56"/>
      <c r="L174" s="57"/>
      <c r="M174" s="56"/>
      <c r="N174" s="57"/>
      <c r="O174" s="56"/>
      <c r="P174" s="57"/>
      <c r="Q174" s="56"/>
      <c r="R174" s="57"/>
      <c r="S174" s="56"/>
      <c r="T174" s="57"/>
      <c r="U174" s="56"/>
      <c r="V174" s="57"/>
      <c r="W174" s="56"/>
      <c r="X174" s="57"/>
      <c r="Y174" s="56"/>
      <c r="Z174" s="57"/>
      <c r="AA174" s="56"/>
      <c r="AB174" s="57"/>
      <c r="AC174" s="56"/>
      <c r="AD174" s="57"/>
      <c r="AE174" s="56"/>
      <c r="AF174" s="57"/>
      <c r="AG174" s="56"/>
      <c r="AH174" s="57"/>
      <c r="AI174" s="56"/>
      <c r="AJ174" s="57"/>
      <c r="AK174" s="57"/>
      <c r="AL174" s="57"/>
      <c r="AM174" s="57"/>
      <c r="AN174" s="57"/>
    </row>
    <row r="175" spans="1:40" x14ac:dyDescent="0.25">
      <c r="A175" s="13"/>
      <c r="B175" s="55"/>
      <c r="C175" s="56"/>
      <c r="D175" s="57"/>
      <c r="E175" s="56"/>
      <c r="F175" s="57"/>
      <c r="G175" s="56"/>
      <c r="H175" s="57"/>
      <c r="I175" s="56"/>
      <c r="J175" s="57"/>
      <c r="K175" s="56"/>
      <c r="L175" s="57"/>
      <c r="M175" s="56"/>
      <c r="N175" s="57"/>
      <c r="O175" s="56"/>
      <c r="P175" s="57"/>
      <c r="Q175" s="56"/>
      <c r="R175" s="57"/>
      <c r="S175" s="56"/>
      <c r="T175" s="57"/>
      <c r="U175" s="56"/>
      <c r="V175" s="57"/>
      <c r="W175" s="56"/>
      <c r="X175" s="57"/>
      <c r="Y175" s="56"/>
      <c r="Z175" s="57"/>
      <c r="AA175" s="56"/>
      <c r="AB175" s="57"/>
      <c r="AC175" s="56"/>
      <c r="AD175" s="57"/>
      <c r="AE175" s="56"/>
      <c r="AF175" s="57"/>
      <c r="AG175" s="56"/>
      <c r="AH175" s="57"/>
      <c r="AI175" s="56"/>
      <c r="AJ175" s="57"/>
      <c r="AK175" s="57"/>
      <c r="AL175" s="57"/>
      <c r="AM175" s="57"/>
      <c r="AN175" s="57"/>
    </row>
    <row r="176" spans="1:40" x14ac:dyDescent="0.25">
      <c r="A176" s="29"/>
      <c r="B176" s="55"/>
      <c r="C176" s="56"/>
      <c r="D176" s="57"/>
      <c r="E176" s="56"/>
      <c r="F176" s="57"/>
      <c r="G176" s="56"/>
      <c r="H176" s="57"/>
      <c r="I176" s="56"/>
      <c r="J176" s="57"/>
      <c r="K176" s="56"/>
      <c r="L176" s="57"/>
      <c r="M176" s="56"/>
      <c r="N176" s="57"/>
      <c r="O176" s="56"/>
      <c r="P176" s="57"/>
      <c r="Q176" s="56"/>
      <c r="R176" s="57"/>
      <c r="S176" s="56"/>
      <c r="T176" s="57"/>
      <c r="U176" s="56"/>
      <c r="V176" s="57"/>
      <c r="W176" s="56"/>
      <c r="X176" s="57"/>
      <c r="Y176" s="56"/>
      <c r="Z176" s="57"/>
      <c r="AA176" s="56"/>
      <c r="AB176" s="57"/>
      <c r="AC176" s="56"/>
      <c r="AD176" s="57"/>
      <c r="AE176" s="56"/>
      <c r="AF176" s="57"/>
      <c r="AG176" s="56"/>
      <c r="AH176" s="57"/>
      <c r="AI176" s="56"/>
      <c r="AJ176" s="57"/>
      <c r="AK176" s="57"/>
      <c r="AL176" s="57"/>
      <c r="AM176" s="57"/>
      <c r="AN176" s="57"/>
    </row>
    <row r="178" spans="1:40" x14ac:dyDescent="0.25">
      <c r="B178" s="13" t="s">
        <v>426</v>
      </c>
      <c r="C178" s="13" t="str">
        <f>Disease!$B$2</f>
        <v>Tree Diseases</v>
      </c>
    </row>
    <row r="179" spans="1:40" x14ac:dyDescent="0.25">
      <c r="A179" s="13"/>
      <c r="B179" s="13"/>
    </row>
    <row r="180" spans="1:40" x14ac:dyDescent="0.25">
      <c r="B180" s="97" t="str">
        <f>$B$2</f>
        <v>Habitat Type</v>
      </c>
      <c r="C180" s="99" t="s">
        <v>400</v>
      </c>
      <c r="D180" s="98"/>
      <c r="E180" s="98"/>
      <c r="F180" s="98"/>
      <c r="G180" s="98"/>
      <c r="H180" s="100"/>
      <c r="I180" s="99" t="s">
        <v>401</v>
      </c>
      <c r="J180" s="98"/>
      <c r="K180" s="98"/>
      <c r="L180" s="98"/>
      <c r="M180" s="98"/>
      <c r="N180" s="100"/>
      <c r="O180" s="99" t="s">
        <v>402</v>
      </c>
      <c r="P180" s="98"/>
      <c r="Q180" s="98"/>
      <c r="R180" s="98"/>
      <c r="S180" s="98"/>
      <c r="T180" s="100"/>
      <c r="U180" s="99" t="s">
        <v>403</v>
      </c>
      <c r="V180" s="98"/>
      <c r="W180" s="98"/>
      <c r="X180" s="98"/>
      <c r="Y180" s="98"/>
      <c r="Z180" s="100"/>
      <c r="AA180" s="99" t="s">
        <v>404</v>
      </c>
      <c r="AB180" s="98"/>
      <c r="AC180" s="98"/>
      <c r="AD180" s="98"/>
      <c r="AE180" s="98"/>
      <c r="AF180" s="100"/>
      <c r="AG180" s="99" t="s">
        <v>405</v>
      </c>
      <c r="AH180" s="98"/>
      <c r="AI180" s="98"/>
      <c r="AJ180" s="98"/>
      <c r="AK180" s="98"/>
      <c r="AL180" s="100"/>
      <c r="AM180" s="101" t="s">
        <v>194</v>
      </c>
      <c r="AN180" s="102"/>
    </row>
    <row r="181" spans="1:40" x14ac:dyDescent="0.25">
      <c r="A181" s="8" t="s">
        <v>136</v>
      </c>
      <c r="B181" s="97"/>
      <c r="C181" s="105" t="s">
        <v>394</v>
      </c>
      <c r="D181" s="105"/>
      <c r="E181" s="99" t="s">
        <v>395</v>
      </c>
      <c r="F181" s="100"/>
      <c r="G181" s="105" t="s">
        <v>396</v>
      </c>
      <c r="H181" s="105"/>
      <c r="I181" s="105" t="s">
        <v>394</v>
      </c>
      <c r="J181" s="105"/>
      <c r="K181" s="99" t="s">
        <v>395</v>
      </c>
      <c r="L181" s="100"/>
      <c r="M181" s="105" t="s">
        <v>396</v>
      </c>
      <c r="N181" s="105"/>
      <c r="O181" s="105" t="s">
        <v>394</v>
      </c>
      <c r="P181" s="105"/>
      <c r="Q181" s="99" t="s">
        <v>395</v>
      </c>
      <c r="R181" s="100"/>
      <c r="S181" s="105" t="s">
        <v>396</v>
      </c>
      <c r="T181" s="105"/>
      <c r="U181" s="105" t="s">
        <v>394</v>
      </c>
      <c r="V181" s="105"/>
      <c r="W181" s="99" t="s">
        <v>395</v>
      </c>
      <c r="X181" s="100"/>
      <c r="Y181" s="105" t="s">
        <v>396</v>
      </c>
      <c r="Z181" s="105"/>
      <c r="AA181" s="105" t="s">
        <v>394</v>
      </c>
      <c r="AB181" s="105"/>
      <c r="AC181" s="99" t="s">
        <v>395</v>
      </c>
      <c r="AD181" s="100"/>
      <c r="AE181" s="105" t="s">
        <v>396</v>
      </c>
      <c r="AF181" s="105"/>
      <c r="AG181" s="105" t="s">
        <v>394</v>
      </c>
      <c r="AH181" s="105"/>
      <c r="AI181" s="99" t="s">
        <v>395</v>
      </c>
      <c r="AJ181" s="100"/>
      <c r="AK181" s="105" t="s">
        <v>396</v>
      </c>
      <c r="AL181" s="105"/>
      <c r="AM181" s="103"/>
      <c r="AN181" s="104"/>
    </row>
    <row r="182" spans="1:40" ht="25.5" x14ac:dyDescent="0.25">
      <c r="A182" s="13"/>
      <c r="B182" s="98"/>
      <c r="C182" s="32" t="s">
        <v>195</v>
      </c>
      <c r="D182" s="33" t="s">
        <v>196</v>
      </c>
      <c r="E182" s="32" t="s">
        <v>195</v>
      </c>
      <c r="F182" s="33" t="s">
        <v>196</v>
      </c>
      <c r="G182" s="32" t="s">
        <v>195</v>
      </c>
      <c r="H182" s="33" t="s">
        <v>196</v>
      </c>
      <c r="I182" s="32" t="s">
        <v>195</v>
      </c>
      <c r="J182" s="33" t="s">
        <v>196</v>
      </c>
      <c r="K182" s="32" t="s">
        <v>195</v>
      </c>
      <c r="L182" s="33" t="s">
        <v>196</v>
      </c>
      <c r="M182" s="32" t="s">
        <v>195</v>
      </c>
      <c r="N182" s="33" t="s">
        <v>196</v>
      </c>
      <c r="O182" s="32" t="s">
        <v>195</v>
      </c>
      <c r="P182" s="33" t="s">
        <v>196</v>
      </c>
      <c r="Q182" s="32" t="s">
        <v>195</v>
      </c>
      <c r="R182" s="33" t="s">
        <v>196</v>
      </c>
      <c r="S182" s="32" t="s">
        <v>195</v>
      </c>
      <c r="T182" s="33" t="s">
        <v>196</v>
      </c>
      <c r="U182" s="32" t="s">
        <v>195</v>
      </c>
      <c r="V182" s="33" t="s">
        <v>196</v>
      </c>
      <c r="W182" s="32" t="s">
        <v>195</v>
      </c>
      <c r="X182" s="33" t="s">
        <v>196</v>
      </c>
      <c r="Y182" s="32" t="s">
        <v>195</v>
      </c>
      <c r="Z182" s="33" t="s">
        <v>196</v>
      </c>
      <c r="AA182" s="32" t="s">
        <v>195</v>
      </c>
      <c r="AB182" s="33" t="s">
        <v>196</v>
      </c>
      <c r="AC182" s="32" t="s">
        <v>195</v>
      </c>
      <c r="AD182" s="33" t="s">
        <v>196</v>
      </c>
      <c r="AE182" s="32" t="s">
        <v>195</v>
      </c>
      <c r="AF182" s="33" t="s">
        <v>196</v>
      </c>
      <c r="AG182" s="32" t="s">
        <v>195</v>
      </c>
      <c r="AH182" s="33" t="s">
        <v>196</v>
      </c>
      <c r="AI182" s="32" t="s">
        <v>195</v>
      </c>
      <c r="AJ182" s="33" t="s">
        <v>196</v>
      </c>
      <c r="AK182" s="32" t="s">
        <v>195</v>
      </c>
      <c r="AL182" s="33" t="s">
        <v>196</v>
      </c>
      <c r="AM182" s="73" t="s">
        <v>195</v>
      </c>
      <c r="AN182" s="72" t="s">
        <v>196</v>
      </c>
    </row>
    <row r="183" spans="1:40" x14ac:dyDescent="0.25">
      <c r="A183" s="13"/>
      <c r="B183" s="34" t="str">
        <f>LookupValues!$B$5</f>
        <v>Lowland beech/yew woodland</v>
      </c>
      <c r="C183" s="35">
        <f>Disease!C168</f>
        <v>724.3789955200001</v>
      </c>
      <c r="D183" s="82">
        <f>Disease!AW168</f>
        <v>49.895459427130945</v>
      </c>
      <c r="E183" s="35">
        <f>Disease!D168</f>
        <v>0</v>
      </c>
      <c r="F183" s="82">
        <f>Disease!AX168</f>
        <v>0</v>
      </c>
      <c r="G183" s="35">
        <f>Disease!E168</f>
        <v>0</v>
      </c>
      <c r="H183" s="82">
        <f>Disease!AY168</f>
        <v>0</v>
      </c>
      <c r="I183" s="35">
        <f>Disease!F168</f>
        <v>0</v>
      </c>
      <c r="J183" s="82">
        <f>Disease!AZ168</f>
        <v>0</v>
      </c>
      <c r="K183" s="35">
        <f>Disease!G168</f>
        <v>0</v>
      </c>
      <c r="L183" s="82">
        <f>Disease!BA168</f>
        <v>0</v>
      </c>
      <c r="M183" s="35">
        <f>Disease!H168</f>
        <v>0</v>
      </c>
      <c r="N183" s="82">
        <f>Disease!BB168</f>
        <v>0</v>
      </c>
      <c r="O183" s="35">
        <f>Disease!I168</f>
        <v>0</v>
      </c>
      <c r="P183" s="82">
        <f>Disease!BC168</f>
        <v>0</v>
      </c>
      <c r="Q183" s="35">
        <f>Disease!J168</f>
        <v>0</v>
      </c>
      <c r="R183" s="82">
        <f>Disease!BD168</f>
        <v>0</v>
      </c>
      <c r="S183" s="35">
        <f>Disease!K168</f>
        <v>0</v>
      </c>
      <c r="T183" s="82">
        <f>Disease!BE168</f>
        <v>0</v>
      </c>
      <c r="U183" s="35">
        <f>Disease!L168</f>
        <v>0</v>
      </c>
      <c r="V183" s="82">
        <f>Disease!BF168</f>
        <v>0</v>
      </c>
      <c r="W183" s="35">
        <f>Disease!M168</f>
        <v>0</v>
      </c>
      <c r="X183" s="82">
        <f>Disease!BG168</f>
        <v>0</v>
      </c>
      <c r="Y183" s="35">
        <f>Disease!N168</f>
        <v>0</v>
      </c>
      <c r="Z183" s="82">
        <f>Disease!BH168</f>
        <v>0</v>
      </c>
      <c r="AA183" s="35">
        <f>Disease!O168</f>
        <v>0</v>
      </c>
      <c r="AB183" s="82">
        <f>Disease!BI168</f>
        <v>0</v>
      </c>
      <c r="AC183" s="35">
        <f>Disease!P168</f>
        <v>0</v>
      </c>
      <c r="AD183" s="82">
        <f>Disease!BJ168</f>
        <v>0</v>
      </c>
      <c r="AE183" s="35">
        <f>Disease!Q168</f>
        <v>0</v>
      </c>
      <c r="AF183" s="82">
        <f>Disease!BK168</f>
        <v>0</v>
      </c>
      <c r="AG183" s="35">
        <f>Disease!R168</f>
        <v>0</v>
      </c>
      <c r="AH183" s="82">
        <f>Disease!BL168</f>
        <v>0</v>
      </c>
      <c r="AI183" s="35">
        <f>Disease!S168</f>
        <v>0</v>
      </c>
      <c r="AJ183" s="82">
        <f>Disease!BM168</f>
        <v>0</v>
      </c>
      <c r="AK183" s="35">
        <f>Disease!T168</f>
        <v>0</v>
      </c>
      <c r="AL183" s="82">
        <f>Disease!BN168</f>
        <v>0</v>
      </c>
      <c r="AM183" s="81">
        <f>SUM(C183,E183,G183,I183,K183,M183,O183,Q183,S183,U183,W183,Y183,AA183,AC183,AE183,AG183,AI183,AK183)</f>
        <v>724.3789955200001</v>
      </c>
      <c r="AN183" s="84">
        <f>IF(AM183=0,0,SQRT(SUM((C183*D183)^2,(E183*F183)^2,(G183*H183)^2,(I183*J183)^2,(K183*L183)^2,(M183*N183)^2,(O183*P183)^2,(Q183*R183)^2,(S183*T183)^2,(U183*V183)^2,(W183*X183)^2,(Y183*Z183)^2,(AA183*AB183)^2,(AC183*AD183)^2,(AE183*AF183)^2,(AG183*AH183)^2,(AI183*AJ183)^2,(AK183*AL183)^2))/AM183)</f>
        <v>49.895459427130945</v>
      </c>
    </row>
    <row r="184" spans="1:40" x14ac:dyDescent="0.25">
      <c r="A184" s="13"/>
      <c r="B184" s="34" t="str">
        <f>LookupValues!$B$6</f>
        <v>Lowland Mixed Deciduous Woodland</v>
      </c>
      <c r="C184" s="35">
        <f>Disease!C169</f>
        <v>61938.098930060012</v>
      </c>
      <c r="D184" s="82">
        <f>Disease!AW169</f>
        <v>3.2004982587322397</v>
      </c>
      <c r="E184" s="35">
        <f>Disease!D169</f>
        <v>3380.1919907099996</v>
      </c>
      <c r="F184" s="82">
        <f>Disease!AX169</f>
        <v>20.807303056568088</v>
      </c>
      <c r="G184" s="35">
        <f>Disease!E169</f>
        <v>1712.3566446348998</v>
      </c>
      <c r="H184" s="82">
        <f>Disease!AY169</f>
        <v>31.174593087197248</v>
      </c>
      <c r="I184" s="35">
        <f>Disease!F169</f>
        <v>2216.1821975399998</v>
      </c>
      <c r="J184" s="82">
        <f>Disease!AZ169</f>
        <v>25.501330430631572</v>
      </c>
      <c r="K184" s="35">
        <f>Disease!G169</f>
        <v>215.34364848000001</v>
      </c>
      <c r="L184" s="82">
        <f>Disease!BA169</f>
        <v>96.094897774073388</v>
      </c>
      <c r="M184" s="35">
        <f>Disease!H169</f>
        <v>251.57864718659999</v>
      </c>
      <c r="N184" s="82">
        <f>Disease!BB169</f>
        <v>69.452830648227163</v>
      </c>
      <c r="O184" s="35">
        <f>Disease!I169</f>
        <v>215.34385872999999</v>
      </c>
      <c r="P184" s="82">
        <f>Disease!BC169</f>
        <v>96.094897437645372</v>
      </c>
      <c r="Q184" s="35">
        <f>Disease!J169</f>
        <v>0</v>
      </c>
      <c r="R184" s="82">
        <f>Disease!BD169</f>
        <v>0</v>
      </c>
      <c r="S184" s="35">
        <f>Disease!K169</f>
        <v>0</v>
      </c>
      <c r="T184" s="82">
        <f>Disease!BE169</f>
        <v>0</v>
      </c>
      <c r="U184" s="35">
        <f>Disease!L169</f>
        <v>110.164771204</v>
      </c>
      <c r="V184" s="82">
        <f>Disease!BF169</f>
        <v>86.9156968273562</v>
      </c>
      <c r="W184" s="35">
        <f>Disease!M169</f>
        <v>9.2833124032000001</v>
      </c>
      <c r="X184" s="82">
        <f>Disease!BG169</f>
        <v>94.282704342168671</v>
      </c>
      <c r="Y184" s="35">
        <f>Disease!N169</f>
        <v>0</v>
      </c>
      <c r="Z184" s="82">
        <f>Disease!BH169</f>
        <v>0</v>
      </c>
      <c r="AA184" s="35">
        <f>Disease!O169</f>
        <v>99.249864935000005</v>
      </c>
      <c r="AB184" s="82">
        <f>Disease!BI169</f>
        <v>93.203552690633273</v>
      </c>
      <c r="AC184" s="35">
        <f>Disease!P169</f>
        <v>0</v>
      </c>
      <c r="AD184" s="82">
        <f>Disease!BJ169</f>
        <v>0</v>
      </c>
      <c r="AE184" s="35">
        <f>Disease!Q169</f>
        <v>0</v>
      </c>
      <c r="AF184" s="82">
        <f>Disease!BK169</f>
        <v>0</v>
      </c>
      <c r="AG184" s="35">
        <f>Disease!R169</f>
        <v>0</v>
      </c>
      <c r="AH184" s="82">
        <f>Disease!BL169</f>
        <v>0</v>
      </c>
      <c r="AI184" s="35">
        <f>Disease!S169</f>
        <v>0</v>
      </c>
      <c r="AJ184" s="82">
        <f>Disease!BM169</f>
        <v>0</v>
      </c>
      <c r="AK184" s="35">
        <f>Disease!T169</f>
        <v>0</v>
      </c>
      <c r="AL184" s="82">
        <f>Disease!BN169</f>
        <v>0</v>
      </c>
      <c r="AM184" s="81">
        <f t="shared" ref="AM184:AM194" si="14">SUM(C184,E184,G184,I184,K184,M184,O184,Q184,S184,U184,W184,Y184,AA184,AC184,AE184,AG184,AI184,AK184)</f>
        <v>70147.793865883723</v>
      </c>
      <c r="AN184" s="84">
        <f t="shared" ref="AN184:AN194" si="15">IF(AM184=0,0,SQRT(SUM((C184*D184)^2,(E184*F184)^2,(G184*H184)^2,(I184*J184)^2,(K184*L184)^2,(M184*N184)^2,(O184*P184)^2,(Q184*R184)^2,(S184*T184)^2,(U184*V184)^2,(W184*X184)^2,(Y184*Z184)^2,(AA184*AB184)^2,(AC184*AD184)^2,(AE184*AF184)^2,(AG184*AH184)^2,(AI184*AJ184)^2,(AK184*AL184)^2))/AM184)</f>
        <v>3.239079448656812</v>
      </c>
    </row>
    <row r="185" spans="1:40" x14ac:dyDescent="0.25">
      <c r="A185" s="13"/>
      <c r="B185" s="34" t="str">
        <f>LookupValues!$B$7</f>
        <v>Native pine woodlands</v>
      </c>
      <c r="C185" s="35">
        <f>Disease!C170</f>
        <v>0</v>
      </c>
      <c r="D185" s="82">
        <f>Disease!AW170</f>
        <v>0</v>
      </c>
      <c r="E185" s="35">
        <f>Disease!D170</f>
        <v>0</v>
      </c>
      <c r="F185" s="82">
        <f>Disease!AX170</f>
        <v>0</v>
      </c>
      <c r="G185" s="35">
        <f>Disease!E170</f>
        <v>0</v>
      </c>
      <c r="H185" s="82">
        <f>Disease!AY170</f>
        <v>0</v>
      </c>
      <c r="I185" s="35">
        <f>Disease!F170</f>
        <v>0</v>
      </c>
      <c r="J185" s="82">
        <f>Disease!AZ170</f>
        <v>0</v>
      </c>
      <c r="K185" s="35">
        <f>Disease!G170</f>
        <v>0</v>
      </c>
      <c r="L185" s="82">
        <f>Disease!BA170</f>
        <v>0</v>
      </c>
      <c r="M185" s="35">
        <f>Disease!H170</f>
        <v>0</v>
      </c>
      <c r="N185" s="82">
        <f>Disease!BB170</f>
        <v>0</v>
      </c>
      <c r="O185" s="35">
        <f>Disease!I170</f>
        <v>0</v>
      </c>
      <c r="P185" s="82">
        <f>Disease!BC170</f>
        <v>0</v>
      </c>
      <c r="Q185" s="35">
        <f>Disease!J170</f>
        <v>0</v>
      </c>
      <c r="R185" s="82">
        <f>Disease!BD170</f>
        <v>0</v>
      </c>
      <c r="S185" s="35">
        <f>Disease!K170</f>
        <v>0</v>
      </c>
      <c r="T185" s="82">
        <f>Disease!BE170</f>
        <v>0</v>
      </c>
      <c r="U185" s="35">
        <f>Disease!L170</f>
        <v>0</v>
      </c>
      <c r="V185" s="82">
        <f>Disease!BF170</f>
        <v>0</v>
      </c>
      <c r="W185" s="35">
        <f>Disease!M170</f>
        <v>0</v>
      </c>
      <c r="X185" s="82">
        <f>Disease!BG170</f>
        <v>0</v>
      </c>
      <c r="Y185" s="35">
        <f>Disease!N170</f>
        <v>0</v>
      </c>
      <c r="Z185" s="82">
        <f>Disease!BH170</f>
        <v>0</v>
      </c>
      <c r="AA185" s="35">
        <f>Disease!O170</f>
        <v>0</v>
      </c>
      <c r="AB185" s="82">
        <f>Disease!BI170</f>
        <v>0</v>
      </c>
      <c r="AC185" s="35">
        <f>Disease!P170</f>
        <v>0</v>
      </c>
      <c r="AD185" s="82">
        <f>Disease!BJ170</f>
        <v>0</v>
      </c>
      <c r="AE185" s="35">
        <f>Disease!Q170</f>
        <v>0</v>
      </c>
      <c r="AF185" s="82">
        <f>Disease!BK170</f>
        <v>0</v>
      </c>
      <c r="AG185" s="35">
        <f>Disease!R170</f>
        <v>0</v>
      </c>
      <c r="AH185" s="82">
        <f>Disease!BL170</f>
        <v>0</v>
      </c>
      <c r="AI185" s="35">
        <f>Disease!S170</f>
        <v>0</v>
      </c>
      <c r="AJ185" s="82">
        <f>Disease!BM170</f>
        <v>0</v>
      </c>
      <c r="AK185" s="35">
        <f>Disease!T170</f>
        <v>0</v>
      </c>
      <c r="AL185" s="82">
        <f>Disease!BN170</f>
        <v>0</v>
      </c>
      <c r="AM185" s="81">
        <f t="shared" si="14"/>
        <v>0</v>
      </c>
      <c r="AN185" s="84">
        <f t="shared" si="15"/>
        <v>0</v>
      </c>
    </row>
    <row r="186" spans="1:40" x14ac:dyDescent="0.25">
      <c r="A186" s="13"/>
      <c r="B186" s="34" t="str">
        <f>LookupValues!$B$8</f>
        <v>Non-HAP native pinewood</v>
      </c>
      <c r="C186" s="35">
        <f>Disease!C171</f>
        <v>0</v>
      </c>
      <c r="D186" s="82">
        <f>Disease!AW171</f>
        <v>0</v>
      </c>
      <c r="E186" s="35">
        <f>Disease!D171</f>
        <v>0</v>
      </c>
      <c r="F186" s="82">
        <f>Disease!AX171</f>
        <v>0</v>
      </c>
      <c r="G186" s="35">
        <f>Disease!E171</f>
        <v>0</v>
      </c>
      <c r="H186" s="82">
        <f>Disease!AY171</f>
        <v>0</v>
      </c>
      <c r="I186" s="35">
        <f>Disease!F171</f>
        <v>0</v>
      </c>
      <c r="J186" s="82">
        <f>Disease!AZ171</f>
        <v>0</v>
      </c>
      <c r="K186" s="35">
        <f>Disease!G171</f>
        <v>0</v>
      </c>
      <c r="L186" s="82">
        <f>Disease!BA171</f>
        <v>0</v>
      </c>
      <c r="M186" s="35">
        <f>Disease!H171</f>
        <v>0</v>
      </c>
      <c r="N186" s="82">
        <f>Disease!BB171</f>
        <v>0</v>
      </c>
      <c r="O186" s="35">
        <f>Disease!I171</f>
        <v>0</v>
      </c>
      <c r="P186" s="82">
        <f>Disease!BC171</f>
        <v>0</v>
      </c>
      <c r="Q186" s="35">
        <f>Disease!J171</f>
        <v>0</v>
      </c>
      <c r="R186" s="82">
        <f>Disease!BD171</f>
        <v>0</v>
      </c>
      <c r="S186" s="35">
        <f>Disease!K171</f>
        <v>0</v>
      </c>
      <c r="T186" s="82">
        <f>Disease!BE171</f>
        <v>0</v>
      </c>
      <c r="U186" s="35">
        <f>Disease!L171</f>
        <v>0</v>
      </c>
      <c r="V186" s="82">
        <f>Disease!BF171</f>
        <v>0</v>
      </c>
      <c r="W186" s="35">
        <f>Disease!M171</f>
        <v>0</v>
      </c>
      <c r="X186" s="82">
        <f>Disease!BG171</f>
        <v>0</v>
      </c>
      <c r="Y186" s="35">
        <f>Disease!N171</f>
        <v>0</v>
      </c>
      <c r="Z186" s="82">
        <f>Disease!BH171</f>
        <v>0</v>
      </c>
      <c r="AA186" s="35">
        <f>Disease!O171</f>
        <v>0</v>
      </c>
      <c r="AB186" s="82">
        <f>Disease!BI171</f>
        <v>0</v>
      </c>
      <c r="AC186" s="35">
        <f>Disease!P171</f>
        <v>0</v>
      </c>
      <c r="AD186" s="82">
        <f>Disease!BJ171</f>
        <v>0</v>
      </c>
      <c r="AE186" s="35">
        <f>Disease!Q171</f>
        <v>0</v>
      </c>
      <c r="AF186" s="82">
        <f>Disease!BK171</f>
        <v>0</v>
      </c>
      <c r="AG186" s="35">
        <f>Disease!R171</f>
        <v>0</v>
      </c>
      <c r="AH186" s="82">
        <f>Disease!BL171</f>
        <v>0</v>
      </c>
      <c r="AI186" s="35">
        <f>Disease!S171</f>
        <v>0</v>
      </c>
      <c r="AJ186" s="82">
        <f>Disease!BM171</f>
        <v>0</v>
      </c>
      <c r="AK186" s="35">
        <f>Disease!T171</f>
        <v>0</v>
      </c>
      <c r="AL186" s="82">
        <f>Disease!BN171</f>
        <v>0</v>
      </c>
      <c r="AM186" s="81">
        <f t="shared" si="14"/>
        <v>0</v>
      </c>
      <c r="AN186" s="84">
        <f t="shared" si="15"/>
        <v>0</v>
      </c>
    </row>
    <row r="187" spans="1:40" ht="30" customHeight="1" x14ac:dyDescent="0.25">
      <c r="A187" s="13"/>
      <c r="B187" s="85" t="str">
        <f>LookupValues!$B$9</f>
        <v>Upland birchwoods (Scot); birch dominated upland oakwoods (Eng, Wal)</v>
      </c>
      <c r="C187" s="35">
        <f>Disease!C172</f>
        <v>430.68716740999997</v>
      </c>
      <c r="D187" s="82">
        <f>Disease!AW172</f>
        <v>67.824222688915413</v>
      </c>
      <c r="E187" s="35">
        <f>Disease!D172</f>
        <v>0</v>
      </c>
      <c r="F187" s="82">
        <f>Disease!AX172</f>
        <v>0</v>
      </c>
      <c r="G187" s="35">
        <f>Disease!E172</f>
        <v>0</v>
      </c>
      <c r="H187" s="82">
        <f>Disease!AY172</f>
        <v>0</v>
      </c>
      <c r="I187" s="35">
        <f>Disease!F172</f>
        <v>0</v>
      </c>
      <c r="J187" s="82">
        <f>Disease!AZ172</f>
        <v>0</v>
      </c>
      <c r="K187" s="35">
        <f>Disease!G172</f>
        <v>0</v>
      </c>
      <c r="L187" s="82">
        <f>Disease!BA172</f>
        <v>0</v>
      </c>
      <c r="M187" s="35">
        <f>Disease!H172</f>
        <v>0</v>
      </c>
      <c r="N187" s="82">
        <f>Disease!BB172</f>
        <v>0</v>
      </c>
      <c r="O187" s="35">
        <f>Disease!I172</f>
        <v>0</v>
      </c>
      <c r="P187" s="82">
        <f>Disease!BC172</f>
        <v>0</v>
      </c>
      <c r="Q187" s="35">
        <f>Disease!J172</f>
        <v>0</v>
      </c>
      <c r="R187" s="82">
        <f>Disease!BD172</f>
        <v>0</v>
      </c>
      <c r="S187" s="35">
        <f>Disease!K172</f>
        <v>0</v>
      </c>
      <c r="T187" s="82">
        <f>Disease!BE172</f>
        <v>0</v>
      </c>
      <c r="U187" s="35">
        <f>Disease!L172</f>
        <v>0</v>
      </c>
      <c r="V187" s="82">
        <f>Disease!BF172</f>
        <v>0</v>
      </c>
      <c r="W187" s="35">
        <f>Disease!M172</f>
        <v>0</v>
      </c>
      <c r="X187" s="82">
        <f>Disease!BG172</f>
        <v>0</v>
      </c>
      <c r="Y187" s="35">
        <f>Disease!N172</f>
        <v>0</v>
      </c>
      <c r="Z187" s="82">
        <f>Disease!BH172</f>
        <v>0</v>
      </c>
      <c r="AA187" s="35">
        <f>Disease!O172</f>
        <v>0</v>
      </c>
      <c r="AB187" s="82">
        <f>Disease!BI172</f>
        <v>0</v>
      </c>
      <c r="AC187" s="35">
        <f>Disease!P172</f>
        <v>0</v>
      </c>
      <c r="AD187" s="82">
        <f>Disease!BJ172</f>
        <v>0</v>
      </c>
      <c r="AE187" s="35">
        <f>Disease!Q172</f>
        <v>0</v>
      </c>
      <c r="AF187" s="82">
        <f>Disease!BK172</f>
        <v>0</v>
      </c>
      <c r="AG187" s="35">
        <f>Disease!R172</f>
        <v>0</v>
      </c>
      <c r="AH187" s="82">
        <f>Disease!BL172</f>
        <v>0</v>
      </c>
      <c r="AI187" s="35">
        <f>Disease!S172</f>
        <v>0</v>
      </c>
      <c r="AJ187" s="82">
        <f>Disease!BM172</f>
        <v>0</v>
      </c>
      <c r="AK187" s="35">
        <f>Disease!T172</f>
        <v>0</v>
      </c>
      <c r="AL187" s="82">
        <f>Disease!BN172</f>
        <v>0</v>
      </c>
      <c r="AM187" s="81">
        <f t="shared" si="14"/>
        <v>430.68716740999997</v>
      </c>
      <c r="AN187" s="84">
        <f t="shared" si="15"/>
        <v>67.824222688915413</v>
      </c>
    </row>
    <row r="188" spans="1:40" x14ac:dyDescent="0.25">
      <c r="A188" s="13"/>
      <c r="B188" s="34" t="str">
        <f>LookupValues!$B$10</f>
        <v>Upland mixed ashwoods</v>
      </c>
      <c r="C188" s="35">
        <f>Disease!C173</f>
        <v>2390.4304333120003</v>
      </c>
      <c r="D188" s="82">
        <f>Disease!AW173</f>
        <v>25.683922170237096</v>
      </c>
      <c r="E188" s="35">
        <f>Disease!D173</f>
        <v>0</v>
      </c>
      <c r="F188" s="82">
        <f>Disease!AX173</f>
        <v>0</v>
      </c>
      <c r="G188" s="35">
        <f>Disease!E173</f>
        <v>0</v>
      </c>
      <c r="H188" s="82">
        <f>Disease!AY173</f>
        <v>0</v>
      </c>
      <c r="I188" s="35">
        <f>Disease!F173</f>
        <v>0</v>
      </c>
      <c r="J188" s="82">
        <f>Disease!AZ173</f>
        <v>0</v>
      </c>
      <c r="K188" s="35">
        <f>Disease!G173</f>
        <v>0</v>
      </c>
      <c r="L188" s="82">
        <f>Disease!BA173</f>
        <v>0</v>
      </c>
      <c r="M188" s="35">
        <f>Disease!H173</f>
        <v>0</v>
      </c>
      <c r="N188" s="82">
        <f>Disease!BB173</f>
        <v>0</v>
      </c>
      <c r="O188" s="35">
        <f>Disease!I173</f>
        <v>0</v>
      </c>
      <c r="P188" s="82">
        <f>Disease!BC173</f>
        <v>0</v>
      </c>
      <c r="Q188" s="35">
        <f>Disease!J173</f>
        <v>0</v>
      </c>
      <c r="R188" s="82">
        <f>Disease!BD173</f>
        <v>0</v>
      </c>
      <c r="S188" s="35">
        <f>Disease!K173</f>
        <v>0</v>
      </c>
      <c r="T188" s="82">
        <f>Disease!BE173</f>
        <v>0</v>
      </c>
      <c r="U188" s="35">
        <f>Disease!L173</f>
        <v>0</v>
      </c>
      <c r="V188" s="82">
        <f>Disease!BF173</f>
        <v>0</v>
      </c>
      <c r="W188" s="35">
        <f>Disease!M173</f>
        <v>0</v>
      </c>
      <c r="X188" s="82">
        <f>Disease!BG173</f>
        <v>0</v>
      </c>
      <c r="Y188" s="35">
        <f>Disease!N173</f>
        <v>0</v>
      </c>
      <c r="Z188" s="82">
        <f>Disease!BH173</f>
        <v>0</v>
      </c>
      <c r="AA188" s="35">
        <f>Disease!O173</f>
        <v>0</v>
      </c>
      <c r="AB188" s="82">
        <f>Disease!BI173</f>
        <v>0</v>
      </c>
      <c r="AC188" s="35">
        <f>Disease!P173</f>
        <v>0</v>
      </c>
      <c r="AD188" s="82">
        <f>Disease!BJ173</f>
        <v>0</v>
      </c>
      <c r="AE188" s="35">
        <f>Disease!Q173</f>
        <v>0</v>
      </c>
      <c r="AF188" s="82">
        <f>Disease!BK173</f>
        <v>0</v>
      </c>
      <c r="AG188" s="35">
        <f>Disease!R173</f>
        <v>0</v>
      </c>
      <c r="AH188" s="82">
        <f>Disease!BL173</f>
        <v>0</v>
      </c>
      <c r="AI188" s="35">
        <f>Disease!S173</f>
        <v>0</v>
      </c>
      <c r="AJ188" s="82">
        <f>Disease!BM173</f>
        <v>0</v>
      </c>
      <c r="AK188" s="35">
        <f>Disease!T173</f>
        <v>0</v>
      </c>
      <c r="AL188" s="82">
        <f>Disease!BN173</f>
        <v>0</v>
      </c>
      <c r="AM188" s="81">
        <f t="shared" si="14"/>
        <v>2390.4304333120003</v>
      </c>
      <c r="AN188" s="84">
        <f t="shared" si="15"/>
        <v>25.683922170237096</v>
      </c>
    </row>
    <row r="189" spans="1:40" x14ac:dyDescent="0.25">
      <c r="A189" s="13"/>
      <c r="B189" s="34" t="str">
        <f>LookupValues!$B$11</f>
        <v>Upland oakwood</v>
      </c>
      <c r="C189" s="35">
        <f>Disease!C174</f>
        <v>4777.524470494498</v>
      </c>
      <c r="D189" s="82">
        <f>Disease!AW174</f>
        <v>17.673443744910255</v>
      </c>
      <c r="E189" s="35">
        <f>Disease!D174</f>
        <v>220.53842431999999</v>
      </c>
      <c r="F189" s="82">
        <f>Disease!AX174</f>
        <v>104.71614383603466</v>
      </c>
      <c r="G189" s="35">
        <f>Disease!E174</f>
        <v>0</v>
      </c>
      <c r="H189" s="82">
        <f>Disease!AY174</f>
        <v>0</v>
      </c>
      <c r="I189" s="35">
        <f>Disease!F174</f>
        <v>0</v>
      </c>
      <c r="J189" s="82">
        <f>Disease!AZ174</f>
        <v>0</v>
      </c>
      <c r="K189" s="35">
        <f>Disease!G174</f>
        <v>220.53842431999999</v>
      </c>
      <c r="L189" s="82">
        <f>Disease!BA174</f>
        <v>104.71614383603466</v>
      </c>
      <c r="M189" s="35">
        <f>Disease!H174</f>
        <v>0</v>
      </c>
      <c r="N189" s="82">
        <f>Disease!BB174</f>
        <v>0</v>
      </c>
      <c r="O189" s="35">
        <f>Disease!I174</f>
        <v>0</v>
      </c>
      <c r="P189" s="82">
        <f>Disease!BC174</f>
        <v>0</v>
      </c>
      <c r="Q189" s="35">
        <f>Disease!J174</f>
        <v>0</v>
      </c>
      <c r="R189" s="82">
        <f>Disease!BD174</f>
        <v>0</v>
      </c>
      <c r="S189" s="35">
        <f>Disease!K174</f>
        <v>0</v>
      </c>
      <c r="T189" s="82">
        <f>Disease!BE174</f>
        <v>0</v>
      </c>
      <c r="U189" s="35">
        <f>Disease!L174</f>
        <v>0</v>
      </c>
      <c r="V189" s="82">
        <f>Disease!BF174</f>
        <v>0</v>
      </c>
      <c r="W189" s="35">
        <f>Disease!M174</f>
        <v>0</v>
      </c>
      <c r="X189" s="82">
        <f>Disease!BG174</f>
        <v>0</v>
      </c>
      <c r="Y189" s="35">
        <f>Disease!N174</f>
        <v>0</v>
      </c>
      <c r="Z189" s="82">
        <f>Disease!BH174</f>
        <v>0</v>
      </c>
      <c r="AA189" s="35">
        <f>Disease!O174</f>
        <v>0</v>
      </c>
      <c r="AB189" s="82">
        <f>Disease!BI174</f>
        <v>0</v>
      </c>
      <c r="AC189" s="35">
        <f>Disease!P174</f>
        <v>0</v>
      </c>
      <c r="AD189" s="82">
        <f>Disease!BJ174</f>
        <v>0</v>
      </c>
      <c r="AE189" s="35">
        <f>Disease!Q174</f>
        <v>0</v>
      </c>
      <c r="AF189" s="82">
        <f>Disease!BK174</f>
        <v>0</v>
      </c>
      <c r="AG189" s="35">
        <f>Disease!R174</f>
        <v>0</v>
      </c>
      <c r="AH189" s="82">
        <f>Disease!BL174</f>
        <v>0</v>
      </c>
      <c r="AI189" s="35">
        <f>Disease!S174</f>
        <v>0</v>
      </c>
      <c r="AJ189" s="82">
        <f>Disease!BM174</f>
        <v>0</v>
      </c>
      <c r="AK189" s="35">
        <f>Disease!T174</f>
        <v>0</v>
      </c>
      <c r="AL189" s="82">
        <f>Disease!BN174</f>
        <v>0</v>
      </c>
      <c r="AM189" s="81">
        <f t="shared" si="14"/>
        <v>5218.6013191344973</v>
      </c>
      <c r="AN189" s="84">
        <f t="shared" si="15"/>
        <v>17.347877790339435</v>
      </c>
    </row>
    <row r="190" spans="1:40" x14ac:dyDescent="0.25">
      <c r="A190" s="13"/>
      <c r="B190" s="34" t="str">
        <f>LookupValues!$B$12</f>
        <v>Wet woodland</v>
      </c>
      <c r="C190" s="35">
        <f>Disease!C175</f>
        <v>5347.8055649030002</v>
      </c>
      <c r="D190" s="82">
        <f>Disease!AW175</f>
        <v>20.599516423767941</v>
      </c>
      <c r="E190" s="35">
        <f>Disease!D175</f>
        <v>228.6711112129</v>
      </c>
      <c r="F190" s="82">
        <f>Disease!AX175</f>
        <v>73.329921778659241</v>
      </c>
      <c r="G190" s="35">
        <f>Disease!E175</f>
        <v>0</v>
      </c>
      <c r="H190" s="82">
        <f>Disease!AY175</f>
        <v>0</v>
      </c>
      <c r="I190" s="35">
        <f>Disease!F175</f>
        <v>42.311676712999997</v>
      </c>
      <c r="J190" s="82">
        <f>Disease!AZ175</f>
        <v>102.12953427485351</v>
      </c>
      <c r="K190" s="35">
        <f>Disease!G175</f>
        <v>0</v>
      </c>
      <c r="L190" s="82">
        <f>Disease!BA175</f>
        <v>0</v>
      </c>
      <c r="M190" s="35">
        <f>Disease!H175</f>
        <v>0</v>
      </c>
      <c r="N190" s="82">
        <f>Disease!BB175</f>
        <v>0</v>
      </c>
      <c r="O190" s="35">
        <f>Disease!I175</f>
        <v>0</v>
      </c>
      <c r="P190" s="82">
        <f>Disease!BC175</f>
        <v>0</v>
      </c>
      <c r="Q190" s="35">
        <f>Disease!J175</f>
        <v>0</v>
      </c>
      <c r="R190" s="82">
        <f>Disease!BD175</f>
        <v>0</v>
      </c>
      <c r="S190" s="35">
        <f>Disease!K175</f>
        <v>0</v>
      </c>
      <c r="T190" s="82">
        <f>Disease!BE175</f>
        <v>0</v>
      </c>
      <c r="U190" s="35">
        <f>Disease!L175</f>
        <v>0</v>
      </c>
      <c r="V190" s="82">
        <f>Disease!BF175</f>
        <v>0</v>
      </c>
      <c r="W190" s="35">
        <f>Disease!M175</f>
        <v>0</v>
      </c>
      <c r="X190" s="82">
        <f>Disease!BG175</f>
        <v>0</v>
      </c>
      <c r="Y190" s="35">
        <f>Disease!N175</f>
        <v>0</v>
      </c>
      <c r="Z190" s="82">
        <f>Disease!BH175</f>
        <v>0</v>
      </c>
      <c r="AA190" s="35">
        <f>Disease!O175</f>
        <v>0</v>
      </c>
      <c r="AB190" s="82">
        <f>Disease!BI175</f>
        <v>0</v>
      </c>
      <c r="AC190" s="35">
        <f>Disease!P175</f>
        <v>0</v>
      </c>
      <c r="AD190" s="82">
        <f>Disease!BJ175</f>
        <v>0</v>
      </c>
      <c r="AE190" s="35">
        <f>Disease!Q175</f>
        <v>0</v>
      </c>
      <c r="AF190" s="82">
        <f>Disease!BK175</f>
        <v>0</v>
      </c>
      <c r="AG190" s="35">
        <f>Disease!R175</f>
        <v>0</v>
      </c>
      <c r="AH190" s="82">
        <f>Disease!BL175</f>
        <v>0</v>
      </c>
      <c r="AI190" s="35">
        <f>Disease!S175</f>
        <v>0</v>
      </c>
      <c r="AJ190" s="82">
        <f>Disease!BM175</f>
        <v>0</v>
      </c>
      <c r="AK190" s="35">
        <f>Disease!T175</f>
        <v>0</v>
      </c>
      <c r="AL190" s="82">
        <f>Disease!BN175</f>
        <v>0</v>
      </c>
      <c r="AM190" s="81">
        <f t="shared" si="14"/>
        <v>5618.7883528289003</v>
      </c>
      <c r="AN190" s="84">
        <f t="shared" si="15"/>
        <v>19.846782243736239</v>
      </c>
    </row>
    <row r="191" spans="1:40" x14ac:dyDescent="0.25">
      <c r="A191" s="13"/>
      <c r="B191" s="34" t="str">
        <f>LookupValues!$B$13</f>
        <v>Wood Pasture &amp; Parkland</v>
      </c>
      <c r="C191" s="35">
        <f>Disease!C176</f>
        <v>798.00912330000006</v>
      </c>
      <c r="D191" s="82">
        <f>Disease!AW176</f>
        <v>44.756929997972989</v>
      </c>
      <c r="E191" s="35">
        <f>Disease!D176</f>
        <v>0</v>
      </c>
      <c r="F191" s="82">
        <f>Disease!AX176</f>
        <v>0</v>
      </c>
      <c r="G191" s="35">
        <f>Disease!E176</f>
        <v>0</v>
      </c>
      <c r="H191" s="82">
        <f>Disease!AY176</f>
        <v>0</v>
      </c>
      <c r="I191" s="35">
        <f>Disease!F176</f>
        <v>0</v>
      </c>
      <c r="J191" s="82">
        <f>Disease!AZ176</f>
        <v>0</v>
      </c>
      <c r="K191" s="35">
        <f>Disease!G176</f>
        <v>0</v>
      </c>
      <c r="L191" s="82">
        <f>Disease!BA176</f>
        <v>0</v>
      </c>
      <c r="M191" s="35">
        <f>Disease!H176</f>
        <v>0</v>
      </c>
      <c r="N191" s="82">
        <f>Disease!BB176</f>
        <v>0</v>
      </c>
      <c r="O191" s="35">
        <f>Disease!I176</f>
        <v>0</v>
      </c>
      <c r="P191" s="82">
        <f>Disease!BC176</f>
        <v>0</v>
      </c>
      <c r="Q191" s="35">
        <f>Disease!J176</f>
        <v>0</v>
      </c>
      <c r="R191" s="82">
        <f>Disease!BD176</f>
        <v>0</v>
      </c>
      <c r="S191" s="35">
        <f>Disease!K176</f>
        <v>0</v>
      </c>
      <c r="T191" s="82">
        <f>Disease!BE176</f>
        <v>0</v>
      </c>
      <c r="U191" s="35">
        <f>Disease!L176</f>
        <v>0</v>
      </c>
      <c r="V191" s="82">
        <f>Disease!BF176</f>
        <v>0</v>
      </c>
      <c r="W191" s="35">
        <f>Disease!M176</f>
        <v>0</v>
      </c>
      <c r="X191" s="82">
        <f>Disease!BG176</f>
        <v>0</v>
      </c>
      <c r="Y191" s="35">
        <f>Disease!N176</f>
        <v>0</v>
      </c>
      <c r="Z191" s="82">
        <f>Disease!BH176</f>
        <v>0</v>
      </c>
      <c r="AA191" s="35">
        <f>Disease!O176</f>
        <v>0</v>
      </c>
      <c r="AB191" s="82">
        <f>Disease!BI176</f>
        <v>0</v>
      </c>
      <c r="AC191" s="35">
        <f>Disease!P176</f>
        <v>0</v>
      </c>
      <c r="AD191" s="82">
        <f>Disease!BJ176</f>
        <v>0</v>
      </c>
      <c r="AE191" s="35">
        <f>Disease!Q176</f>
        <v>0</v>
      </c>
      <c r="AF191" s="82">
        <f>Disease!BK176</f>
        <v>0</v>
      </c>
      <c r="AG191" s="35">
        <f>Disease!R176</f>
        <v>0</v>
      </c>
      <c r="AH191" s="82">
        <f>Disease!BL176</f>
        <v>0</v>
      </c>
      <c r="AI191" s="35">
        <f>Disease!S176</f>
        <v>0</v>
      </c>
      <c r="AJ191" s="82">
        <f>Disease!BM176</f>
        <v>0</v>
      </c>
      <c r="AK191" s="35">
        <f>Disease!T176</f>
        <v>0</v>
      </c>
      <c r="AL191" s="82">
        <f>Disease!BN176</f>
        <v>0</v>
      </c>
      <c r="AM191" s="81">
        <f t="shared" si="14"/>
        <v>798.00912330000006</v>
      </c>
      <c r="AN191" s="84">
        <f t="shared" si="15"/>
        <v>44.756929997972989</v>
      </c>
    </row>
    <row r="192" spans="1:40" x14ac:dyDescent="0.25">
      <c r="A192" s="13"/>
      <c r="B192" s="34" t="str">
        <f>LookupValues!$B$14</f>
        <v>Broadleaf habitat NOT classified as priority</v>
      </c>
      <c r="C192" s="35">
        <f>Disease!C177</f>
        <v>1016.5144119761001</v>
      </c>
      <c r="D192" s="82">
        <f>Disease!AW177</f>
        <v>37.629861836716771</v>
      </c>
      <c r="E192" s="35">
        <f>Disease!D177</f>
        <v>0</v>
      </c>
      <c r="F192" s="82">
        <f>Disease!AX177</f>
        <v>0</v>
      </c>
      <c r="G192" s="35">
        <f>Disease!E177</f>
        <v>0</v>
      </c>
      <c r="H192" s="82">
        <f>Disease!AY177</f>
        <v>0</v>
      </c>
      <c r="I192" s="35">
        <f>Disease!F177</f>
        <v>0</v>
      </c>
      <c r="J192" s="82">
        <f>Disease!AZ177</f>
        <v>0</v>
      </c>
      <c r="K192" s="35">
        <f>Disease!G177</f>
        <v>0</v>
      </c>
      <c r="L192" s="82">
        <f>Disease!BA177</f>
        <v>0</v>
      </c>
      <c r="M192" s="35">
        <f>Disease!H177</f>
        <v>0</v>
      </c>
      <c r="N192" s="82">
        <f>Disease!BB177</f>
        <v>0</v>
      </c>
      <c r="O192" s="35">
        <f>Disease!I177</f>
        <v>0</v>
      </c>
      <c r="P192" s="82">
        <f>Disease!BC177</f>
        <v>0</v>
      </c>
      <c r="Q192" s="35">
        <f>Disease!J177</f>
        <v>0</v>
      </c>
      <c r="R192" s="82">
        <f>Disease!BD177</f>
        <v>0</v>
      </c>
      <c r="S192" s="35">
        <f>Disease!K177</f>
        <v>0</v>
      </c>
      <c r="T192" s="82">
        <f>Disease!BE177</f>
        <v>0</v>
      </c>
      <c r="U192" s="35">
        <f>Disease!L177</f>
        <v>0</v>
      </c>
      <c r="V192" s="82">
        <f>Disease!BF177</f>
        <v>0</v>
      </c>
      <c r="W192" s="35">
        <f>Disease!M177</f>
        <v>0</v>
      </c>
      <c r="X192" s="82">
        <f>Disease!BG177</f>
        <v>0</v>
      </c>
      <c r="Y192" s="35">
        <f>Disease!N177</f>
        <v>0</v>
      </c>
      <c r="Z192" s="82">
        <f>Disease!BH177</f>
        <v>0</v>
      </c>
      <c r="AA192" s="35">
        <f>Disease!O177</f>
        <v>0</v>
      </c>
      <c r="AB192" s="82">
        <f>Disease!BI177</f>
        <v>0</v>
      </c>
      <c r="AC192" s="35">
        <f>Disease!P177</f>
        <v>0</v>
      </c>
      <c r="AD192" s="82">
        <f>Disease!BJ177</f>
        <v>0</v>
      </c>
      <c r="AE192" s="35">
        <f>Disease!Q177</f>
        <v>0</v>
      </c>
      <c r="AF192" s="82">
        <f>Disease!BK177</f>
        <v>0</v>
      </c>
      <c r="AG192" s="35">
        <f>Disease!R177</f>
        <v>0</v>
      </c>
      <c r="AH192" s="82">
        <f>Disease!BL177</f>
        <v>0</v>
      </c>
      <c r="AI192" s="35">
        <f>Disease!S177</f>
        <v>0</v>
      </c>
      <c r="AJ192" s="82">
        <f>Disease!BM177</f>
        <v>0</v>
      </c>
      <c r="AK192" s="35">
        <f>Disease!T177</f>
        <v>0</v>
      </c>
      <c r="AL192" s="82">
        <f>Disease!BN177</f>
        <v>0</v>
      </c>
      <c r="AM192" s="81">
        <f t="shared" si="14"/>
        <v>1016.5144119761001</v>
      </c>
      <c r="AN192" s="84">
        <f t="shared" si="15"/>
        <v>37.629861836716771</v>
      </c>
    </row>
    <row r="193" spans="1:40" x14ac:dyDescent="0.25">
      <c r="A193" s="13"/>
      <c r="B193" s="34" t="str">
        <f>LookupValues!$B$15</f>
        <v>Non-native coniferous woodland</v>
      </c>
      <c r="C193" s="35">
        <f>Disease!C178</f>
        <v>13550.4809324324</v>
      </c>
      <c r="D193" s="82">
        <f>Disease!AW178</f>
        <v>7.5417463077742495</v>
      </c>
      <c r="E193" s="35">
        <f>Disease!D178</f>
        <v>381.16826724809999</v>
      </c>
      <c r="F193" s="82">
        <f>Disease!AX178</f>
        <v>49.466015117612976</v>
      </c>
      <c r="G193" s="35">
        <f>Disease!E178</f>
        <v>122.20464818430001</v>
      </c>
      <c r="H193" s="82">
        <f>Disease!AY178</f>
        <v>59.223903968967527</v>
      </c>
      <c r="I193" s="35">
        <f>Disease!F178</f>
        <v>136.69759408100001</v>
      </c>
      <c r="J193" s="82">
        <f>Disease!AZ178</f>
        <v>80.605021389535949</v>
      </c>
      <c r="K193" s="35">
        <f>Disease!G178</f>
        <v>265.96234986000002</v>
      </c>
      <c r="L193" s="82">
        <f>Disease!BA178</f>
        <v>70.931158895386005</v>
      </c>
      <c r="M193" s="35">
        <f>Disease!H178</f>
        <v>68.311472280999993</v>
      </c>
      <c r="N193" s="82">
        <f>Disease!BB178</f>
        <v>96.094897665063627</v>
      </c>
      <c r="O193" s="35">
        <f>Disease!I178</f>
        <v>232.95900584999998</v>
      </c>
      <c r="P193" s="82">
        <f>Disease!BC178</f>
        <v>85.853573141889811</v>
      </c>
      <c r="Q193" s="35">
        <f>Disease!J178</f>
        <v>0</v>
      </c>
      <c r="R193" s="82">
        <f>Disease!BD178</f>
        <v>0</v>
      </c>
      <c r="S193" s="35">
        <f>Disease!K178</f>
        <v>0</v>
      </c>
      <c r="T193" s="82">
        <f>Disease!BE178</f>
        <v>0</v>
      </c>
      <c r="U193" s="35">
        <f>Disease!L178</f>
        <v>0</v>
      </c>
      <c r="V193" s="82">
        <f>Disease!BF178</f>
        <v>0</v>
      </c>
      <c r="W193" s="35">
        <f>Disease!M178</f>
        <v>0</v>
      </c>
      <c r="X193" s="82">
        <f>Disease!BG178</f>
        <v>0</v>
      </c>
      <c r="Y193" s="35">
        <f>Disease!N178</f>
        <v>0</v>
      </c>
      <c r="Z193" s="82">
        <f>Disease!BH178</f>
        <v>0</v>
      </c>
      <c r="AA193" s="35">
        <f>Disease!O178</f>
        <v>0</v>
      </c>
      <c r="AB193" s="82">
        <f>Disease!BI178</f>
        <v>0</v>
      </c>
      <c r="AC193" s="35">
        <f>Disease!P178</f>
        <v>0</v>
      </c>
      <c r="AD193" s="82">
        <f>Disease!BJ178</f>
        <v>0</v>
      </c>
      <c r="AE193" s="35">
        <f>Disease!Q178</f>
        <v>0</v>
      </c>
      <c r="AF193" s="82">
        <f>Disease!BK178</f>
        <v>0</v>
      </c>
      <c r="AG193" s="35">
        <f>Disease!R178</f>
        <v>0</v>
      </c>
      <c r="AH193" s="82">
        <f>Disease!BL178</f>
        <v>0</v>
      </c>
      <c r="AI193" s="35">
        <f>Disease!S178</f>
        <v>0</v>
      </c>
      <c r="AJ193" s="82">
        <f>Disease!BM178</f>
        <v>0</v>
      </c>
      <c r="AK193" s="35">
        <f>Disease!T178</f>
        <v>0</v>
      </c>
      <c r="AL193" s="82">
        <f>Disease!BN178</f>
        <v>0</v>
      </c>
      <c r="AM193" s="81">
        <f t="shared" si="14"/>
        <v>14757.784269936801</v>
      </c>
      <c r="AN193" s="84">
        <f t="shared" si="15"/>
        <v>7.3519621814809906</v>
      </c>
    </row>
    <row r="194" spans="1:40" x14ac:dyDescent="0.25">
      <c r="A194" s="13"/>
      <c r="B194" s="36" t="str">
        <f>LookupValues!$B$16</f>
        <v>Transition or felled</v>
      </c>
      <c r="C194" s="35">
        <f>Disease!C179</f>
        <v>1393.0868288619999</v>
      </c>
      <c r="D194" s="82">
        <f>Disease!AW179</f>
        <v>41.255860578254712</v>
      </c>
      <c r="E194" s="35">
        <f>Disease!D179</f>
        <v>0</v>
      </c>
      <c r="F194" s="82">
        <f>Disease!AX179</f>
        <v>0</v>
      </c>
      <c r="G194" s="35">
        <f>Disease!E179</f>
        <v>0</v>
      </c>
      <c r="H194" s="82">
        <f>Disease!AY179</f>
        <v>0</v>
      </c>
      <c r="I194" s="35">
        <f>Disease!F179</f>
        <v>81.227377726</v>
      </c>
      <c r="J194" s="82">
        <f>Disease!AZ179</f>
        <v>96.094897666468654</v>
      </c>
      <c r="K194" s="35">
        <f>Disease!G179</f>
        <v>0</v>
      </c>
      <c r="L194" s="82">
        <f>Disease!BA179</f>
        <v>0</v>
      </c>
      <c r="M194" s="35">
        <f>Disease!H179</f>
        <v>0</v>
      </c>
      <c r="N194" s="82">
        <f>Disease!BB179</f>
        <v>0</v>
      </c>
      <c r="O194" s="35">
        <f>Disease!I179</f>
        <v>0</v>
      </c>
      <c r="P194" s="82">
        <f>Disease!BC179</f>
        <v>0</v>
      </c>
      <c r="Q194" s="35">
        <f>Disease!J179</f>
        <v>0</v>
      </c>
      <c r="R194" s="82">
        <f>Disease!BD179</f>
        <v>0</v>
      </c>
      <c r="S194" s="35">
        <f>Disease!K179</f>
        <v>0</v>
      </c>
      <c r="T194" s="82">
        <f>Disease!BE179</f>
        <v>0</v>
      </c>
      <c r="U194" s="35">
        <f>Disease!L179</f>
        <v>0</v>
      </c>
      <c r="V194" s="82">
        <f>Disease!BF179</f>
        <v>0</v>
      </c>
      <c r="W194" s="35">
        <f>Disease!M179</f>
        <v>0</v>
      </c>
      <c r="X194" s="82">
        <f>Disease!BG179</f>
        <v>0</v>
      </c>
      <c r="Y194" s="35">
        <f>Disease!N179</f>
        <v>0</v>
      </c>
      <c r="Z194" s="82">
        <f>Disease!BH179</f>
        <v>0</v>
      </c>
      <c r="AA194" s="35">
        <f>Disease!O179</f>
        <v>0</v>
      </c>
      <c r="AB194" s="82">
        <f>Disease!BI179</f>
        <v>0</v>
      </c>
      <c r="AC194" s="35">
        <f>Disease!P179</f>
        <v>0</v>
      </c>
      <c r="AD194" s="82">
        <f>Disease!BJ179</f>
        <v>0</v>
      </c>
      <c r="AE194" s="35">
        <f>Disease!Q179</f>
        <v>0</v>
      </c>
      <c r="AF194" s="82">
        <f>Disease!BK179</f>
        <v>0</v>
      </c>
      <c r="AG194" s="35">
        <f>Disease!R179</f>
        <v>0</v>
      </c>
      <c r="AH194" s="82">
        <f>Disease!BL179</f>
        <v>0</v>
      </c>
      <c r="AI194" s="35">
        <f>Disease!S179</f>
        <v>0</v>
      </c>
      <c r="AJ194" s="82">
        <f>Disease!BM179</f>
        <v>0</v>
      </c>
      <c r="AK194" s="35">
        <f>Disease!T179</f>
        <v>0</v>
      </c>
      <c r="AL194" s="82">
        <f>Disease!BN179</f>
        <v>0</v>
      </c>
      <c r="AM194" s="81">
        <f t="shared" si="14"/>
        <v>1474.3142065879999</v>
      </c>
      <c r="AN194" s="84">
        <f t="shared" si="15"/>
        <v>39.340744034003308</v>
      </c>
    </row>
    <row r="195" spans="1:40" x14ac:dyDescent="0.25">
      <c r="A195" s="13"/>
      <c r="B195" s="80" t="s">
        <v>194</v>
      </c>
      <c r="C195" s="79">
        <f>SUM(C183:C194)</f>
        <v>92367.016858269999</v>
      </c>
      <c r="D195" s="83">
        <f>IF(C195=0,0,SQRT(SUM((C183*D183)^2,(C184*D184)^2,(C185*D185)^2,(C186*D186)^2,(C187*D187)^2,(C188*D188)^2,(C189*D189)^2,(C190*D190)^2,(C191*D191)^2,(C192*D192)^2,(C193*D193)^2,(C194*D194)^2))/C195)</f>
        <v>3.0807830202934676</v>
      </c>
      <c r="E195" s="79">
        <f>SUM(E183:E194)</f>
        <v>4210.5697934909995</v>
      </c>
      <c r="F195" s="83">
        <f>IF(E195=0,0,SQRT(SUM((E183*F183)^2,(E184*F184)^2,(E185*F185)^2,(E186*F186)^2,(E187*F187)^2,(E188*F188)^2,(E189*F189)^2,(E190*F190)^2,(E191*F191)^2,(E192*F192)^2,(E193*F193)^2,(E194*F194)^2))/E195)</f>
        <v>18.574528535916023</v>
      </c>
      <c r="G195" s="79">
        <f>SUM(G183:G194)</f>
        <v>1834.5612928191997</v>
      </c>
      <c r="H195" s="83">
        <f>IF(G195=0,0,SQRT(SUM((G183*H183)^2,(G184*H184)^2,(G185*H185)^2,(G186*H186)^2,(G187*H187)^2,(G188*H188)^2,(G189*H189)^2,(G190*H190)^2,(G191*H191)^2,(G192*H192)^2,(G193*H193)^2,(G194*H194)^2))/G195)</f>
        <v>29.364190174145598</v>
      </c>
      <c r="I195" s="79">
        <f>SUM(I183:I194)</f>
        <v>2476.4188460599999</v>
      </c>
      <c r="J195" s="83">
        <f>IF(I195=0,0,SQRT(SUM((I183*J183)^2,(I184*J184)^2,(I185*J185)^2,(I186*J186)^2,(I187*J187)^2,(I188*J188)^2,(I189*J189)^2,(I190*J190)^2,(I191*J191)^2,(I192*J192)^2,(I193*J193)^2,(I194*J194)^2))/I195)</f>
        <v>23.528652595818482</v>
      </c>
      <c r="K195" s="79">
        <f>SUM(K183:K194)</f>
        <v>701.84442265999996</v>
      </c>
      <c r="L195" s="83">
        <f>IF(K195=0,0,SQRT(SUM((K183*L183)^2,(K184*L184)^2,(K185*L185)^2,(K186*L186)^2,(K187*L187)^2,(K188*L188)^2,(K189*L189)^2,(K190*L190)^2,(K191*L191)^2,(K192*L192)^2,(K193*L193)^2,(K194*L194)^2))/K195)</f>
        <v>51.715889277715739</v>
      </c>
      <c r="M195" s="79">
        <f>SUM(M183:M194)</f>
        <v>319.89011946760002</v>
      </c>
      <c r="N195" s="83">
        <f>IF(M195=0,0,SQRT(SUM((M183*N183)^2,(M184*N184)^2,(M185*N185)^2,(M186*N186)^2,(M187*N187)^2,(M188*N188)^2,(M189*N189)^2,(M190*N190)^2,(M191*N191)^2,(M192*N192)^2,(M193*N193)^2,(M194*N194)^2))/M195)</f>
        <v>58.34894503972351</v>
      </c>
      <c r="O195" s="79">
        <f>SUM(O183:O194)</f>
        <v>448.30286458</v>
      </c>
      <c r="P195" s="83">
        <f>IF(O195=0,0,SQRT(SUM((O183*P183)^2,(O184*P184)^2,(O185*P185)^2,(O186*P186)^2,(O187*P187)^2,(O188*P188)^2,(O189*P189)^2,(O190*P190)^2,(O191*P191)^2,(O192*P192)^2,(O193*P193)^2,(O194*P194)^2))/O195)</f>
        <v>64.195533382863161</v>
      </c>
      <c r="Q195" s="79">
        <f>SUM(Q183:Q194)</f>
        <v>0</v>
      </c>
      <c r="R195" s="83">
        <f>IF(Q195=0,0,SQRT(SUM((Q183*R183)^2,(Q184*R184)^2,(Q185*R185)^2,(Q186*R186)^2,(Q187*R187)^2,(Q188*R188)^2,(Q189*R189)^2,(Q190*R190)^2,(Q191*R191)^2,(Q192*R192)^2,(Q193*R193)^2,(Q194*R194)^2))/Q195)</f>
        <v>0</v>
      </c>
      <c r="S195" s="79">
        <f>SUM(S183:S194)</f>
        <v>0</v>
      </c>
      <c r="T195" s="83">
        <f>IF(S195=0,0,SQRT(SUM((S183*T183)^2,(S184*T184)^2,(S185*T185)^2,(S186*T186)^2,(S187*T187)^2,(S188*T188)^2,(S189*T189)^2,(S190*T190)^2,(S191*T191)^2,(S192*T192)^2,(S193*T193)^2,(S194*T194)^2))/S195)</f>
        <v>0</v>
      </c>
      <c r="U195" s="79">
        <f>SUM(U183:U194)</f>
        <v>110.164771204</v>
      </c>
      <c r="V195" s="83">
        <f>IF(U195=0,0,SQRT(SUM((U183*V183)^2,(U184*V184)^2,(U185*V185)^2,(U186*V186)^2,(U187*V187)^2,(U188*V188)^2,(U189*V189)^2,(U190*V190)^2,(U191*V191)^2,(U192*V192)^2,(U193*V193)^2,(U194*V194)^2))/U195)</f>
        <v>86.9156968273562</v>
      </c>
      <c r="W195" s="79">
        <f>SUM(W183:W194)</f>
        <v>9.2833124032000001</v>
      </c>
      <c r="X195" s="83">
        <f>IF(W195=0,0,SQRT(SUM((W183*X183)^2,(W184*X184)^2,(W185*X185)^2,(W186*X186)^2,(W187*X187)^2,(W188*X188)^2,(W189*X189)^2,(W190*X190)^2,(W191*X191)^2,(W192*X192)^2,(W193*X193)^2,(W194*X194)^2))/W195)</f>
        <v>94.282704342168671</v>
      </c>
      <c r="Y195" s="79">
        <f>SUM(Y183:Y194)</f>
        <v>0</v>
      </c>
      <c r="Z195" s="83">
        <f>IF(Y195=0,0,SQRT(SUM((Y183*Z183)^2,(Y184*Z184)^2,(Y185*Z185)^2,(Y186*Z186)^2,(Y187*Z187)^2,(Y188*Z188)^2,(Y189*Z189)^2,(Y190*Z190)^2,(Y191*Z191)^2,(Y192*Z192)^2,(Y193*Z193)^2,(Y194*Z194)^2))/Y195)</f>
        <v>0</v>
      </c>
      <c r="AA195" s="79">
        <f>SUM(AA183:AA194)</f>
        <v>99.249864935000005</v>
      </c>
      <c r="AB195" s="83">
        <f>IF(AA195=0,0,SQRT(SUM((AA183*AB183)^2,(AA184*AB184)^2,(AA185*AB185)^2,(AA186*AB186)^2,(AA187*AB187)^2,(AA188*AB188)^2,(AA189*AB189)^2,(AA190*AB190)^2,(AA191*AB191)^2,(AA192*AB192)^2,(AA193*AB193)^2,(AA194*AB194)^2))/AA195)</f>
        <v>93.203552690633273</v>
      </c>
      <c r="AC195" s="79">
        <f>SUM(AC183:AC194)</f>
        <v>0</v>
      </c>
      <c r="AD195" s="83">
        <f>IF(AC195=0,0,SQRT(SUM((AC183*AD183)^2,(AC184*AD184)^2,(AC185*AD185)^2,(AC186*AD186)^2,(AC187*AD187)^2,(AC188*AD188)^2,(AC189*AD189)^2,(AC190*AD190)^2,(AC191*AD191)^2,(AC192*AD192)^2,(AC193*AD193)^2,(AC194*AD194)^2))/AC195)</f>
        <v>0</v>
      </c>
      <c r="AE195" s="79">
        <f>SUM(AE183:AE194)</f>
        <v>0</v>
      </c>
      <c r="AF195" s="83">
        <f>IF(AE195=0,0,SQRT(SUM((AE183*AF183)^2,(AE184*AF184)^2,(AE185*AF185)^2,(AE186*AF186)^2,(AE187*AF187)^2,(AE188*AF188)^2,(AE189*AF189)^2,(AE190*AF190)^2,(AE191*AF191)^2,(AE192*AF192)^2,(AE193*AF193)^2,(AE194*AF194)^2))/AE195)</f>
        <v>0</v>
      </c>
      <c r="AG195" s="79">
        <f>SUM(AG183:AG194)</f>
        <v>0</v>
      </c>
      <c r="AH195" s="83">
        <f>IF(AG195=0,0,SQRT(SUM((AG183*AH183)^2,(AG184*AH184)^2,(AG185*AH185)^2,(AG186*AH186)^2,(AG187*AH187)^2,(AG188*AH188)^2,(AG189*AH189)^2,(AG190*AH190)^2,(AG191*AH191)^2,(AG192*AH192)^2,(AG193*AH193)^2,(AG194*AH194)^2))/AG195)</f>
        <v>0</v>
      </c>
      <c r="AI195" s="79">
        <f>SUM(AI183:AI194)</f>
        <v>0</v>
      </c>
      <c r="AJ195" s="83">
        <f>IF(AI195=0,0,SQRT(SUM((AI183*AJ183)^2,(AI184*AJ184)^2,(AI185*AJ185)^2,(AI186*AJ186)^2,(AI187*AJ187)^2,(AI188*AJ188)^2,(AI189*AJ189)^2,(AI190*AJ190)^2,(AI191*AJ191)^2,(AI192*AJ192)^2,(AI193*AJ193)^2,(AI194*AJ194)^2))/AI195)</f>
        <v>0</v>
      </c>
      <c r="AK195" s="79">
        <f>SUM(AK183:AK194)</f>
        <v>0</v>
      </c>
      <c r="AL195" s="83">
        <f>IF(AK195=0,0,SQRT(SUM((AK183*AL183)^2,(AK184*AL184)^2,(AK185*AL185)^2,(AK186*AL186)^2,(AK187*AL187)^2,(AK188*AL188)^2,(AK189*AL189)^2,(AK190*AL190)^2,(AK191*AL191)^2,(AK192*AL192)^2,(AK193*AL193)^2,(AK194*AL194)^2))/AK195)</f>
        <v>0</v>
      </c>
      <c r="AM195" s="81">
        <f>SUM(AM183:AM194)</f>
        <v>102577.30214589</v>
      </c>
      <c r="AN195" s="84">
        <f>IF(AM195=0,0,SQRT(SUM((AM183*AN183)^2,(AM184*AN184)^2,(AM185*AN185)^2,(AM186*AN186)^2,(AM187*AN187)^2,(AM188*AN188)^2,(AM189*AN189)^2,(AM190*AN190)^2,(AM191*AN191)^2,(AM192*AN192)^2,(AM193*AN193)^2,(AM194*AN194)^2))/AM195)</f>
        <v>3.0215099460307782</v>
      </c>
    </row>
    <row r="196" spans="1:40" x14ac:dyDescent="0.25">
      <c r="A196" s="13"/>
      <c r="B196" s="55"/>
      <c r="C196" s="56"/>
      <c r="D196" s="57"/>
      <c r="E196" s="56"/>
      <c r="F196" s="57"/>
      <c r="G196" s="56"/>
      <c r="H196" s="57"/>
      <c r="I196" s="56"/>
      <c r="J196" s="57"/>
      <c r="K196" s="56"/>
      <c r="L196" s="57"/>
      <c r="M196" s="56"/>
      <c r="N196" s="57"/>
      <c r="O196" s="56"/>
      <c r="P196" s="57"/>
      <c r="Q196" s="56"/>
      <c r="R196" s="57"/>
      <c r="S196" s="56"/>
      <c r="T196" s="57"/>
      <c r="U196" s="56"/>
      <c r="V196" s="57"/>
      <c r="W196" s="56"/>
      <c r="X196" s="57"/>
      <c r="Y196" s="56"/>
      <c r="Z196" s="57"/>
      <c r="AA196" s="56"/>
      <c r="AB196" s="57"/>
      <c r="AC196" s="56"/>
      <c r="AD196" s="57"/>
      <c r="AE196" s="56"/>
      <c r="AF196" s="57"/>
      <c r="AG196" s="56"/>
      <c r="AH196" s="57"/>
      <c r="AI196" s="56"/>
      <c r="AJ196" s="57"/>
      <c r="AK196" s="57"/>
      <c r="AL196" s="57"/>
      <c r="AM196" s="57"/>
      <c r="AN196" s="57"/>
    </row>
    <row r="197" spans="1:40" x14ac:dyDescent="0.25">
      <c r="A197" s="13"/>
      <c r="B197" s="55"/>
      <c r="C197" s="56"/>
      <c r="D197" s="57"/>
      <c r="E197" s="56"/>
      <c r="F197" s="57"/>
      <c r="G197" s="56"/>
      <c r="H197" s="57"/>
      <c r="I197" s="56"/>
      <c r="J197" s="57"/>
      <c r="K197" s="56"/>
      <c r="L197" s="57"/>
      <c r="M197" s="56"/>
      <c r="N197" s="57"/>
      <c r="O197" s="56"/>
      <c r="P197" s="57"/>
      <c r="Q197" s="56"/>
      <c r="R197" s="57"/>
      <c r="S197" s="56"/>
      <c r="T197" s="57"/>
      <c r="U197" s="56"/>
      <c r="V197" s="57"/>
      <c r="W197" s="56"/>
      <c r="X197" s="57"/>
      <c r="Y197" s="56"/>
      <c r="Z197" s="57"/>
      <c r="AA197" s="56"/>
      <c r="AB197" s="57"/>
      <c r="AC197" s="56"/>
      <c r="AD197" s="57"/>
      <c r="AE197" s="56"/>
      <c r="AF197" s="57"/>
      <c r="AG197" s="56"/>
      <c r="AH197" s="57"/>
      <c r="AI197" s="56"/>
      <c r="AJ197" s="57"/>
      <c r="AK197" s="57"/>
      <c r="AL197" s="57"/>
      <c r="AM197" s="57"/>
      <c r="AN197" s="57"/>
    </row>
    <row r="198" spans="1:40" x14ac:dyDescent="0.25">
      <c r="A198" s="19"/>
      <c r="B198" s="55"/>
      <c r="C198" s="56"/>
      <c r="D198" s="57"/>
      <c r="E198" s="56"/>
      <c r="F198" s="57"/>
      <c r="G198" s="56"/>
      <c r="H198" s="57"/>
      <c r="I198" s="56"/>
      <c r="J198" s="57"/>
      <c r="K198" s="56"/>
      <c r="L198" s="57"/>
      <c r="M198" s="56"/>
      <c r="N198" s="57"/>
      <c r="O198" s="56"/>
      <c r="P198" s="57"/>
      <c r="Q198" s="56"/>
      <c r="R198" s="57"/>
      <c r="S198" s="56"/>
      <c r="T198" s="57"/>
      <c r="U198" s="56"/>
      <c r="V198" s="57"/>
      <c r="W198" s="56"/>
      <c r="X198" s="57"/>
      <c r="Y198" s="56"/>
      <c r="Z198" s="57"/>
      <c r="AA198" s="56"/>
      <c r="AB198" s="57"/>
      <c r="AC198" s="56"/>
      <c r="AD198" s="57"/>
      <c r="AE198" s="56"/>
      <c r="AF198" s="57"/>
      <c r="AG198" s="56"/>
      <c r="AH198" s="57"/>
      <c r="AI198" s="56"/>
      <c r="AJ198" s="57"/>
      <c r="AK198" s="57"/>
      <c r="AL198" s="57"/>
      <c r="AM198" s="57"/>
      <c r="AN198" s="57"/>
    </row>
    <row r="199" spans="1:40" x14ac:dyDescent="0.25">
      <c r="A199" s="13"/>
      <c r="B199" s="55"/>
      <c r="C199" s="56"/>
      <c r="D199" s="57"/>
      <c r="E199" s="56"/>
      <c r="F199" s="57"/>
      <c r="G199" s="56"/>
      <c r="H199" s="57"/>
      <c r="I199" s="56"/>
      <c r="J199" s="57"/>
      <c r="K199" s="56"/>
      <c r="L199" s="57"/>
      <c r="M199" s="56"/>
      <c r="N199" s="57"/>
      <c r="O199" s="56"/>
      <c r="P199" s="57"/>
      <c r="Q199" s="56"/>
      <c r="R199" s="57"/>
      <c r="S199" s="56"/>
      <c r="T199" s="57"/>
      <c r="U199" s="56"/>
      <c r="V199" s="57"/>
      <c r="W199" s="56"/>
      <c r="X199" s="57"/>
      <c r="Y199" s="56"/>
      <c r="Z199" s="57"/>
      <c r="AA199" s="56"/>
      <c r="AB199" s="57"/>
      <c r="AC199" s="56"/>
      <c r="AD199" s="57"/>
      <c r="AE199" s="56"/>
      <c r="AF199" s="57"/>
      <c r="AG199" s="56"/>
      <c r="AH199" s="57"/>
      <c r="AI199" s="56"/>
      <c r="AJ199" s="57"/>
      <c r="AK199" s="57"/>
      <c r="AL199" s="57"/>
      <c r="AM199" s="57"/>
      <c r="AN199" s="57"/>
    </row>
    <row r="200" spans="1:40" x14ac:dyDescent="0.25">
      <c r="A200" s="13"/>
      <c r="B200" s="55"/>
      <c r="C200" s="56"/>
      <c r="D200" s="57"/>
      <c r="E200" s="56"/>
      <c r="F200" s="57"/>
      <c r="G200" s="56"/>
      <c r="H200" s="57"/>
      <c r="I200" s="56"/>
      <c r="J200" s="57"/>
      <c r="K200" s="56"/>
      <c r="L200" s="57"/>
      <c r="M200" s="56"/>
      <c r="N200" s="57"/>
      <c r="O200" s="56"/>
      <c r="P200" s="57"/>
      <c r="Q200" s="56"/>
      <c r="R200" s="57"/>
      <c r="S200" s="56"/>
      <c r="T200" s="57"/>
      <c r="U200" s="56"/>
      <c r="V200" s="57"/>
      <c r="W200" s="56"/>
      <c r="X200" s="57"/>
      <c r="Y200" s="56"/>
      <c r="Z200" s="57"/>
      <c r="AA200" s="56"/>
      <c r="AB200" s="57"/>
      <c r="AC200" s="56"/>
      <c r="AD200" s="57"/>
      <c r="AE200" s="56"/>
      <c r="AF200" s="57"/>
      <c r="AG200" s="56"/>
      <c r="AH200" s="57"/>
      <c r="AI200" s="56"/>
      <c r="AJ200" s="57"/>
      <c r="AK200" s="57"/>
      <c r="AL200" s="57"/>
      <c r="AM200" s="57"/>
      <c r="AN200" s="57"/>
    </row>
    <row r="201" spans="1:40" x14ac:dyDescent="0.25">
      <c r="A201" s="29"/>
      <c r="B201" s="55"/>
      <c r="C201" s="56"/>
      <c r="D201" s="57"/>
      <c r="E201" s="56"/>
      <c r="F201" s="57"/>
      <c r="G201" s="56"/>
      <c r="H201" s="57"/>
      <c r="I201" s="56"/>
      <c r="J201" s="57"/>
      <c r="K201" s="56"/>
      <c r="L201" s="57"/>
      <c r="M201" s="56"/>
      <c r="N201" s="57"/>
      <c r="O201" s="56"/>
      <c r="P201" s="57"/>
      <c r="Q201" s="56"/>
      <c r="R201" s="57"/>
      <c r="S201" s="56"/>
      <c r="T201" s="57"/>
      <c r="U201" s="56"/>
      <c r="V201" s="57"/>
      <c r="W201" s="56"/>
      <c r="X201" s="57"/>
      <c r="Y201" s="56"/>
      <c r="Z201" s="57"/>
      <c r="AA201" s="56"/>
      <c r="AB201" s="57"/>
      <c r="AC201" s="56"/>
      <c r="AD201" s="57"/>
      <c r="AE201" s="56"/>
      <c r="AF201" s="57"/>
      <c r="AG201" s="56"/>
      <c r="AH201" s="57"/>
      <c r="AI201" s="56"/>
      <c r="AJ201" s="57"/>
      <c r="AK201" s="57"/>
      <c r="AL201" s="57"/>
      <c r="AM201" s="57"/>
      <c r="AN201" s="57"/>
    </row>
    <row r="203" spans="1:40" x14ac:dyDescent="0.25">
      <c r="B203" s="13" t="s">
        <v>426</v>
      </c>
      <c r="C203" s="13" t="str">
        <f>Disease!$B$2</f>
        <v>Tree Diseases</v>
      </c>
    </row>
    <row r="204" spans="1:40" x14ac:dyDescent="0.25">
      <c r="A204" s="13"/>
      <c r="B204" s="13"/>
    </row>
    <row r="205" spans="1:40" x14ac:dyDescent="0.25">
      <c r="B205" s="97" t="str">
        <f>$B$2</f>
        <v>Habitat Type</v>
      </c>
      <c r="C205" s="99" t="s">
        <v>400</v>
      </c>
      <c r="D205" s="98"/>
      <c r="E205" s="98"/>
      <c r="F205" s="98"/>
      <c r="G205" s="98"/>
      <c r="H205" s="100"/>
      <c r="I205" s="99" t="s">
        <v>401</v>
      </c>
      <c r="J205" s="98"/>
      <c r="K205" s="98"/>
      <c r="L205" s="98"/>
      <c r="M205" s="98"/>
      <c r="N205" s="100"/>
      <c r="O205" s="99" t="s">
        <v>402</v>
      </c>
      <c r="P205" s="98"/>
      <c r="Q205" s="98"/>
      <c r="R205" s="98"/>
      <c r="S205" s="98"/>
      <c r="T205" s="100"/>
      <c r="U205" s="99" t="s">
        <v>403</v>
      </c>
      <c r="V205" s="98"/>
      <c r="W205" s="98"/>
      <c r="X205" s="98"/>
      <c r="Y205" s="98"/>
      <c r="Z205" s="100"/>
      <c r="AA205" s="99" t="s">
        <v>404</v>
      </c>
      <c r="AB205" s="98"/>
      <c r="AC205" s="98"/>
      <c r="AD205" s="98"/>
      <c r="AE205" s="98"/>
      <c r="AF205" s="100"/>
      <c r="AG205" s="99" t="s">
        <v>405</v>
      </c>
      <c r="AH205" s="98"/>
      <c r="AI205" s="98"/>
      <c r="AJ205" s="98"/>
      <c r="AK205" s="98"/>
      <c r="AL205" s="100"/>
      <c r="AM205" s="101" t="s">
        <v>194</v>
      </c>
      <c r="AN205" s="102"/>
    </row>
    <row r="206" spans="1:40" x14ac:dyDescent="0.25">
      <c r="A206" s="8" t="s">
        <v>134</v>
      </c>
      <c r="B206" s="97"/>
      <c r="C206" s="105" t="s">
        <v>394</v>
      </c>
      <c r="D206" s="105"/>
      <c r="E206" s="99" t="s">
        <v>395</v>
      </c>
      <c r="F206" s="100"/>
      <c r="G206" s="105" t="s">
        <v>396</v>
      </c>
      <c r="H206" s="105"/>
      <c r="I206" s="105" t="s">
        <v>394</v>
      </c>
      <c r="J206" s="105"/>
      <c r="K206" s="99" t="s">
        <v>395</v>
      </c>
      <c r="L206" s="100"/>
      <c r="M206" s="105" t="s">
        <v>396</v>
      </c>
      <c r="N206" s="105"/>
      <c r="O206" s="105" t="s">
        <v>394</v>
      </c>
      <c r="P206" s="105"/>
      <c r="Q206" s="99" t="s">
        <v>395</v>
      </c>
      <c r="R206" s="100"/>
      <c r="S206" s="105" t="s">
        <v>396</v>
      </c>
      <c r="T206" s="105"/>
      <c r="U206" s="105" t="s">
        <v>394</v>
      </c>
      <c r="V206" s="105"/>
      <c r="W206" s="99" t="s">
        <v>395</v>
      </c>
      <c r="X206" s="100"/>
      <c r="Y206" s="105" t="s">
        <v>396</v>
      </c>
      <c r="Z206" s="105"/>
      <c r="AA206" s="105" t="s">
        <v>394</v>
      </c>
      <c r="AB206" s="105"/>
      <c r="AC206" s="99" t="s">
        <v>395</v>
      </c>
      <c r="AD206" s="100"/>
      <c r="AE206" s="105" t="s">
        <v>396</v>
      </c>
      <c r="AF206" s="105"/>
      <c r="AG206" s="105" t="s">
        <v>394</v>
      </c>
      <c r="AH206" s="105"/>
      <c r="AI206" s="99" t="s">
        <v>395</v>
      </c>
      <c r="AJ206" s="100"/>
      <c r="AK206" s="105" t="s">
        <v>396</v>
      </c>
      <c r="AL206" s="105"/>
      <c r="AM206" s="103"/>
      <c r="AN206" s="104"/>
    </row>
    <row r="207" spans="1:40" ht="25.5" x14ac:dyDescent="0.25">
      <c r="A207" s="13"/>
      <c r="B207" s="98"/>
      <c r="C207" s="32" t="s">
        <v>195</v>
      </c>
      <c r="D207" s="33" t="s">
        <v>196</v>
      </c>
      <c r="E207" s="32" t="s">
        <v>195</v>
      </c>
      <c r="F207" s="33" t="s">
        <v>196</v>
      </c>
      <c r="G207" s="32" t="s">
        <v>195</v>
      </c>
      <c r="H207" s="33" t="s">
        <v>196</v>
      </c>
      <c r="I207" s="32" t="s">
        <v>195</v>
      </c>
      <c r="J207" s="33" t="s">
        <v>196</v>
      </c>
      <c r="K207" s="32" t="s">
        <v>195</v>
      </c>
      <c r="L207" s="33" t="s">
        <v>196</v>
      </c>
      <c r="M207" s="32" t="s">
        <v>195</v>
      </c>
      <c r="N207" s="33" t="s">
        <v>196</v>
      </c>
      <c r="O207" s="32" t="s">
        <v>195</v>
      </c>
      <c r="P207" s="33" t="s">
        <v>196</v>
      </c>
      <c r="Q207" s="32" t="s">
        <v>195</v>
      </c>
      <c r="R207" s="33" t="s">
        <v>196</v>
      </c>
      <c r="S207" s="32" t="s">
        <v>195</v>
      </c>
      <c r="T207" s="33" t="s">
        <v>196</v>
      </c>
      <c r="U207" s="32" t="s">
        <v>195</v>
      </c>
      <c r="V207" s="33" t="s">
        <v>196</v>
      </c>
      <c r="W207" s="32" t="s">
        <v>195</v>
      </c>
      <c r="X207" s="33" t="s">
        <v>196</v>
      </c>
      <c r="Y207" s="32" t="s">
        <v>195</v>
      </c>
      <c r="Z207" s="33" t="s">
        <v>196</v>
      </c>
      <c r="AA207" s="32" t="s">
        <v>195</v>
      </c>
      <c r="AB207" s="33" t="s">
        <v>196</v>
      </c>
      <c r="AC207" s="32" t="s">
        <v>195</v>
      </c>
      <c r="AD207" s="33" t="s">
        <v>196</v>
      </c>
      <c r="AE207" s="32" t="s">
        <v>195</v>
      </c>
      <c r="AF207" s="33" t="s">
        <v>196</v>
      </c>
      <c r="AG207" s="32" t="s">
        <v>195</v>
      </c>
      <c r="AH207" s="33" t="s">
        <v>196</v>
      </c>
      <c r="AI207" s="32" t="s">
        <v>195</v>
      </c>
      <c r="AJ207" s="33" t="s">
        <v>196</v>
      </c>
      <c r="AK207" s="32" t="s">
        <v>195</v>
      </c>
      <c r="AL207" s="33" t="s">
        <v>196</v>
      </c>
      <c r="AM207" s="73" t="s">
        <v>195</v>
      </c>
      <c r="AN207" s="72" t="s">
        <v>196</v>
      </c>
    </row>
    <row r="208" spans="1:40" x14ac:dyDescent="0.25">
      <c r="A208" s="13"/>
      <c r="B208" s="34" t="str">
        <f>LookupValues!$B$5</f>
        <v>Lowland beech/yew woodland</v>
      </c>
      <c r="C208" s="35">
        <f>Disease!C191</f>
        <v>3305.7378248352002</v>
      </c>
      <c r="D208" s="82">
        <f>Disease!AW191</f>
        <v>21.402764205824443</v>
      </c>
      <c r="E208" s="35">
        <f>Disease!D191</f>
        <v>259.16712569399999</v>
      </c>
      <c r="F208" s="82">
        <f>Disease!AX191</f>
        <v>66.350137692195659</v>
      </c>
      <c r="G208" s="35">
        <f>Disease!E191</f>
        <v>0</v>
      </c>
      <c r="H208" s="82">
        <f>Disease!AY191</f>
        <v>0</v>
      </c>
      <c r="I208" s="35">
        <f>Disease!F191</f>
        <v>173.97375190850002</v>
      </c>
      <c r="J208" s="82">
        <f>Disease!AZ191</f>
        <v>97.539890102987343</v>
      </c>
      <c r="K208" s="35">
        <f>Disease!G191</f>
        <v>0</v>
      </c>
      <c r="L208" s="82">
        <f>Disease!BA191</f>
        <v>0</v>
      </c>
      <c r="M208" s="35">
        <f>Disease!H191</f>
        <v>0</v>
      </c>
      <c r="N208" s="82">
        <f>Disease!BB191</f>
        <v>0</v>
      </c>
      <c r="O208" s="35">
        <f>Disease!I191</f>
        <v>0</v>
      </c>
      <c r="P208" s="82">
        <f>Disease!BC191</f>
        <v>0</v>
      </c>
      <c r="Q208" s="35">
        <f>Disease!J191</f>
        <v>0</v>
      </c>
      <c r="R208" s="82">
        <f>Disease!BD191</f>
        <v>0</v>
      </c>
      <c r="S208" s="35">
        <f>Disease!K191</f>
        <v>0</v>
      </c>
      <c r="T208" s="82">
        <f>Disease!BE191</f>
        <v>0</v>
      </c>
      <c r="U208" s="35">
        <f>Disease!L191</f>
        <v>0</v>
      </c>
      <c r="V208" s="82">
        <f>Disease!BF191</f>
        <v>0</v>
      </c>
      <c r="W208" s="35">
        <f>Disease!M191</f>
        <v>0</v>
      </c>
      <c r="X208" s="82">
        <f>Disease!BG191</f>
        <v>0</v>
      </c>
      <c r="Y208" s="35">
        <f>Disease!N191</f>
        <v>0</v>
      </c>
      <c r="Z208" s="82">
        <f>Disease!BH191</f>
        <v>0</v>
      </c>
      <c r="AA208" s="35">
        <f>Disease!O191</f>
        <v>0</v>
      </c>
      <c r="AB208" s="82">
        <f>Disease!BI191</f>
        <v>0</v>
      </c>
      <c r="AC208" s="35">
        <f>Disease!P191</f>
        <v>0</v>
      </c>
      <c r="AD208" s="82">
        <f>Disease!BJ191</f>
        <v>0</v>
      </c>
      <c r="AE208" s="35">
        <f>Disease!Q191</f>
        <v>0</v>
      </c>
      <c r="AF208" s="82">
        <f>Disease!BK191</f>
        <v>0</v>
      </c>
      <c r="AG208" s="35">
        <f>Disease!R191</f>
        <v>0</v>
      </c>
      <c r="AH208" s="82">
        <f>Disease!BL191</f>
        <v>0</v>
      </c>
      <c r="AI208" s="35">
        <f>Disease!S191</f>
        <v>0</v>
      </c>
      <c r="AJ208" s="82">
        <f>Disease!BM191</f>
        <v>0</v>
      </c>
      <c r="AK208" s="35">
        <f>Disease!T191</f>
        <v>0</v>
      </c>
      <c r="AL208" s="82">
        <f>Disease!BN191</f>
        <v>0</v>
      </c>
      <c r="AM208" s="81">
        <f>SUM(C208,E208,G208,I208,K208,M208,O208,Q208,S208,U208,W208,Y208,AA208,AC208,AE208,AG208,AI208,AK208)</f>
        <v>3738.8787024377002</v>
      </c>
      <c r="AN208" s="84">
        <f>IF(AM208=0,0,SQRT(SUM((C208*D208)^2,(E208*F208)^2,(G208*H208)^2,(I208*J208)^2,(K208*L208)^2,(M208*N208)^2,(O208*P208)^2,(Q208*R208)^2,(S208*T208)^2,(U208*V208)^2,(W208*X208)^2,(Y208*Z208)^2,(AA208*AB208)^2,(AC208*AD208)^2,(AE208*AF208)^2,(AG208*AH208)^2,(AI208*AJ208)^2,(AK208*AL208)^2))/AM208)</f>
        <v>19.996072640779136</v>
      </c>
    </row>
    <row r="209" spans="1:40" x14ac:dyDescent="0.25">
      <c r="A209" s="13"/>
      <c r="B209" s="34" t="str">
        <f>LookupValues!$B$6</f>
        <v>Lowland Mixed Deciduous Woodland</v>
      </c>
      <c r="C209" s="35">
        <f>Disease!C192</f>
        <v>82478.697707242012</v>
      </c>
      <c r="D209" s="82">
        <f>Disease!AW192</f>
        <v>3.0109656061102723</v>
      </c>
      <c r="E209" s="35">
        <f>Disease!D192</f>
        <v>4352.6450845319996</v>
      </c>
      <c r="F209" s="82">
        <f>Disease!AX192</f>
        <v>19.803098608248501</v>
      </c>
      <c r="G209" s="35">
        <f>Disease!E192</f>
        <v>3946.9843036400002</v>
      </c>
      <c r="H209" s="82">
        <f>Disease!AY192</f>
        <v>21.597799950023241</v>
      </c>
      <c r="I209" s="35">
        <f>Disease!F192</f>
        <v>2381.1413965305996</v>
      </c>
      <c r="J209" s="82">
        <f>Disease!AZ192</f>
        <v>27.566994908980639</v>
      </c>
      <c r="K209" s="35">
        <f>Disease!G192</f>
        <v>552.77343972480003</v>
      </c>
      <c r="L209" s="82">
        <f>Disease!BA192</f>
        <v>53.753651744018178</v>
      </c>
      <c r="M209" s="35">
        <f>Disease!H192</f>
        <v>500.73646272000002</v>
      </c>
      <c r="N209" s="82">
        <f>Disease!BB192</f>
        <v>68.996034391808919</v>
      </c>
      <c r="O209" s="35">
        <f>Disease!I192</f>
        <v>177.72869547959999</v>
      </c>
      <c r="P209" s="82">
        <f>Disease!BC192</f>
        <v>89.918899805168806</v>
      </c>
      <c r="Q209" s="35">
        <f>Disease!J192</f>
        <v>162.14768448390001</v>
      </c>
      <c r="R209" s="82">
        <f>Disease!BD192</f>
        <v>97.60132292349455</v>
      </c>
      <c r="S209" s="35">
        <f>Disease!K192</f>
        <v>0</v>
      </c>
      <c r="T209" s="82">
        <f>Disease!BE192</f>
        <v>0</v>
      </c>
      <c r="U209" s="35">
        <f>Disease!L192</f>
        <v>254.03452705000001</v>
      </c>
      <c r="V209" s="82">
        <f>Disease!BF192</f>
        <v>97.694257357296976</v>
      </c>
      <c r="W209" s="35">
        <f>Disease!M192</f>
        <v>0</v>
      </c>
      <c r="X209" s="82">
        <f>Disease!BG192</f>
        <v>0</v>
      </c>
      <c r="Y209" s="35">
        <f>Disease!N192</f>
        <v>0</v>
      </c>
      <c r="Z209" s="82">
        <f>Disease!BH192</f>
        <v>0</v>
      </c>
      <c r="AA209" s="35">
        <f>Disease!O192</f>
        <v>0</v>
      </c>
      <c r="AB209" s="82">
        <f>Disease!BI192</f>
        <v>0</v>
      </c>
      <c r="AC209" s="35">
        <f>Disease!P192</f>
        <v>0</v>
      </c>
      <c r="AD209" s="82">
        <f>Disease!BJ192</f>
        <v>0</v>
      </c>
      <c r="AE209" s="35">
        <f>Disease!Q192</f>
        <v>0</v>
      </c>
      <c r="AF209" s="82">
        <f>Disease!BK192</f>
        <v>0</v>
      </c>
      <c r="AG209" s="35">
        <f>Disease!R192</f>
        <v>0</v>
      </c>
      <c r="AH209" s="82">
        <f>Disease!BL192</f>
        <v>0</v>
      </c>
      <c r="AI209" s="35">
        <f>Disease!S192</f>
        <v>0</v>
      </c>
      <c r="AJ209" s="82">
        <f>Disease!BM192</f>
        <v>0</v>
      </c>
      <c r="AK209" s="35">
        <f>Disease!T192</f>
        <v>0</v>
      </c>
      <c r="AL209" s="82">
        <f>Disease!BN192</f>
        <v>0</v>
      </c>
      <c r="AM209" s="81">
        <f t="shared" ref="AM209:AM219" si="16">SUM(C209,E209,G209,I209,K209,M209,O209,Q209,S209,U209,W209,Y209,AA209,AC209,AE209,AG209,AI209,AK209)</f>
        <v>94806.889301402916</v>
      </c>
      <c r="AN209" s="84">
        <f t="shared" ref="AN209:AN219" si="17">IF(AM209=0,0,SQRT(SUM((C209*D209)^2,(E209*F209)^2,(G209*H209)^2,(I209*J209)^2,(K209*L209)^2,(M209*N209)^2,(O209*P209)^2,(Q209*R209)^2,(S209*T209)^2,(U209*V209)^2,(W209*X209)^2,(Y209*Z209)^2,(AA209*AB209)^2,(AC209*AD209)^2,(AE209*AF209)^2,(AG209*AH209)^2,(AI209*AJ209)^2,(AK209*AL209)^2))/AM209)</f>
        <v>3.0547853790214599</v>
      </c>
    </row>
    <row r="210" spans="1:40" x14ac:dyDescent="0.25">
      <c r="A210" s="13"/>
      <c r="B210" s="34" t="str">
        <f>LookupValues!$B$7</f>
        <v>Native pine woodlands</v>
      </c>
      <c r="C210" s="35">
        <f>Disease!C193</f>
        <v>0</v>
      </c>
      <c r="D210" s="82">
        <f>Disease!AW193</f>
        <v>0</v>
      </c>
      <c r="E210" s="35">
        <f>Disease!D193</f>
        <v>0</v>
      </c>
      <c r="F210" s="82">
        <f>Disease!AX193</f>
        <v>0</v>
      </c>
      <c r="G210" s="35">
        <f>Disease!E193</f>
        <v>0</v>
      </c>
      <c r="H210" s="82">
        <f>Disease!AY193</f>
        <v>0</v>
      </c>
      <c r="I210" s="35">
        <f>Disease!F193</f>
        <v>0</v>
      </c>
      <c r="J210" s="82">
        <f>Disease!AZ193</f>
        <v>0</v>
      </c>
      <c r="K210" s="35">
        <f>Disease!G193</f>
        <v>0</v>
      </c>
      <c r="L210" s="82">
        <f>Disease!BA193</f>
        <v>0</v>
      </c>
      <c r="M210" s="35">
        <f>Disease!H193</f>
        <v>0</v>
      </c>
      <c r="N210" s="82">
        <f>Disease!BB193</f>
        <v>0</v>
      </c>
      <c r="O210" s="35">
        <f>Disease!I193</f>
        <v>0</v>
      </c>
      <c r="P210" s="82">
        <f>Disease!BC193</f>
        <v>0</v>
      </c>
      <c r="Q210" s="35">
        <f>Disease!J193</f>
        <v>0</v>
      </c>
      <c r="R210" s="82">
        <f>Disease!BD193</f>
        <v>0</v>
      </c>
      <c r="S210" s="35">
        <f>Disease!K193</f>
        <v>0</v>
      </c>
      <c r="T210" s="82">
        <f>Disease!BE193</f>
        <v>0</v>
      </c>
      <c r="U210" s="35">
        <f>Disease!L193</f>
        <v>0</v>
      </c>
      <c r="V210" s="82">
        <f>Disease!BF193</f>
        <v>0</v>
      </c>
      <c r="W210" s="35">
        <f>Disease!M193</f>
        <v>0</v>
      </c>
      <c r="X210" s="82">
        <f>Disease!BG193</f>
        <v>0</v>
      </c>
      <c r="Y210" s="35">
        <f>Disease!N193</f>
        <v>0</v>
      </c>
      <c r="Z210" s="82">
        <f>Disease!BH193</f>
        <v>0</v>
      </c>
      <c r="AA210" s="35">
        <f>Disease!O193</f>
        <v>0</v>
      </c>
      <c r="AB210" s="82">
        <f>Disease!BI193</f>
        <v>0</v>
      </c>
      <c r="AC210" s="35">
        <f>Disease!P193</f>
        <v>0</v>
      </c>
      <c r="AD210" s="82">
        <f>Disease!BJ193</f>
        <v>0</v>
      </c>
      <c r="AE210" s="35">
        <f>Disease!Q193</f>
        <v>0</v>
      </c>
      <c r="AF210" s="82">
        <f>Disease!BK193</f>
        <v>0</v>
      </c>
      <c r="AG210" s="35">
        <f>Disease!R193</f>
        <v>0</v>
      </c>
      <c r="AH210" s="82">
        <f>Disease!BL193</f>
        <v>0</v>
      </c>
      <c r="AI210" s="35">
        <f>Disease!S193</f>
        <v>0</v>
      </c>
      <c r="AJ210" s="82">
        <f>Disease!BM193</f>
        <v>0</v>
      </c>
      <c r="AK210" s="35">
        <f>Disease!T193</f>
        <v>0</v>
      </c>
      <c r="AL210" s="82">
        <f>Disease!BN193</f>
        <v>0</v>
      </c>
      <c r="AM210" s="81">
        <f t="shared" si="16"/>
        <v>0</v>
      </c>
      <c r="AN210" s="84">
        <f t="shared" si="17"/>
        <v>0</v>
      </c>
    </row>
    <row r="211" spans="1:40" x14ac:dyDescent="0.25">
      <c r="A211" s="13"/>
      <c r="B211" s="34" t="str">
        <f>LookupValues!$B$8</f>
        <v>Non-HAP native pinewood</v>
      </c>
      <c r="C211" s="35">
        <f>Disease!C194</f>
        <v>0</v>
      </c>
      <c r="D211" s="82">
        <f>Disease!AW194</f>
        <v>0</v>
      </c>
      <c r="E211" s="35">
        <f>Disease!D194</f>
        <v>0</v>
      </c>
      <c r="F211" s="82">
        <f>Disease!AX194</f>
        <v>0</v>
      </c>
      <c r="G211" s="35">
        <f>Disease!E194</f>
        <v>0</v>
      </c>
      <c r="H211" s="82">
        <f>Disease!AY194</f>
        <v>0</v>
      </c>
      <c r="I211" s="35">
        <f>Disease!F194</f>
        <v>0</v>
      </c>
      <c r="J211" s="82">
        <f>Disease!AZ194</f>
        <v>0</v>
      </c>
      <c r="K211" s="35">
        <f>Disease!G194</f>
        <v>0</v>
      </c>
      <c r="L211" s="82">
        <f>Disease!BA194</f>
        <v>0</v>
      </c>
      <c r="M211" s="35">
        <f>Disease!H194</f>
        <v>0</v>
      </c>
      <c r="N211" s="82">
        <f>Disease!BB194</f>
        <v>0</v>
      </c>
      <c r="O211" s="35">
        <f>Disease!I194</f>
        <v>0</v>
      </c>
      <c r="P211" s="82">
        <f>Disease!BC194</f>
        <v>0</v>
      </c>
      <c r="Q211" s="35">
        <f>Disease!J194</f>
        <v>0</v>
      </c>
      <c r="R211" s="82">
        <f>Disease!BD194</f>
        <v>0</v>
      </c>
      <c r="S211" s="35">
        <f>Disease!K194</f>
        <v>0</v>
      </c>
      <c r="T211" s="82">
        <f>Disease!BE194</f>
        <v>0</v>
      </c>
      <c r="U211" s="35">
        <f>Disease!L194</f>
        <v>0</v>
      </c>
      <c r="V211" s="82">
        <f>Disease!BF194</f>
        <v>0</v>
      </c>
      <c r="W211" s="35">
        <f>Disease!M194</f>
        <v>0</v>
      </c>
      <c r="X211" s="82">
        <f>Disease!BG194</f>
        <v>0</v>
      </c>
      <c r="Y211" s="35">
        <f>Disease!N194</f>
        <v>0</v>
      </c>
      <c r="Z211" s="82">
        <f>Disease!BH194</f>
        <v>0</v>
      </c>
      <c r="AA211" s="35">
        <f>Disease!O194</f>
        <v>0</v>
      </c>
      <c r="AB211" s="82">
        <f>Disease!BI194</f>
        <v>0</v>
      </c>
      <c r="AC211" s="35">
        <f>Disease!P194</f>
        <v>0</v>
      </c>
      <c r="AD211" s="82">
        <f>Disease!BJ194</f>
        <v>0</v>
      </c>
      <c r="AE211" s="35">
        <f>Disease!Q194</f>
        <v>0</v>
      </c>
      <c r="AF211" s="82">
        <f>Disease!BK194</f>
        <v>0</v>
      </c>
      <c r="AG211" s="35">
        <f>Disease!R194</f>
        <v>0</v>
      </c>
      <c r="AH211" s="82">
        <f>Disease!BL194</f>
        <v>0</v>
      </c>
      <c r="AI211" s="35">
        <f>Disease!S194</f>
        <v>0</v>
      </c>
      <c r="AJ211" s="82">
        <f>Disease!BM194</f>
        <v>0</v>
      </c>
      <c r="AK211" s="35">
        <f>Disease!T194</f>
        <v>0</v>
      </c>
      <c r="AL211" s="82">
        <f>Disease!BN194</f>
        <v>0</v>
      </c>
      <c r="AM211" s="81">
        <f t="shared" si="16"/>
        <v>0</v>
      </c>
      <c r="AN211" s="84">
        <f t="shared" si="17"/>
        <v>0</v>
      </c>
    </row>
    <row r="212" spans="1:40" ht="30" customHeight="1" x14ac:dyDescent="0.25">
      <c r="A212" s="13"/>
      <c r="B212" s="85" t="str">
        <f>LookupValues!$B$9</f>
        <v>Upland birchwoods (Scot); birch dominated upland oakwoods (Eng, Wal)</v>
      </c>
      <c r="C212" s="35">
        <f>Disease!C195</f>
        <v>0</v>
      </c>
      <c r="D212" s="82">
        <f>Disease!AW195</f>
        <v>0</v>
      </c>
      <c r="E212" s="35">
        <f>Disease!D195</f>
        <v>0</v>
      </c>
      <c r="F212" s="82">
        <f>Disease!AX195</f>
        <v>0</v>
      </c>
      <c r="G212" s="35">
        <f>Disease!E195</f>
        <v>0</v>
      </c>
      <c r="H212" s="82">
        <f>Disease!AY195</f>
        <v>0</v>
      </c>
      <c r="I212" s="35">
        <f>Disease!F195</f>
        <v>0</v>
      </c>
      <c r="J212" s="82">
        <f>Disease!AZ195</f>
        <v>0</v>
      </c>
      <c r="K212" s="35">
        <f>Disease!G195</f>
        <v>0</v>
      </c>
      <c r="L212" s="82">
        <f>Disease!BA195</f>
        <v>0</v>
      </c>
      <c r="M212" s="35">
        <f>Disease!H195</f>
        <v>0</v>
      </c>
      <c r="N212" s="82">
        <f>Disease!BB195</f>
        <v>0</v>
      </c>
      <c r="O212" s="35">
        <f>Disease!I195</f>
        <v>0</v>
      </c>
      <c r="P212" s="82">
        <f>Disease!BC195</f>
        <v>0</v>
      </c>
      <c r="Q212" s="35">
        <f>Disease!J195</f>
        <v>0</v>
      </c>
      <c r="R212" s="82">
        <f>Disease!BD195</f>
        <v>0</v>
      </c>
      <c r="S212" s="35">
        <f>Disease!K195</f>
        <v>0</v>
      </c>
      <c r="T212" s="82">
        <f>Disease!BE195</f>
        <v>0</v>
      </c>
      <c r="U212" s="35">
        <f>Disease!L195</f>
        <v>0</v>
      </c>
      <c r="V212" s="82">
        <f>Disease!BF195</f>
        <v>0</v>
      </c>
      <c r="W212" s="35">
        <f>Disease!M195</f>
        <v>0</v>
      </c>
      <c r="X212" s="82">
        <f>Disease!BG195</f>
        <v>0</v>
      </c>
      <c r="Y212" s="35">
        <f>Disease!N195</f>
        <v>0</v>
      </c>
      <c r="Z212" s="82">
        <f>Disease!BH195</f>
        <v>0</v>
      </c>
      <c r="AA212" s="35">
        <f>Disease!O195</f>
        <v>0</v>
      </c>
      <c r="AB212" s="82">
        <f>Disease!BI195</f>
        <v>0</v>
      </c>
      <c r="AC212" s="35">
        <f>Disease!P195</f>
        <v>0</v>
      </c>
      <c r="AD212" s="82">
        <f>Disease!BJ195</f>
        <v>0</v>
      </c>
      <c r="AE212" s="35">
        <f>Disease!Q195</f>
        <v>0</v>
      </c>
      <c r="AF212" s="82">
        <f>Disease!BK195</f>
        <v>0</v>
      </c>
      <c r="AG212" s="35">
        <f>Disease!R195</f>
        <v>0</v>
      </c>
      <c r="AH212" s="82">
        <f>Disease!BL195</f>
        <v>0</v>
      </c>
      <c r="AI212" s="35">
        <f>Disease!S195</f>
        <v>0</v>
      </c>
      <c r="AJ212" s="82">
        <f>Disease!BM195</f>
        <v>0</v>
      </c>
      <c r="AK212" s="35">
        <f>Disease!T195</f>
        <v>0</v>
      </c>
      <c r="AL212" s="82">
        <f>Disease!BN195</f>
        <v>0</v>
      </c>
      <c r="AM212" s="81">
        <f t="shared" si="16"/>
        <v>0</v>
      </c>
      <c r="AN212" s="84">
        <f t="shared" si="17"/>
        <v>0</v>
      </c>
    </row>
    <row r="213" spans="1:40" x14ac:dyDescent="0.25">
      <c r="A213" s="13"/>
      <c r="B213" s="34" t="str">
        <f>LookupValues!$B$10</f>
        <v>Upland mixed ashwoods</v>
      </c>
      <c r="C213" s="35">
        <f>Disease!C196</f>
        <v>308.95857470999999</v>
      </c>
      <c r="D213" s="82">
        <f>Disease!AW196</f>
        <v>51.627221550870352</v>
      </c>
      <c r="E213" s="35">
        <f>Disease!D196</f>
        <v>0</v>
      </c>
      <c r="F213" s="82">
        <f>Disease!AX196</f>
        <v>0</v>
      </c>
      <c r="G213" s="35">
        <f>Disease!E196</f>
        <v>0</v>
      </c>
      <c r="H213" s="82">
        <f>Disease!AY196</f>
        <v>0</v>
      </c>
      <c r="I213" s="35">
        <f>Disease!F196</f>
        <v>0</v>
      </c>
      <c r="J213" s="82">
        <f>Disease!AZ196</f>
        <v>0</v>
      </c>
      <c r="K213" s="35">
        <f>Disease!G196</f>
        <v>0</v>
      </c>
      <c r="L213" s="82">
        <f>Disease!BA196</f>
        <v>0</v>
      </c>
      <c r="M213" s="35">
        <f>Disease!H196</f>
        <v>0</v>
      </c>
      <c r="N213" s="82">
        <f>Disease!BB196</f>
        <v>0</v>
      </c>
      <c r="O213" s="35">
        <f>Disease!I196</f>
        <v>0</v>
      </c>
      <c r="P213" s="82">
        <f>Disease!BC196</f>
        <v>0</v>
      </c>
      <c r="Q213" s="35">
        <f>Disease!J196</f>
        <v>0</v>
      </c>
      <c r="R213" s="82">
        <f>Disease!BD196</f>
        <v>0</v>
      </c>
      <c r="S213" s="35">
        <f>Disease!K196</f>
        <v>0</v>
      </c>
      <c r="T213" s="82">
        <f>Disease!BE196</f>
        <v>0</v>
      </c>
      <c r="U213" s="35">
        <f>Disease!L196</f>
        <v>0</v>
      </c>
      <c r="V213" s="82">
        <f>Disease!BF196</f>
        <v>0</v>
      </c>
      <c r="W213" s="35">
        <f>Disease!M196</f>
        <v>0</v>
      </c>
      <c r="X213" s="82">
        <f>Disease!BG196</f>
        <v>0</v>
      </c>
      <c r="Y213" s="35">
        <f>Disease!N196</f>
        <v>0</v>
      </c>
      <c r="Z213" s="82">
        <f>Disease!BH196</f>
        <v>0</v>
      </c>
      <c r="AA213" s="35">
        <f>Disease!O196</f>
        <v>0</v>
      </c>
      <c r="AB213" s="82">
        <f>Disease!BI196</f>
        <v>0</v>
      </c>
      <c r="AC213" s="35">
        <f>Disease!P196</f>
        <v>0</v>
      </c>
      <c r="AD213" s="82">
        <f>Disease!BJ196</f>
        <v>0</v>
      </c>
      <c r="AE213" s="35">
        <f>Disease!Q196</f>
        <v>0</v>
      </c>
      <c r="AF213" s="82">
        <f>Disease!BK196</f>
        <v>0</v>
      </c>
      <c r="AG213" s="35">
        <f>Disease!R196</f>
        <v>0</v>
      </c>
      <c r="AH213" s="82">
        <f>Disease!BL196</f>
        <v>0</v>
      </c>
      <c r="AI213" s="35">
        <f>Disease!S196</f>
        <v>0</v>
      </c>
      <c r="AJ213" s="82">
        <f>Disease!BM196</f>
        <v>0</v>
      </c>
      <c r="AK213" s="35">
        <f>Disease!T196</f>
        <v>0</v>
      </c>
      <c r="AL213" s="82">
        <f>Disease!BN196</f>
        <v>0</v>
      </c>
      <c r="AM213" s="81">
        <f t="shared" si="16"/>
        <v>308.95857470999999</v>
      </c>
      <c r="AN213" s="84">
        <f t="shared" si="17"/>
        <v>51.627221550870352</v>
      </c>
    </row>
    <row r="214" spans="1:40" x14ac:dyDescent="0.25">
      <c r="A214" s="13"/>
      <c r="B214" s="34" t="str">
        <f>LookupValues!$B$11</f>
        <v>Upland oakwood</v>
      </c>
      <c r="C214" s="35">
        <f>Disease!C197</f>
        <v>839.64828633909997</v>
      </c>
      <c r="D214" s="82">
        <f>Disease!AW197</f>
        <v>49.287252576871609</v>
      </c>
      <c r="E214" s="35">
        <f>Disease!D197</f>
        <v>0</v>
      </c>
      <c r="F214" s="82">
        <f>Disease!AX197</f>
        <v>0</v>
      </c>
      <c r="G214" s="35">
        <f>Disease!E197</f>
        <v>0</v>
      </c>
      <c r="H214" s="82">
        <f>Disease!AY197</f>
        <v>0</v>
      </c>
      <c r="I214" s="35">
        <f>Disease!F197</f>
        <v>0</v>
      </c>
      <c r="J214" s="82">
        <f>Disease!AZ197</f>
        <v>0</v>
      </c>
      <c r="K214" s="35">
        <f>Disease!G197</f>
        <v>0</v>
      </c>
      <c r="L214" s="82">
        <f>Disease!BA197</f>
        <v>0</v>
      </c>
      <c r="M214" s="35">
        <f>Disease!H197</f>
        <v>0</v>
      </c>
      <c r="N214" s="82">
        <f>Disease!BB197</f>
        <v>0</v>
      </c>
      <c r="O214" s="35">
        <f>Disease!I197</f>
        <v>0</v>
      </c>
      <c r="P214" s="82">
        <f>Disease!BC197</f>
        <v>0</v>
      </c>
      <c r="Q214" s="35">
        <f>Disease!J197</f>
        <v>0</v>
      </c>
      <c r="R214" s="82">
        <f>Disease!BD197</f>
        <v>0</v>
      </c>
      <c r="S214" s="35">
        <f>Disease!K197</f>
        <v>0</v>
      </c>
      <c r="T214" s="82">
        <f>Disease!BE197</f>
        <v>0</v>
      </c>
      <c r="U214" s="35">
        <f>Disease!L197</f>
        <v>0</v>
      </c>
      <c r="V214" s="82">
        <f>Disease!BF197</f>
        <v>0</v>
      </c>
      <c r="W214" s="35">
        <f>Disease!M197</f>
        <v>0</v>
      </c>
      <c r="X214" s="82">
        <f>Disease!BG197</f>
        <v>0</v>
      </c>
      <c r="Y214" s="35">
        <f>Disease!N197</f>
        <v>0</v>
      </c>
      <c r="Z214" s="82">
        <f>Disease!BH197</f>
        <v>0</v>
      </c>
      <c r="AA214" s="35">
        <f>Disease!O197</f>
        <v>0</v>
      </c>
      <c r="AB214" s="82">
        <f>Disease!BI197</f>
        <v>0</v>
      </c>
      <c r="AC214" s="35">
        <f>Disease!P197</f>
        <v>0</v>
      </c>
      <c r="AD214" s="82">
        <f>Disease!BJ197</f>
        <v>0</v>
      </c>
      <c r="AE214" s="35">
        <f>Disease!Q197</f>
        <v>0</v>
      </c>
      <c r="AF214" s="82">
        <f>Disease!BK197</f>
        <v>0</v>
      </c>
      <c r="AG214" s="35">
        <f>Disease!R197</f>
        <v>0</v>
      </c>
      <c r="AH214" s="82">
        <f>Disease!BL197</f>
        <v>0</v>
      </c>
      <c r="AI214" s="35">
        <f>Disease!S197</f>
        <v>0</v>
      </c>
      <c r="AJ214" s="82">
        <f>Disease!BM197</f>
        <v>0</v>
      </c>
      <c r="AK214" s="35">
        <f>Disease!T197</f>
        <v>0</v>
      </c>
      <c r="AL214" s="82">
        <f>Disease!BN197</f>
        <v>0</v>
      </c>
      <c r="AM214" s="81">
        <f t="shared" si="16"/>
        <v>839.64828633909997</v>
      </c>
      <c r="AN214" s="84">
        <f t="shared" si="17"/>
        <v>49.287252576871609</v>
      </c>
    </row>
    <row r="215" spans="1:40" x14ac:dyDescent="0.25">
      <c r="A215" s="13"/>
      <c r="B215" s="34" t="str">
        <f>LookupValues!$B$12</f>
        <v>Wet woodland</v>
      </c>
      <c r="C215" s="35">
        <f>Disease!C198</f>
        <v>10938.143204940001</v>
      </c>
      <c r="D215" s="82">
        <f>Disease!AW198</f>
        <v>12.732610031402148</v>
      </c>
      <c r="E215" s="35">
        <f>Disease!D198</f>
        <v>1105.4726372294999</v>
      </c>
      <c r="F215" s="82">
        <f>Disease!AX198</f>
        <v>42.084876422596452</v>
      </c>
      <c r="G215" s="35">
        <f>Disease!E198</f>
        <v>902.5155764937</v>
      </c>
      <c r="H215" s="82">
        <f>Disease!AY198</f>
        <v>44.209489743745117</v>
      </c>
      <c r="I215" s="35">
        <f>Disease!F198</f>
        <v>276.31401779999999</v>
      </c>
      <c r="J215" s="82">
        <f>Disease!AZ198</f>
        <v>90.140903062740549</v>
      </c>
      <c r="K215" s="35">
        <f>Disease!G198</f>
        <v>0</v>
      </c>
      <c r="L215" s="82">
        <f>Disease!BA198</f>
        <v>0</v>
      </c>
      <c r="M215" s="35">
        <f>Disease!H198</f>
        <v>182.22083076999999</v>
      </c>
      <c r="N215" s="82">
        <f>Disease!BB198</f>
        <v>97.709077853011394</v>
      </c>
      <c r="O215" s="35">
        <f>Disease!I198</f>
        <v>92.221445318500002</v>
      </c>
      <c r="P215" s="82">
        <f>Disease!BC198</f>
        <v>97.491155207521786</v>
      </c>
      <c r="Q215" s="35">
        <f>Disease!J198</f>
        <v>0</v>
      </c>
      <c r="R215" s="82">
        <f>Disease!BD198</f>
        <v>0</v>
      </c>
      <c r="S215" s="35">
        <f>Disease!K198</f>
        <v>0</v>
      </c>
      <c r="T215" s="82">
        <f>Disease!BE198</f>
        <v>0</v>
      </c>
      <c r="U215" s="35">
        <f>Disease!L198</f>
        <v>0</v>
      </c>
      <c r="V215" s="82">
        <f>Disease!BF198</f>
        <v>0</v>
      </c>
      <c r="W215" s="35">
        <f>Disease!M198</f>
        <v>0</v>
      </c>
      <c r="X215" s="82">
        <f>Disease!BG198</f>
        <v>0</v>
      </c>
      <c r="Y215" s="35">
        <f>Disease!N198</f>
        <v>0</v>
      </c>
      <c r="Z215" s="82">
        <f>Disease!BH198</f>
        <v>0</v>
      </c>
      <c r="AA215" s="35">
        <f>Disease!O198</f>
        <v>0</v>
      </c>
      <c r="AB215" s="82">
        <f>Disease!BI198</f>
        <v>0</v>
      </c>
      <c r="AC215" s="35">
        <f>Disease!P198</f>
        <v>0</v>
      </c>
      <c r="AD215" s="82">
        <f>Disease!BJ198</f>
        <v>0</v>
      </c>
      <c r="AE215" s="35">
        <f>Disease!Q198</f>
        <v>0</v>
      </c>
      <c r="AF215" s="82">
        <f>Disease!BK198</f>
        <v>0</v>
      </c>
      <c r="AG215" s="35">
        <f>Disease!R198</f>
        <v>0</v>
      </c>
      <c r="AH215" s="82">
        <f>Disease!BL198</f>
        <v>0</v>
      </c>
      <c r="AI215" s="35">
        <f>Disease!S198</f>
        <v>0</v>
      </c>
      <c r="AJ215" s="82">
        <f>Disease!BM198</f>
        <v>0</v>
      </c>
      <c r="AK215" s="35">
        <f>Disease!T198</f>
        <v>0</v>
      </c>
      <c r="AL215" s="82">
        <f>Disease!BN198</f>
        <v>0</v>
      </c>
      <c r="AM215" s="81">
        <f t="shared" si="16"/>
        <v>13496.887712551701</v>
      </c>
      <c r="AN215" s="84">
        <f t="shared" si="17"/>
        <v>11.518992852536513</v>
      </c>
    </row>
    <row r="216" spans="1:40" x14ac:dyDescent="0.25">
      <c r="A216" s="13"/>
      <c r="B216" s="34" t="str">
        <f>LookupValues!$B$13</f>
        <v>Wood Pasture &amp; Parkland</v>
      </c>
      <c r="C216" s="35">
        <f>Disease!C199</f>
        <v>924.03084030260004</v>
      </c>
      <c r="D216" s="82">
        <f>Disease!AW199</f>
        <v>49.04668043421281</v>
      </c>
      <c r="E216" s="35">
        <f>Disease!D199</f>
        <v>0</v>
      </c>
      <c r="F216" s="82">
        <f>Disease!AX199</f>
        <v>0</v>
      </c>
      <c r="G216" s="35">
        <f>Disease!E199</f>
        <v>0</v>
      </c>
      <c r="H216" s="82">
        <f>Disease!AY199</f>
        <v>0</v>
      </c>
      <c r="I216" s="35">
        <f>Disease!F199</f>
        <v>0</v>
      </c>
      <c r="J216" s="82">
        <f>Disease!AZ199</f>
        <v>0</v>
      </c>
      <c r="K216" s="35">
        <f>Disease!G199</f>
        <v>254.03313702</v>
      </c>
      <c r="L216" s="82">
        <f>Disease!BA199</f>
        <v>97.694258723861907</v>
      </c>
      <c r="M216" s="35">
        <f>Disease!H199</f>
        <v>0</v>
      </c>
      <c r="N216" s="82">
        <f>Disease!BB199</f>
        <v>0</v>
      </c>
      <c r="O216" s="35">
        <f>Disease!I199</f>
        <v>0</v>
      </c>
      <c r="P216" s="82">
        <f>Disease!BC199</f>
        <v>0</v>
      </c>
      <c r="Q216" s="35">
        <f>Disease!J199</f>
        <v>0</v>
      </c>
      <c r="R216" s="82">
        <f>Disease!BD199</f>
        <v>0</v>
      </c>
      <c r="S216" s="35">
        <f>Disease!K199</f>
        <v>0</v>
      </c>
      <c r="T216" s="82">
        <f>Disease!BE199</f>
        <v>0</v>
      </c>
      <c r="U216" s="35">
        <f>Disease!L199</f>
        <v>0</v>
      </c>
      <c r="V216" s="82">
        <f>Disease!BF199</f>
        <v>0</v>
      </c>
      <c r="W216" s="35">
        <f>Disease!M199</f>
        <v>0</v>
      </c>
      <c r="X216" s="82">
        <f>Disease!BG199</f>
        <v>0</v>
      </c>
      <c r="Y216" s="35">
        <f>Disease!N199</f>
        <v>0</v>
      </c>
      <c r="Z216" s="82">
        <f>Disease!BH199</f>
        <v>0</v>
      </c>
      <c r="AA216" s="35">
        <f>Disease!O199</f>
        <v>0</v>
      </c>
      <c r="AB216" s="82">
        <f>Disease!BI199</f>
        <v>0</v>
      </c>
      <c r="AC216" s="35">
        <f>Disease!P199</f>
        <v>0</v>
      </c>
      <c r="AD216" s="82">
        <f>Disease!BJ199</f>
        <v>0</v>
      </c>
      <c r="AE216" s="35">
        <f>Disease!Q199</f>
        <v>0</v>
      </c>
      <c r="AF216" s="82">
        <f>Disease!BK199</f>
        <v>0</v>
      </c>
      <c r="AG216" s="35">
        <f>Disease!R199</f>
        <v>0</v>
      </c>
      <c r="AH216" s="82">
        <f>Disease!BL199</f>
        <v>0</v>
      </c>
      <c r="AI216" s="35">
        <f>Disease!S199</f>
        <v>0</v>
      </c>
      <c r="AJ216" s="82">
        <f>Disease!BM199</f>
        <v>0</v>
      </c>
      <c r="AK216" s="35">
        <f>Disease!T199</f>
        <v>0</v>
      </c>
      <c r="AL216" s="82">
        <f>Disease!BN199</f>
        <v>0</v>
      </c>
      <c r="AM216" s="81">
        <f t="shared" si="16"/>
        <v>1178.0639773226001</v>
      </c>
      <c r="AN216" s="84">
        <f t="shared" si="17"/>
        <v>43.860788534561806</v>
      </c>
    </row>
    <row r="217" spans="1:40" x14ac:dyDescent="0.25">
      <c r="A217" s="13"/>
      <c r="B217" s="34" t="str">
        <f>LookupValues!$B$14</f>
        <v>Broadleaf habitat NOT classified as priority</v>
      </c>
      <c r="C217" s="35">
        <f>Disease!C200</f>
        <v>888.7499860559999</v>
      </c>
      <c r="D217" s="82">
        <f>Disease!AW200</f>
        <v>38.218431738749949</v>
      </c>
      <c r="E217" s="35">
        <f>Disease!D200</f>
        <v>50.649024425</v>
      </c>
      <c r="F217" s="82">
        <f>Disease!AX200</f>
        <v>76.884225156077335</v>
      </c>
      <c r="G217" s="35">
        <f>Disease!E200</f>
        <v>9.8015122620999993</v>
      </c>
      <c r="H217" s="82">
        <f>Disease!AY200</f>
        <v>100.89496503094938</v>
      </c>
      <c r="I217" s="35">
        <f>Disease!F200</f>
        <v>0</v>
      </c>
      <c r="J217" s="82">
        <f>Disease!AZ200</f>
        <v>0</v>
      </c>
      <c r="K217" s="35">
        <f>Disease!G200</f>
        <v>0</v>
      </c>
      <c r="L217" s="82">
        <f>Disease!BA200</f>
        <v>0</v>
      </c>
      <c r="M217" s="35">
        <f>Disease!H200</f>
        <v>0</v>
      </c>
      <c r="N217" s="82">
        <f>Disease!BB200</f>
        <v>0</v>
      </c>
      <c r="O217" s="35">
        <f>Disease!I200</f>
        <v>0</v>
      </c>
      <c r="P217" s="82">
        <f>Disease!BC200</f>
        <v>0</v>
      </c>
      <c r="Q217" s="35">
        <f>Disease!J200</f>
        <v>0</v>
      </c>
      <c r="R217" s="82">
        <f>Disease!BD200</f>
        <v>0</v>
      </c>
      <c r="S217" s="35">
        <f>Disease!K200</f>
        <v>0</v>
      </c>
      <c r="T217" s="82">
        <f>Disease!BE200</f>
        <v>0</v>
      </c>
      <c r="U217" s="35">
        <f>Disease!L200</f>
        <v>151.300045275</v>
      </c>
      <c r="V217" s="82">
        <f>Disease!BF200</f>
        <v>69.258677244962939</v>
      </c>
      <c r="W217" s="35">
        <f>Disease!M200</f>
        <v>0</v>
      </c>
      <c r="X217" s="82">
        <f>Disease!BG200</f>
        <v>0</v>
      </c>
      <c r="Y217" s="35">
        <f>Disease!N200</f>
        <v>0</v>
      </c>
      <c r="Z217" s="82">
        <f>Disease!BH200</f>
        <v>0</v>
      </c>
      <c r="AA217" s="35">
        <f>Disease!O200</f>
        <v>0</v>
      </c>
      <c r="AB217" s="82">
        <f>Disease!BI200</f>
        <v>0</v>
      </c>
      <c r="AC217" s="35">
        <f>Disease!P200</f>
        <v>0</v>
      </c>
      <c r="AD217" s="82">
        <f>Disease!BJ200</f>
        <v>0</v>
      </c>
      <c r="AE217" s="35">
        <f>Disease!Q200</f>
        <v>0</v>
      </c>
      <c r="AF217" s="82">
        <f>Disease!BK200</f>
        <v>0</v>
      </c>
      <c r="AG217" s="35">
        <f>Disease!R200</f>
        <v>0</v>
      </c>
      <c r="AH217" s="82">
        <f>Disease!BL200</f>
        <v>0</v>
      </c>
      <c r="AI217" s="35">
        <f>Disease!S200</f>
        <v>0</v>
      </c>
      <c r="AJ217" s="82">
        <f>Disease!BM200</f>
        <v>0</v>
      </c>
      <c r="AK217" s="35">
        <f>Disease!T200</f>
        <v>0</v>
      </c>
      <c r="AL217" s="82">
        <f>Disease!BN200</f>
        <v>0</v>
      </c>
      <c r="AM217" s="81">
        <f t="shared" si="16"/>
        <v>1100.5005680180998</v>
      </c>
      <c r="AN217" s="84">
        <f t="shared" si="17"/>
        <v>32.505769419146233</v>
      </c>
    </row>
    <row r="218" spans="1:40" x14ac:dyDescent="0.25">
      <c r="A218" s="13"/>
      <c r="B218" s="34" t="str">
        <f>LookupValues!$B$15</f>
        <v>Non-native coniferous woodland</v>
      </c>
      <c r="C218" s="35">
        <f>Disease!C201</f>
        <v>28664.064919582997</v>
      </c>
      <c r="D218" s="82">
        <f>Disease!AW201</f>
        <v>4.430735618341477</v>
      </c>
      <c r="E218" s="35">
        <f>Disease!D201</f>
        <v>967.55384608099996</v>
      </c>
      <c r="F218" s="82">
        <f>Disease!AX201</f>
        <v>35.813900829514765</v>
      </c>
      <c r="G218" s="35">
        <f>Disease!E201</f>
        <v>546.79213830939989</v>
      </c>
      <c r="H218" s="82">
        <f>Disease!AY201</f>
        <v>46.863851981582755</v>
      </c>
      <c r="I218" s="35">
        <f>Disease!F201</f>
        <v>401.54583864390003</v>
      </c>
      <c r="J218" s="82">
        <f>Disease!AZ201</f>
        <v>57.885478455713077</v>
      </c>
      <c r="K218" s="35">
        <f>Disease!G201</f>
        <v>0</v>
      </c>
      <c r="L218" s="82">
        <f>Disease!BA201</f>
        <v>0</v>
      </c>
      <c r="M218" s="35">
        <f>Disease!H201</f>
        <v>0</v>
      </c>
      <c r="N218" s="82">
        <f>Disease!BB201</f>
        <v>0</v>
      </c>
      <c r="O218" s="35">
        <f>Disease!I201</f>
        <v>3606.6090788840006</v>
      </c>
      <c r="P218" s="82">
        <f>Disease!BC201</f>
        <v>15.705235425669345</v>
      </c>
      <c r="Q218" s="35">
        <f>Disease!J201</f>
        <v>181.11476994</v>
      </c>
      <c r="R218" s="82">
        <f>Disease!BD201</f>
        <v>100.89496504197575</v>
      </c>
      <c r="S218" s="35">
        <f>Disease!K201</f>
        <v>0</v>
      </c>
      <c r="T218" s="82">
        <f>Disease!BE201</f>
        <v>0</v>
      </c>
      <c r="U218" s="35">
        <f>Disease!L201</f>
        <v>0</v>
      </c>
      <c r="V218" s="82">
        <f>Disease!BF201</f>
        <v>0</v>
      </c>
      <c r="W218" s="35">
        <f>Disease!M201</f>
        <v>0</v>
      </c>
      <c r="X218" s="82">
        <f>Disease!BG201</f>
        <v>0</v>
      </c>
      <c r="Y218" s="35">
        <f>Disease!N201</f>
        <v>0</v>
      </c>
      <c r="Z218" s="82">
        <f>Disease!BH201</f>
        <v>0</v>
      </c>
      <c r="AA218" s="35">
        <f>Disease!O201</f>
        <v>0</v>
      </c>
      <c r="AB218" s="82">
        <f>Disease!BI201</f>
        <v>0</v>
      </c>
      <c r="AC218" s="35">
        <f>Disease!P201</f>
        <v>0</v>
      </c>
      <c r="AD218" s="82">
        <f>Disease!BJ201</f>
        <v>0</v>
      </c>
      <c r="AE218" s="35">
        <f>Disease!Q201</f>
        <v>0</v>
      </c>
      <c r="AF218" s="82">
        <f>Disease!BK201</f>
        <v>0</v>
      </c>
      <c r="AG218" s="35">
        <f>Disease!R201</f>
        <v>0</v>
      </c>
      <c r="AH218" s="82">
        <f>Disease!BL201</f>
        <v>0</v>
      </c>
      <c r="AI218" s="35">
        <f>Disease!S201</f>
        <v>0</v>
      </c>
      <c r="AJ218" s="82">
        <f>Disease!BM201</f>
        <v>0</v>
      </c>
      <c r="AK218" s="35">
        <f>Disease!T201</f>
        <v>0</v>
      </c>
      <c r="AL218" s="82">
        <f>Disease!BN201</f>
        <v>0</v>
      </c>
      <c r="AM218" s="81">
        <f t="shared" si="16"/>
        <v>34367.680591441298</v>
      </c>
      <c r="AN218" s="84">
        <f t="shared" si="17"/>
        <v>4.3226290920306552</v>
      </c>
    </row>
    <row r="219" spans="1:40" x14ac:dyDescent="0.25">
      <c r="A219" s="13"/>
      <c r="B219" s="36" t="str">
        <f>LookupValues!$B$16</f>
        <v>Transition or felled</v>
      </c>
      <c r="C219" s="35">
        <f>Disease!C202</f>
        <v>4264.5215705780001</v>
      </c>
      <c r="D219" s="82">
        <f>Disease!AW202</f>
        <v>22.360555478782416</v>
      </c>
      <c r="E219" s="35">
        <f>Disease!D202</f>
        <v>0</v>
      </c>
      <c r="F219" s="82">
        <f>Disease!AX202</f>
        <v>0</v>
      </c>
      <c r="G219" s="35">
        <f>Disease!E202</f>
        <v>0</v>
      </c>
      <c r="H219" s="82">
        <f>Disease!AY202</f>
        <v>0</v>
      </c>
      <c r="I219" s="35">
        <f>Disease!F202</f>
        <v>0</v>
      </c>
      <c r="J219" s="82">
        <f>Disease!AZ202</f>
        <v>0</v>
      </c>
      <c r="K219" s="35">
        <f>Disease!G202</f>
        <v>0</v>
      </c>
      <c r="L219" s="82">
        <f>Disease!BA202</f>
        <v>0</v>
      </c>
      <c r="M219" s="35">
        <f>Disease!H202</f>
        <v>0</v>
      </c>
      <c r="N219" s="82">
        <f>Disease!BB202</f>
        <v>0</v>
      </c>
      <c r="O219" s="35">
        <f>Disease!I202</f>
        <v>203.47483431449999</v>
      </c>
      <c r="P219" s="82">
        <f>Disease!BC202</f>
        <v>93.406519834265211</v>
      </c>
      <c r="Q219" s="35">
        <f>Disease!J202</f>
        <v>0</v>
      </c>
      <c r="R219" s="82">
        <f>Disease!BD202</f>
        <v>0</v>
      </c>
      <c r="S219" s="35">
        <f>Disease!K202</f>
        <v>0</v>
      </c>
      <c r="T219" s="82">
        <f>Disease!BE202</f>
        <v>0</v>
      </c>
      <c r="U219" s="35">
        <f>Disease!L202</f>
        <v>0</v>
      </c>
      <c r="V219" s="82">
        <f>Disease!BF202</f>
        <v>0</v>
      </c>
      <c r="W219" s="35">
        <f>Disease!M202</f>
        <v>0</v>
      </c>
      <c r="X219" s="82">
        <f>Disease!BG202</f>
        <v>0</v>
      </c>
      <c r="Y219" s="35">
        <f>Disease!N202</f>
        <v>0</v>
      </c>
      <c r="Z219" s="82">
        <f>Disease!BH202</f>
        <v>0</v>
      </c>
      <c r="AA219" s="35">
        <f>Disease!O202</f>
        <v>0</v>
      </c>
      <c r="AB219" s="82">
        <f>Disease!BI202</f>
        <v>0</v>
      </c>
      <c r="AC219" s="35">
        <f>Disease!P202</f>
        <v>0</v>
      </c>
      <c r="AD219" s="82">
        <f>Disease!BJ202</f>
        <v>0</v>
      </c>
      <c r="AE219" s="35">
        <f>Disease!Q202</f>
        <v>0</v>
      </c>
      <c r="AF219" s="82">
        <f>Disease!BK202</f>
        <v>0</v>
      </c>
      <c r="AG219" s="35">
        <f>Disease!R202</f>
        <v>0</v>
      </c>
      <c r="AH219" s="82">
        <f>Disease!BL202</f>
        <v>0</v>
      </c>
      <c r="AI219" s="35">
        <f>Disease!S202</f>
        <v>0</v>
      </c>
      <c r="AJ219" s="82">
        <f>Disease!BM202</f>
        <v>0</v>
      </c>
      <c r="AK219" s="35">
        <f>Disease!T202</f>
        <v>0</v>
      </c>
      <c r="AL219" s="82">
        <f>Disease!BN202</f>
        <v>0</v>
      </c>
      <c r="AM219" s="81">
        <f t="shared" si="16"/>
        <v>4467.9964048925003</v>
      </c>
      <c r="AN219" s="84">
        <f t="shared" si="17"/>
        <v>21.762032168494674</v>
      </c>
    </row>
    <row r="220" spans="1:40" x14ac:dyDescent="0.25">
      <c r="A220" s="13"/>
      <c r="B220" s="80" t="s">
        <v>194</v>
      </c>
      <c r="C220" s="79">
        <f>SUM(C208:C219)</f>
        <v>132612.55291458595</v>
      </c>
      <c r="D220" s="83">
        <f>IF(C220=0,0,SQRT(SUM((C208*D208)^2,(C209*D209)^2,(C210*D210)^2,(C211*D211)^2,(C212*D212)^2,(C213*D213)^2,(C214*D214)^2,(C215*D215)^2,(C216*D216)^2,(C217*D217)^2,(C218*D218)^2,(C219*D219)^2))/C220)</f>
        <v>2.5735198611027426</v>
      </c>
      <c r="E220" s="79">
        <f>SUM(E208:E219)</f>
        <v>6735.4877179614996</v>
      </c>
      <c r="F220" s="83">
        <f>IF(E220=0,0,SQRT(SUM((E208*F208)^2,(E209*F209)^2,(E210*F210)^2,(E211*F211)^2,(E212*F212)^2,(E213*F213)^2,(E214*F214)^2,(E215*F215)^2,(E216*F216)^2,(E217*F217)^2,(E218*F218)^2,(E219*F219)^2))/E220)</f>
        <v>15.646085064255118</v>
      </c>
      <c r="G220" s="79">
        <f>SUM(G208:G219)</f>
        <v>5406.0935307052005</v>
      </c>
      <c r="H220" s="83">
        <f>IF(G220=0,0,SQRT(SUM((G208*H208)^2,(G209*H209)^2,(G210*H210)^2,(G211*H211)^2,(G212*H212)^2,(G213*H213)^2,(G214*H214)^2,(G215*H215)^2,(G216*H216)^2,(G217*H217)^2,(G218*H218)^2,(G219*H219)^2))/G220)</f>
        <v>18.044932790374599</v>
      </c>
      <c r="I220" s="79">
        <f>SUM(I208:I219)</f>
        <v>3232.9750048829997</v>
      </c>
      <c r="J220" s="83">
        <f>IF(I220=0,0,SQRT(SUM((I208*J208)^2,(I209*J209)^2,(I210*J210)^2,(I211*J211)^2,(I212*J212)^2,(I213*J213)^2,(I214*J214)^2,(I215*J215)^2,(I216*J216)^2,(I217*J217)^2,(I218*J218)^2,(I219*J219)^2))/I220)</f>
        <v>23.46972841349065</v>
      </c>
      <c r="K220" s="79">
        <f>SUM(K208:K219)</f>
        <v>806.80657674480005</v>
      </c>
      <c r="L220" s="83">
        <f>IF(K220=0,0,SQRT(SUM((K208*L208)^2,(K209*L209)^2,(K210*L210)^2,(K211*L211)^2,(K212*L212)^2,(K213*L213)^2,(K214*L214)^2,(K215*L215)^2,(K216*L216)^2,(K217*L217)^2,(K218*L218)^2,(K219*L219)^2))/K220)</f>
        <v>47.984814495274406</v>
      </c>
      <c r="M220" s="79">
        <f>SUM(M208:M219)</f>
        <v>682.95729348999998</v>
      </c>
      <c r="N220" s="83">
        <f>IF(M220=0,0,SQRT(SUM((M208*N208)^2,(M209*N209)^2,(M210*N210)^2,(M211*N211)^2,(M212*N212)^2,(M213*N213)^2,(M214*N214)^2,(M215*N215)^2,(M216*N216)^2,(M217*N217)^2,(M218*N218)^2,(M219*N219)^2))/M220)</f>
        <v>56.909530319316197</v>
      </c>
      <c r="O220" s="79">
        <f>SUM(O208:O219)</f>
        <v>4080.034053996601</v>
      </c>
      <c r="P220" s="83">
        <f>IF(O220=0,0,SQRT(SUM((O208*P208)^2,(O209*P209)^2,(O210*P210)^2,(O211*P211)^2,(O212*P212)^2,(O213*P213)^2,(O214*P214)^2,(O215*P215)^2,(O216*P216)^2,(O217*P217)^2,(O218*P218)^2,(O219*P219)^2))/O220)</f>
        <v>15.317704125095291</v>
      </c>
      <c r="Q220" s="79">
        <f>SUM(Q208:Q219)</f>
        <v>343.26245442390001</v>
      </c>
      <c r="R220" s="83">
        <f>IF(Q220=0,0,SQRT(SUM((Q208*R208)^2,(Q209*R209)^2,(Q210*R210)^2,(Q211*R211)^2,(Q212*R212)^2,(Q213*R213)^2,(Q214*R214)^2,(Q215*R215)^2,(Q216*R216)^2,(Q217*R217)^2,(Q218*R218)^2,(Q219*R219)^2))/Q220)</f>
        <v>70.424119232188019</v>
      </c>
      <c r="S220" s="79">
        <f>SUM(S208:S219)</f>
        <v>0</v>
      </c>
      <c r="T220" s="83">
        <f>IF(S220=0,0,SQRT(SUM((S208*T208)^2,(S209*T209)^2,(S210*T210)^2,(S211*T211)^2,(S212*T212)^2,(S213*T213)^2,(S214*T214)^2,(S215*T215)^2,(S216*T216)^2,(S217*T217)^2,(S218*T218)^2,(S219*T219)^2))/S220)</f>
        <v>0</v>
      </c>
      <c r="U220" s="79">
        <f>SUM(U208:U219)</f>
        <v>405.33457232500001</v>
      </c>
      <c r="V220" s="83">
        <f>IF(U220=0,0,SQRT(SUM((U208*V208)^2,(U209*V209)^2,(U210*V210)^2,(U211*V211)^2,(U212*V212)^2,(U213*V213)^2,(U214*V214)^2,(U215*V215)^2,(U216*V216)^2,(U217*V217)^2,(U218*V218)^2,(U219*V219)^2))/U220)</f>
        <v>66.46184790425788</v>
      </c>
      <c r="W220" s="79">
        <f>SUM(W208:W219)</f>
        <v>0</v>
      </c>
      <c r="X220" s="83">
        <f>IF(W220=0,0,SQRT(SUM((W208*X208)^2,(W209*X209)^2,(W210*X210)^2,(W211*X211)^2,(W212*X212)^2,(W213*X213)^2,(W214*X214)^2,(W215*X215)^2,(W216*X216)^2,(W217*X217)^2,(W218*X218)^2,(W219*X219)^2))/W220)</f>
        <v>0</v>
      </c>
      <c r="Y220" s="79">
        <f>SUM(Y208:Y219)</f>
        <v>0</v>
      </c>
      <c r="Z220" s="83">
        <f>IF(Y220=0,0,SQRT(SUM((Y208*Z208)^2,(Y209*Z209)^2,(Y210*Z210)^2,(Y211*Z211)^2,(Y212*Z212)^2,(Y213*Z213)^2,(Y214*Z214)^2,(Y215*Z215)^2,(Y216*Z216)^2,(Y217*Z217)^2,(Y218*Z218)^2,(Y219*Z219)^2))/Y220)</f>
        <v>0</v>
      </c>
      <c r="AA220" s="79">
        <f>SUM(AA208:AA219)</f>
        <v>0</v>
      </c>
      <c r="AB220" s="83">
        <f>IF(AA220=0,0,SQRT(SUM((AA208*AB208)^2,(AA209*AB209)^2,(AA210*AB210)^2,(AA211*AB211)^2,(AA212*AB212)^2,(AA213*AB213)^2,(AA214*AB214)^2,(AA215*AB215)^2,(AA216*AB216)^2,(AA217*AB217)^2,(AA218*AB218)^2,(AA219*AB219)^2))/AA220)</f>
        <v>0</v>
      </c>
      <c r="AC220" s="79">
        <f>SUM(AC208:AC219)</f>
        <v>0</v>
      </c>
      <c r="AD220" s="83">
        <f>IF(AC220=0,0,SQRT(SUM((AC208*AD208)^2,(AC209*AD209)^2,(AC210*AD210)^2,(AC211*AD211)^2,(AC212*AD212)^2,(AC213*AD213)^2,(AC214*AD214)^2,(AC215*AD215)^2,(AC216*AD216)^2,(AC217*AD217)^2,(AC218*AD218)^2,(AC219*AD219)^2))/AC220)</f>
        <v>0</v>
      </c>
      <c r="AE220" s="79">
        <f>SUM(AE208:AE219)</f>
        <v>0</v>
      </c>
      <c r="AF220" s="83">
        <f>IF(AE220=0,0,SQRT(SUM((AE208*AF208)^2,(AE209*AF209)^2,(AE210*AF210)^2,(AE211*AF211)^2,(AE212*AF212)^2,(AE213*AF213)^2,(AE214*AF214)^2,(AE215*AF215)^2,(AE216*AF216)^2,(AE217*AF217)^2,(AE218*AF218)^2,(AE219*AF219)^2))/AE220)</f>
        <v>0</v>
      </c>
      <c r="AG220" s="79">
        <f>SUM(AG208:AG219)</f>
        <v>0</v>
      </c>
      <c r="AH220" s="83">
        <f>IF(AG220=0,0,SQRT(SUM((AG208*AH208)^2,(AG209*AH209)^2,(AG210*AH210)^2,(AG211*AH211)^2,(AG212*AH212)^2,(AG213*AH213)^2,(AG214*AH214)^2,(AG215*AH215)^2,(AG216*AH216)^2,(AG217*AH217)^2,(AG218*AH218)^2,(AG219*AH219)^2))/AG220)</f>
        <v>0</v>
      </c>
      <c r="AI220" s="79">
        <f>SUM(AI208:AI219)</f>
        <v>0</v>
      </c>
      <c r="AJ220" s="83">
        <f>IF(AI220=0,0,SQRT(SUM((AI208*AJ208)^2,(AI209*AJ209)^2,(AI210*AJ210)^2,(AI211*AJ211)^2,(AI212*AJ212)^2,(AI213*AJ213)^2,(AI214*AJ214)^2,(AI215*AJ215)^2,(AI216*AJ216)^2,(AI217*AJ217)^2,(AI218*AJ218)^2,(AI219*AJ219)^2))/AI220)</f>
        <v>0</v>
      </c>
      <c r="AK220" s="79">
        <f>SUM(AK208:AK219)</f>
        <v>0</v>
      </c>
      <c r="AL220" s="83">
        <f>IF(AK220=0,0,SQRT(SUM((AK208*AL208)^2,(AK209*AL209)^2,(AK210*AL210)^2,(AK211*AL211)^2,(AK212*AL212)^2,(AK213*AL213)^2,(AK214*AL214)^2,(AK215*AL215)^2,(AK216*AL216)^2,(AK217*AL217)^2,(AK218*AL218)^2,(AK219*AL219)^2))/AK220)</f>
        <v>0</v>
      </c>
      <c r="AM220" s="81">
        <f>SUM(AM208:AM219)</f>
        <v>154305.50411911591</v>
      </c>
      <c r="AN220" s="84">
        <f>IF(AM220=0,0,SQRT(SUM((AM208*AN208)^2,(AM209*AN209)^2,(AM210*AN210)^2,(AM211*AN211)^2,(AM212*AN212)^2,(AM213*AN213)^2,(AM214*AN214)^2,(AM215*AN215)^2,(AM216*AN216)^2,(AM217*AN217)^2,(AM218*AN218)^2,(AM219*AN219)^2))/AM220)</f>
        <v>2.5189459465372979</v>
      </c>
    </row>
    <row r="221" spans="1:40" x14ac:dyDescent="0.25">
      <c r="A221" s="13"/>
      <c r="B221" s="55"/>
      <c r="C221" s="56"/>
      <c r="D221" s="57"/>
      <c r="E221" s="56"/>
      <c r="F221" s="57"/>
      <c r="G221" s="56"/>
      <c r="H221" s="57"/>
      <c r="I221" s="56"/>
      <c r="J221" s="57"/>
      <c r="K221" s="56"/>
      <c r="L221" s="57"/>
      <c r="M221" s="56"/>
      <c r="N221" s="57"/>
      <c r="O221" s="56"/>
      <c r="P221" s="57"/>
      <c r="Q221" s="56"/>
      <c r="R221" s="57"/>
      <c r="S221" s="56"/>
      <c r="T221" s="57"/>
      <c r="U221" s="56"/>
      <c r="V221" s="57"/>
      <c r="W221" s="56"/>
      <c r="X221" s="57"/>
      <c r="Y221" s="56"/>
      <c r="Z221" s="57"/>
      <c r="AA221" s="56"/>
      <c r="AB221" s="57"/>
      <c r="AC221" s="56"/>
      <c r="AD221" s="57"/>
      <c r="AE221" s="56"/>
      <c r="AF221" s="57"/>
      <c r="AG221" s="56"/>
      <c r="AH221" s="57"/>
      <c r="AI221" s="56"/>
      <c r="AJ221" s="57"/>
      <c r="AK221" s="57"/>
      <c r="AL221" s="57"/>
      <c r="AM221" s="57"/>
      <c r="AN221" s="57"/>
    </row>
    <row r="222" spans="1:40" x14ac:dyDescent="0.25">
      <c r="A222" s="13"/>
      <c r="B222" s="55"/>
      <c r="C222" s="56"/>
      <c r="D222" s="57"/>
      <c r="E222" s="56"/>
      <c r="F222" s="57"/>
      <c r="G222" s="56"/>
      <c r="H222" s="57"/>
      <c r="I222" s="56"/>
      <c r="J222" s="57"/>
      <c r="K222" s="56"/>
      <c r="L222" s="57"/>
      <c r="M222" s="56"/>
      <c r="N222" s="57"/>
      <c r="O222" s="56"/>
      <c r="P222" s="57"/>
      <c r="Q222" s="56"/>
      <c r="R222" s="57"/>
      <c r="S222" s="56"/>
      <c r="T222" s="57"/>
      <c r="U222" s="56"/>
      <c r="V222" s="57"/>
      <c r="W222" s="56"/>
      <c r="X222" s="57"/>
      <c r="Y222" s="56"/>
      <c r="Z222" s="57"/>
      <c r="AA222" s="56"/>
      <c r="AB222" s="57"/>
      <c r="AC222" s="56"/>
      <c r="AD222" s="57"/>
      <c r="AE222" s="56"/>
      <c r="AF222" s="57"/>
      <c r="AG222" s="56"/>
      <c r="AH222" s="57"/>
      <c r="AI222" s="56"/>
      <c r="AJ222" s="57"/>
      <c r="AK222" s="57"/>
      <c r="AL222" s="57"/>
      <c r="AM222" s="57"/>
      <c r="AN222" s="57"/>
    </row>
    <row r="223" spans="1:40" x14ac:dyDescent="0.25">
      <c r="A223" s="19"/>
      <c r="B223" s="55"/>
      <c r="C223" s="56"/>
      <c r="D223" s="57"/>
      <c r="E223" s="56"/>
      <c r="F223" s="57"/>
      <c r="G223" s="56"/>
      <c r="H223" s="57"/>
      <c r="I223" s="56"/>
      <c r="J223" s="57"/>
      <c r="K223" s="56"/>
      <c r="L223" s="57"/>
      <c r="M223" s="56"/>
      <c r="N223" s="57"/>
      <c r="O223" s="56"/>
      <c r="P223" s="57"/>
      <c r="Q223" s="56"/>
      <c r="R223" s="57"/>
      <c r="S223" s="56"/>
      <c r="T223" s="57"/>
      <c r="U223" s="56"/>
      <c r="V223" s="57"/>
      <c r="W223" s="56"/>
      <c r="X223" s="57"/>
      <c r="Y223" s="56"/>
      <c r="Z223" s="57"/>
      <c r="AA223" s="56"/>
      <c r="AB223" s="57"/>
      <c r="AC223" s="56"/>
      <c r="AD223" s="57"/>
      <c r="AE223" s="56"/>
      <c r="AF223" s="57"/>
      <c r="AG223" s="56"/>
      <c r="AH223" s="57"/>
      <c r="AI223" s="56"/>
      <c r="AJ223" s="57"/>
      <c r="AK223" s="57"/>
      <c r="AL223" s="57"/>
      <c r="AM223" s="57"/>
      <c r="AN223" s="57"/>
    </row>
    <row r="224" spans="1:40" x14ac:dyDescent="0.25">
      <c r="A224" s="13"/>
      <c r="B224" s="55"/>
      <c r="C224" s="56"/>
      <c r="D224" s="57"/>
      <c r="E224" s="56"/>
      <c r="F224" s="57"/>
      <c r="G224" s="56"/>
      <c r="H224" s="57"/>
      <c r="I224" s="56"/>
      <c r="J224" s="57"/>
      <c r="K224" s="56"/>
      <c r="L224" s="57"/>
      <c r="M224" s="56"/>
      <c r="N224" s="57"/>
      <c r="O224" s="56"/>
      <c r="P224" s="57"/>
      <c r="Q224" s="56"/>
      <c r="R224" s="57"/>
      <c r="S224" s="56"/>
      <c r="T224" s="57"/>
      <c r="U224" s="56"/>
      <c r="V224" s="57"/>
      <c r="W224" s="56"/>
      <c r="X224" s="57"/>
      <c r="Y224" s="56"/>
      <c r="Z224" s="57"/>
      <c r="AA224" s="56"/>
      <c r="AB224" s="57"/>
      <c r="AC224" s="56"/>
      <c r="AD224" s="57"/>
      <c r="AE224" s="56"/>
      <c r="AF224" s="57"/>
      <c r="AG224" s="56"/>
      <c r="AH224" s="57"/>
      <c r="AI224" s="56"/>
      <c r="AJ224" s="57"/>
      <c r="AK224" s="57"/>
      <c r="AL224" s="57"/>
      <c r="AM224" s="57"/>
      <c r="AN224" s="57"/>
    </row>
    <row r="225" spans="1:40" x14ac:dyDescent="0.25">
      <c r="A225" s="13"/>
      <c r="B225" s="55"/>
      <c r="C225" s="56"/>
      <c r="D225" s="57"/>
      <c r="E225" s="56"/>
      <c r="F225" s="57"/>
      <c r="G225" s="56"/>
      <c r="H225" s="57"/>
      <c r="I225" s="56"/>
      <c r="J225" s="57"/>
      <c r="K225" s="56"/>
      <c r="L225" s="57"/>
      <c r="M225" s="56"/>
      <c r="N225" s="57"/>
      <c r="O225" s="56"/>
      <c r="P225" s="57"/>
      <c r="Q225" s="56"/>
      <c r="R225" s="57"/>
      <c r="S225" s="56"/>
      <c r="T225" s="57"/>
      <c r="U225" s="56"/>
      <c r="V225" s="57"/>
      <c r="W225" s="56"/>
      <c r="X225" s="57"/>
      <c r="Y225" s="56"/>
      <c r="Z225" s="57"/>
      <c r="AA225" s="56"/>
      <c r="AB225" s="57"/>
      <c r="AC225" s="56"/>
      <c r="AD225" s="57"/>
      <c r="AE225" s="56"/>
      <c r="AF225" s="57"/>
      <c r="AG225" s="56"/>
      <c r="AH225" s="57"/>
      <c r="AI225" s="56"/>
      <c r="AJ225" s="57"/>
      <c r="AK225" s="57"/>
      <c r="AL225" s="57"/>
      <c r="AM225" s="57"/>
      <c r="AN225" s="57"/>
    </row>
    <row r="226" spans="1:40" x14ac:dyDescent="0.25">
      <c r="A226" s="29"/>
      <c r="B226" s="55"/>
      <c r="C226" s="56"/>
      <c r="D226" s="57"/>
      <c r="E226" s="56"/>
      <c r="F226" s="57"/>
      <c r="G226" s="56"/>
      <c r="H226" s="57"/>
      <c r="I226" s="56"/>
      <c r="J226" s="57"/>
      <c r="K226" s="56"/>
      <c r="L226" s="57"/>
      <c r="M226" s="56"/>
      <c r="N226" s="57"/>
      <c r="O226" s="56"/>
      <c r="P226" s="57"/>
      <c r="Q226" s="56"/>
      <c r="R226" s="57"/>
      <c r="S226" s="56"/>
      <c r="T226" s="57"/>
      <c r="U226" s="56"/>
      <c r="V226" s="57"/>
      <c r="W226" s="56"/>
      <c r="X226" s="57"/>
      <c r="Y226" s="56"/>
      <c r="Z226" s="57"/>
      <c r="AA226" s="56"/>
      <c r="AB226" s="57"/>
      <c r="AC226" s="56"/>
      <c r="AD226" s="57"/>
      <c r="AE226" s="56"/>
      <c r="AF226" s="57"/>
      <c r="AG226" s="56"/>
      <c r="AH226" s="57"/>
      <c r="AI226" s="56"/>
      <c r="AJ226" s="57"/>
      <c r="AK226" s="57"/>
      <c r="AL226" s="57"/>
      <c r="AM226" s="57"/>
      <c r="AN226" s="57"/>
    </row>
    <row r="228" spans="1:40" x14ac:dyDescent="0.25">
      <c r="B228" s="13" t="s">
        <v>426</v>
      </c>
      <c r="C228" s="13" t="str">
        <f>Disease!$B$2</f>
        <v>Tree Diseases</v>
      </c>
    </row>
    <row r="229" spans="1:40" x14ac:dyDescent="0.25">
      <c r="A229" s="13"/>
      <c r="B229" s="13"/>
    </row>
    <row r="230" spans="1:40" x14ac:dyDescent="0.25">
      <c r="B230" s="97" t="str">
        <f>$B$2</f>
        <v>Habitat Type</v>
      </c>
      <c r="C230" s="99" t="s">
        <v>400</v>
      </c>
      <c r="D230" s="98"/>
      <c r="E230" s="98"/>
      <c r="F230" s="98"/>
      <c r="G230" s="98"/>
      <c r="H230" s="100"/>
      <c r="I230" s="99" t="s">
        <v>401</v>
      </c>
      <c r="J230" s="98"/>
      <c r="K230" s="98"/>
      <c r="L230" s="98"/>
      <c r="M230" s="98"/>
      <c r="N230" s="100"/>
      <c r="O230" s="99" t="s">
        <v>402</v>
      </c>
      <c r="P230" s="98"/>
      <c r="Q230" s="98"/>
      <c r="R230" s="98"/>
      <c r="S230" s="98"/>
      <c r="T230" s="100"/>
      <c r="U230" s="99" t="s">
        <v>403</v>
      </c>
      <c r="V230" s="98"/>
      <c r="W230" s="98"/>
      <c r="X230" s="98"/>
      <c r="Y230" s="98"/>
      <c r="Z230" s="100"/>
      <c r="AA230" s="99" t="s">
        <v>404</v>
      </c>
      <c r="AB230" s="98"/>
      <c r="AC230" s="98"/>
      <c r="AD230" s="98"/>
      <c r="AE230" s="98"/>
      <c r="AF230" s="100"/>
      <c r="AG230" s="99" t="s">
        <v>405</v>
      </c>
      <c r="AH230" s="98"/>
      <c r="AI230" s="98"/>
      <c r="AJ230" s="98"/>
      <c r="AK230" s="98"/>
      <c r="AL230" s="100"/>
      <c r="AM230" s="101" t="s">
        <v>194</v>
      </c>
      <c r="AN230" s="102"/>
    </row>
    <row r="231" spans="1:40" x14ac:dyDescent="0.25">
      <c r="A231" s="8" t="s">
        <v>132</v>
      </c>
      <c r="B231" s="97"/>
      <c r="C231" s="105" t="s">
        <v>394</v>
      </c>
      <c r="D231" s="105"/>
      <c r="E231" s="99" t="s">
        <v>395</v>
      </c>
      <c r="F231" s="100"/>
      <c r="G231" s="105" t="s">
        <v>396</v>
      </c>
      <c r="H231" s="105"/>
      <c r="I231" s="105" t="s">
        <v>394</v>
      </c>
      <c r="J231" s="105"/>
      <c r="K231" s="99" t="s">
        <v>395</v>
      </c>
      <c r="L231" s="100"/>
      <c r="M231" s="105" t="s">
        <v>396</v>
      </c>
      <c r="N231" s="105"/>
      <c r="O231" s="105" t="s">
        <v>394</v>
      </c>
      <c r="P231" s="105"/>
      <c r="Q231" s="99" t="s">
        <v>395</v>
      </c>
      <c r="R231" s="100"/>
      <c r="S231" s="105" t="s">
        <v>396</v>
      </c>
      <c r="T231" s="105"/>
      <c r="U231" s="105" t="s">
        <v>394</v>
      </c>
      <c r="V231" s="105"/>
      <c r="W231" s="99" t="s">
        <v>395</v>
      </c>
      <c r="X231" s="100"/>
      <c r="Y231" s="105" t="s">
        <v>396</v>
      </c>
      <c r="Z231" s="105"/>
      <c r="AA231" s="105" t="s">
        <v>394</v>
      </c>
      <c r="AB231" s="105"/>
      <c r="AC231" s="99" t="s">
        <v>395</v>
      </c>
      <c r="AD231" s="100"/>
      <c r="AE231" s="105" t="s">
        <v>396</v>
      </c>
      <c r="AF231" s="105"/>
      <c r="AG231" s="105" t="s">
        <v>394</v>
      </c>
      <c r="AH231" s="105"/>
      <c r="AI231" s="99" t="s">
        <v>395</v>
      </c>
      <c r="AJ231" s="100"/>
      <c r="AK231" s="105" t="s">
        <v>396</v>
      </c>
      <c r="AL231" s="105"/>
      <c r="AM231" s="103"/>
      <c r="AN231" s="104"/>
    </row>
    <row r="232" spans="1:40" ht="25.5" x14ac:dyDescent="0.25">
      <c r="A232" s="13"/>
      <c r="B232" s="98"/>
      <c r="C232" s="32" t="s">
        <v>195</v>
      </c>
      <c r="D232" s="33" t="s">
        <v>196</v>
      </c>
      <c r="E232" s="32" t="s">
        <v>195</v>
      </c>
      <c r="F232" s="33" t="s">
        <v>196</v>
      </c>
      <c r="G232" s="32" t="s">
        <v>195</v>
      </c>
      <c r="H232" s="33" t="s">
        <v>196</v>
      </c>
      <c r="I232" s="32" t="s">
        <v>195</v>
      </c>
      <c r="J232" s="33" t="s">
        <v>196</v>
      </c>
      <c r="K232" s="32" t="s">
        <v>195</v>
      </c>
      <c r="L232" s="33" t="s">
        <v>196</v>
      </c>
      <c r="M232" s="32" t="s">
        <v>195</v>
      </c>
      <c r="N232" s="33" t="s">
        <v>196</v>
      </c>
      <c r="O232" s="32" t="s">
        <v>195</v>
      </c>
      <c r="P232" s="33" t="s">
        <v>196</v>
      </c>
      <c r="Q232" s="32" t="s">
        <v>195</v>
      </c>
      <c r="R232" s="33" t="s">
        <v>196</v>
      </c>
      <c r="S232" s="32" t="s">
        <v>195</v>
      </c>
      <c r="T232" s="33" t="s">
        <v>196</v>
      </c>
      <c r="U232" s="32" t="s">
        <v>195</v>
      </c>
      <c r="V232" s="33" t="s">
        <v>196</v>
      </c>
      <c r="W232" s="32" t="s">
        <v>195</v>
      </c>
      <c r="X232" s="33" t="s">
        <v>196</v>
      </c>
      <c r="Y232" s="32" t="s">
        <v>195</v>
      </c>
      <c r="Z232" s="33" t="s">
        <v>196</v>
      </c>
      <c r="AA232" s="32" t="s">
        <v>195</v>
      </c>
      <c r="AB232" s="33" t="s">
        <v>196</v>
      </c>
      <c r="AC232" s="32" t="s">
        <v>195</v>
      </c>
      <c r="AD232" s="33" t="s">
        <v>196</v>
      </c>
      <c r="AE232" s="32" t="s">
        <v>195</v>
      </c>
      <c r="AF232" s="33" t="s">
        <v>196</v>
      </c>
      <c r="AG232" s="32" t="s">
        <v>195</v>
      </c>
      <c r="AH232" s="33" t="s">
        <v>196</v>
      </c>
      <c r="AI232" s="32" t="s">
        <v>195</v>
      </c>
      <c r="AJ232" s="33" t="s">
        <v>196</v>
      </c>
      <c r="AK232" s="32" t="s">
        <v>195</v>
      </c>
      <c r="AL232" s="33" t="s">
        <v>196</v>
      </c>
      <c r="AM232" s="73" t="s">
        <v>195</v>
      </c>
      <c r="AN232" s="72" t="s">
        <v>196</v>
      </c>
    </row>
    <row r="233" spans="1:40" x14ac:dyDescent="0.25">
      <c r="A233" s="13"/>
      <c r="B233" s="34" t="str">
        <f>LookupValues!$B$5</f>
        <v>Lowland beech/yew woodland</v>
      </c>
      <c r="C233" s="35">
        <f>Disease!C214</f>
        <v>21772.2029030374</v>
      </c>
      <c r="D233" s="82">
        <f>Disease!AW214</f>
        <v>7.9857301059161641</v>
      </c>
      <c r="E233" s="35">
        <f>Disease!D214</f>
        <v>1085.6449771204</v>
      </c>
      <c r="F233" s="82">
        <f>Disease!AX214</f>
        <v>35.81047046884057</v>
      </c>
      <c r="G233" s="35">
        <f>Disease!E214</f>
        <v>337.52497175650001</v>
      </c>
      <c r="H233" s="82">
        <f>Disease!AY214</f>
        <v>59.45068621199772</v>
      </c>
      <c r="I233" s="35">
        <f>Disease!F214</f>
        <v>472.24097968000001</v>
      </c>
      <c r="J233" s="82">
        <f>Disease!AZ214</f>
        <v>47.73971705231876</v>
      </c>
      <c r="K233" s="35">
        <f>Disease!G214</f>
        <v>0</v>
      </c>
      <c r="L233" s="82">
        <f>Disease!BA214</f>
        <v>0</v>
      </c>
      <c r="M233" s="35">
        <f>Disease!H214</f>
        <v>0</v>
      </c>
      <c r="N233" s="82">
        <f>Disease!BB214</f>
        <v>0</v>
      </c>
      <c r="O233" s="35">
        <f>Disease!I214</f>
        <v>0</v>
      </c>
      <c r="P233" s="82">
        <f>Disease!BC214</f>
        <v>0</v>
      </c>
      <c r="Q233" s="35">
        <f>Disease!J214</f>
        <v>0</v>
      </c>
      <c r="R233" s="82">
        <f>Disease!BD214</f>
        <v>0</v>
      </c>
      <c r="S233" s="35">
        <f>Disease!K214</f>
        <v>0</v>
      </c>
      <c r="T233" s="82">
        <f>Disease!BE214</f>
        <v>0</v>
      </c>
      <c r="U233" s="35">
        <f>Disease!L214</f>
        <v>0</v>
      </c>
      <c r="V233" s="82">
        <f>Disease!BF214</f>
        <v>0</v>
      </c>
      <c r="W233" s="35">
        <f>Disease!M214</f>
        <v>0</v>
      </c>
      <c r="X233" s="82">
        <f>Disease!BG214</f>
        <v>0</v>
      </c>
      <c r="Y233" s="35">
        <f>Disease!N214</f>
        <v>0</v>
      </c>
      <c r="Z233" s="82">
        <f>Disease!BH214</f>
        <v>0</v>
      </c>
      <c r="AA233" s="35">
        <f>Disease!O214</f>
        <v>703.01477370199996</v>
      </c>
      <c r="AB233" s="82">
        <f>Disease!BI214</f>
        <v>41.229025511691532</v>
      </c>
      <c r="AC233" s="35">
        <f>Disease!P214</f>
        <v>329.61392088000002</v>
      </c>
      <c r="AD233" s="82">
        <f>Disease!BJ214</f>
        <v>69.915394000235992</v>
      </c>
      <c r="AE233" s="35">
        <f>Disease!Q214</f>
        <v>0</v>
      </c>
      <c r="AF233" s="82">
        <f>Disease!BK214</f>
        <v>0</v>
      </c>
      <c r="AG233" s="35">
        <f>Disease!R214</f>
        <v>0</v>
      </c>
      <c r="AH233" s="82">
        <f>Disease!BL214</f>
        <v>0</v>
      </c>
      <c r="AI233" s="35">
        <f>Disease!S214</f>
        <v>0</v>
      </c>
      <c r="AJ233" s="82">
        <f>Disease!BM214</f>
        <v>0</v>
      </c>
      <c r="AK233" s="35">
        <f>Disease!T214</f>
        <v>0</v>
      </c>
      <c r="AL233" s="82">
        <f>Disease!BN214</f>
        <v>0</v>
      </c>
      <c r="AM233" s="81">
        <f>SUM(C233,E233,G233,I233,K233,M233,O233,Q233,S233,U233,W233,Y233,AA233,AC233,AE233,AG233,AI233,AK233)</f>
        <v>24700.242526176298</v>
      </c>
      <c r="AN233" s="84">
        <f>IF(AM233=0,0,SQRT(SUM((C233*D233)^2,(E233*F233)^2,(G233*H233)^2,(I233*J233)^2,(K233*L233)^2,(M233*N233)^2,(O233*P233)^2,(Q233*R233)^2,(S233*T233)^2,(U233*V233)^2,(W233*X233)^2,(Y233*Z233)^2,(AA233*AB233)^2,(AC233*AD233)^2,(AE233*AF233)^2,(AG233*AH233)^2,(AI233*AJ233)^2,(AK233*AL233)^2))/AM233)</f>
        <v>7.4676981183467328</v>
      </c>
    </row>
    <row r="234" spans="1:40" x14ac:dyDescent="0.25">
      <c r="A234" s="13"/>
      <c r="B234" s="34" t="str">
        <f>LookupValues!$B$6</f>
        <v>Lowland Mixed Deciduous Woodland</v>
      </c>
      <c r="C234" s="35">
        <f>Disease!C215</f>
        <v>202665.96293752402</v>
      </c>
      <c r="D234" s="82">
        <f>Disease!AW215</f>
        <v>1.7825298035435355</v>
      </c>
      <c r="E234" s="35">
        <f>Disease!D215</f>
        <v>12197.194690176</v>
      </c>
      <c r="F234" s="82">
        <f>Disease!AX215</f>
        <v>10.490497944149174</v>
      </c>
      <c r="G234" s="35">
        <f>Disease!E215</f>
        <v>4398.2427720760998</v>
      </c>
      <c r="H234" s="82">
        <f>Disease!AY215</f>
        <v>16.344619121030881</v>
      </c>
      <c r="I234" s="35">
        <f>Disease!F215</f>
        <v>13716.636130640001</v>
      </c>
      <c r="J234" s="82">
        <f>Disease!AZ215</f>
        <v>10.417690441506933</v>
      </c>
      <c r="K234" s="35">
        <f>Disease!G215</f>
        <v>2186.816817117</v>
      </c>
      <c r="L234" s="82">
        <f>Disease!BA215</f>
        <v>27.780938698980162</v>
      </c>
      <c r="M234" s="35">
        <f>Disease!H215</f>
        <v>2057.23278209</v>
      </c>
      <c r="N234" s="82">
        <f>Disease!BB215</f>
        <v>27.647603262839485</v>
      </c>
      <c r="O234" s="35">
        <f>Disease!I215</f>
        <v>597.13133283800005</v>
      </c>
      <c r="P234" s="82">
        <f>Disease!BC215</f>
        <v>48.945390550568256</v>
      </c>
      <c r="Q234" s="35">
        <f>Disease!J215</f>
        <v>0</v>
      </c>
      <c r="R234" s="82">
        <f>Disease!BD215</f>
        <v>0</v>
      </c>
      <c r="S234" s="35">
        <f>Disease!K215</f>
        <v>0</v>
      </c>
      <c r="T234" s="82">
        <f>Disease!BE215</f>
        <v>0</v>
      </c>
      <c r="U234" s="35">
        <f>Disease!L215</f>
        <v>255.00852979300001</v>
      </c>
      <c r="V234" s="82">
        <f>Disease!BF215</f>
        <v>70.321165365998041</v>
      </c>
      <c r="W234" s="35">
        <f>Disease!M215</f>
        <v>124.14595030630001</v>
      </c>
      <c r="X234" s="82">
        <f>Disease!BG215</f>
        <v>90.76802481500701</v>
      </c>
      <c r="Y234" s="35">
        <f>Disease!N215</f>
        <v>0</v>
      </c>
      <c r="Z234" s="82">
        <f>Disease!BH215</f>
        <v>0</v>
      </c>
      <c r="AA234" s="35">
        <f>Disease!O215</f>
        <v>5635.1010286130013</v>
      </c>
      <c r="AB234" s="82">
        <f>Disease!BI215</f>
        <v>15.483629416047417</v>
      </c>
      <c r="AC234" s="35">
        <f>Disease!P215</f>
        <v>455.64209922410004</v>
      </c>
      <c r="AD234" s="82">
        <f>Disease!BJ215</f>
        <v>52.002300070441578</v>
      </c>
      <c r="AE234" s="35">
        <f>Disease!Q215</f>
        <v>205.16240579210003</v>
      </c>
      <c r="AF234" s="82">
        <f>Disease!BK215</f>
        <v>63.40293734470697</v>
      </c>
      <c r="AG234" s="35">
        <f>Disease!R215</f>
        <v>844.86872895319993</v>
      </c>
      <c r="AH234" s="82">
        <f>Disease!BL215</f>
        <v>43.274349064437871</v>
      </c>
      <c r="AI234" s="35">
        <f>Disease!S215</f>
        <v>70.809596087299994</v>
      </c>
      <c r="AJ234" s="82">
        <f>Disease!BM215</f>
        <v>92.633831371636106</v>
      </c>
      <c r="AK234" s="35">
        <f>Disease!T215</f>
        <v>0</v>
      </c>
      <c r="AL234" s="82">
        <f>Disease!BN215</f>
        <v>0</v>
      </c>
      <c r="AM234" s="81">
        <f t="shared" ref="AM234:AM244" si="18">SUM(C234,E234,G234,I234,K234,M234,O234,Q234,S234,U234,W234,Y234,AA234,AC234,AE234,AG234,AI234,AK234)</f>
        <v>245409.9558012301</v>
      </c>
      <c r="AN234" s="84">
        <f t="shared" ref="AN234:AN244" si="19">IF(AM234=0,0,SQRT(SUM((C234*D234)^2,(E234*F234)^2,(G234*H234)^2,(I234*J234)^2,(K234*L234)^2,(M234*N234)^2,(O234*P234)^2,(Q234*R234)^2,(S234*T234)^2,(U234*V234)^2,(W234*X234)^2,(Y234*Z234)^2,(AA234*AB234)^2,(AC234*AD234)^2,(AE234*AF234)^2,(AG234*AH234)^2,(AI234*AJ234)^2,(AK234*AL234)^2))/AM234)</f>
        <v>1.7781262424933884</v>
      </c>
    </row>
    <row r="235" spans="1:40" x14ac:dyDescent="0.25">
      <c r="A235" s="13"/>
      <c r="B235" s="34" t="str">
        <f>LookupValues!$B$7</f>
        <v>Native pine woodlands</v>
      </c>
      <c r="C235" s="35">
        <f>Disease!C216</f>
        <v>0</v>
      </c>
      <c r="D235" s="82">
        <f>Disease!AW216</f>
        <v>0</v>
      </c>
      <c r="E235" s="35">
        <f>Disease!D216</f>
        <v>0</v>
      </c>
      <c r="F235" s="82">
        <f>Disease!AX216</f>
        <v>0</v>
      </c>
      <c r="G235" s="35">
        <f>Disease!E216</f>
        <v>0</v>
      </c>
      <c r="H235" s="82">
        <f>Disease!AY216</f>
        <v>0</v>
      </c>
      <c r="I235" s="35">
        <f>Disease!F216</f>
        <v>0</v>
      </c>
      <c r="J235" s="82">
        <f>Disease!AZ216</f>
        <v>0</v>
      </c>
      <c r="K235" s="35">
        <f>Disease!G216</f>
        <v>0</v>
      </c>
      <c r="L235" s="82">
        <f>Disease!BA216</f>
        <v>0</v>
      </c>
      <c r="M235" s="35">
        <f>Disease!H216</f>
        <v>0</v>
      </c>
      <c r="N235" s="82">
        <f>Disease!BB216</f>
        <v>0</v>
      </c>
      <c r="O235" s="35">
        <f>Disease!I216</f>
        <v>0</v>
      </c>
      <c r="P235" s="82">
        <f>Disease!BC216</f>
        <v>0</v>
      </c>
      <c r="Q235" s="35">
        <f>Disease!J216</f>
        <v>0</v>
      </c>
      <c r="R235" s="82">
        <f>Disease!BD216</f>
        <v>0</v>
      </c>
      <c r="S235" s="35">
        <f>Disease!K216</f>
        <v>0</v>
      </c>
      <c r="T235" s="82">
        <f>Disease!BE216</f>
        <v>0</v>
      </c>
      <c r="U235" s="35">
        <f>Disease!L216</f>
        <v>0</v>
      </c>
      <c r="V235" s="82">
        <f>Disease!BF216</f>
        <v>0</v>
      </c>
      <c r="W235" s="35">
        <f>Disease!M216</f>
        <v>0</v>
      </c>
      <c r="X235" s="82">
        <f>Disease!BG216</f>
        <v>0</v>
      </c>
      <c r="Y235" s="35">
        <f>Disease!N216</f>
        <v>0</v>
      </c>
      <c r="Z235" s="82">
        <f>Disease!BH216</f>
        <v>0</v>
      </c>
      <c r="AA235" s="35">
        <f>Disease!O216</f>
        <v>0</v>
      </c>
      <c r="AB235" s="82">
        <f>Disease!BI216</f>
        <v>0</v>
      </c>
      <c r="AC235" s="35">
        <f>Disease!P216</f>
        <v>0</v>
      </c>
      <c r="AD235" s="82">
        <f>Disease!BJ216</f>
        <v>0</v>
      </c>
      <c r="AE235" s="35">
        <f>Disease!Q216</f>
        <v>0</v>
      </c>
      <c r="AF235" s="82">
        <f>Disease!BK216</f>
        <v>0</v>
      </c>
      <c r="AG235" s="35">
        <f>Disease!R216</f>
        <v>0</v>
      </c>
      <c r="AH235" s="82">
        <f>Disease!BL216</f>
        <v>0</v>
      </c>
      <c r="AI235" s="35">
        <f>Disease!S216</f>
        <v>0</v>
      </c>
      <c r="AJ235" s="82">
        <f>Disease!BM216</f>
        <v>0</v>
      </c>
      <c r="AK235" s="35">
        <f>Disease!T216</f>
        <v>0</v>
      </c>
      <c r="AL235" s="82">
        <f>Disease!BN216</f>
        <v>0</v>
      </c>
      <c r="AM235" s="81">
        <f t="shared" si="18"/>
        <v>0</v>
      </c>
      <c r="AN235" s="84">
        <f t="shared" si="19"/>
        <v>0</v>
      </c>
    </row>
    <row r="236" spans="1:40" x14ac:dyDescent="0.25">
      <c r="A236" s="13"/>
      <c r="B236" s="34" t="str">
        <f>LookupValues!$B$8</f>
        <v>Non-HAP native pinewood</v>
      </c>
      <c r="C236" s="35">
        <f>Disease!C217</f>
        <v>0</v>
      </c>
      <c r="D236" s="82">
        <f>Disease!AW217</f>
        <v>0</v>
      </c>
      <c r="E236" s="35">
        <f>Disease!D217</f>
        <v>0</v>
      </c>
      <c r="F236" s="82">
        <f>Disease!AX217</f>
        <v>0</v>
      </c>
      <c r="G236" s="35">
        <f>Disease!E217</f>
        <v>0</v>
      </c>
      <c r="H236" s="82">
        <f>Disease!AY217</f>
        <v>0</v>
      </c>
      <c r="I236" s="35">
        <f>Disease!F217</f>
        <v>0</v>
      </c>
      <c r="J236" s="82">
        <f>Disease!AZ217</f>
        <v>0</v>
      </c>
      <c r="K236" s="35">
        <f>Disease!G217</f>
        <v>0</v>
      </c>
      <c r="L236" s="82">
        <f>Disease!BA217</f>
        <v>0</v>
      </c>
      <c r="M236" s="35">
        <f>Disease!H217</f>
        <v>0</v>
      </c>
      <c r="N236" s="82">
        <f>Disease!BB217</f>
        <v>0</v>
      </c>
      <c r="O236" s="35">
        <f>Disease!I217</f>
        <v>0</v>
      </c>
      <c r="P236" s="82">
        <f>Disease!BC217</f>
        <v>0</v>
      </c>
      <c r="Q236" s="35">
        <f>Disease!J217</f>
        <v>0</v>
      </c>
      <c r="R236" s="82">
        <f>Disease!BD217</f>
        <v>0</v>
      </c>
      <c r="S236" s="35">
        <f>Disease!K217</f>
        <v>0</v>
      </c>
      <c r="T236" s="82">
        <f>Disease!BE217</f>
        <v>0</v>
      </c>
      <c r="U236" s="35">
        <f>Disease!L217</f>
        <v>0</v>
      </c>
      <c r="V236" s="82">
        <f>Disease!BF217</f>
        <v>0</v>
      </c>
      <c r="W236" s="35">
        <f>Disease!M217</f>
        <v>0</v>
      </c>
      <c r="X236" s="82">
        <f>Disease!BG217</f>
        <v>0</v>
      </c>
      <c r="Y236" s="35">
        <f>Disease!N217</f>
        <v>0</v>
      </c>
      <c r="Z236" s="82">
        <f>Disease!BH217</f>
        <v>0</v>
      </c>
      <c r="AA236" s="35">
        <f>Disease!O217</f>
        <v>0</v>
      </c>
      <c r="AB236" s="82">
        <f>Disease!BI217</f>
        <v>0</v>
      </c>
      <c r="AC236" s="35">
        <f>Disease!P217</f>
        <v>0</v>
      </c>
      <c r="AD236" s="82">
        <f>Disease!BJ217</f>
        <v>0</v>
      </c>
      <c r="AE236" s="35">
        <f>Disease!Q217</f>
        <v>0</v>
      </c>
      <c r="AF236" s="82">
        <f>Disease!BK217</f>
        <v>0</v>
      </c>
      <c r="AG236" s="35">
        <f>Disease!R217</f>
        <v>0</v>
      </c>
      <c r="AH236" s="82">
        <f>Disease!BL217</f>
        <v>0</v>
      </c>
      <c r="AI236" s="35">
        <f>Disease!S217</f>
        <v>0</v>
      </c>
      <c r="AJ236" s="82">
        <f>Disease!BM217</f>
        <v>0</v>
      </c>
      <c r="AK236" s="35">
        <f>Disease!T217</f>
        <v>0</v>
      </c>
      <c r="AL236" s="82">
        <f>Disease!BN217</f>
        <v>0</v>
      </c>
      <c r="AM236" s="81">
        <f t="shared" si="18"/>
        <v>0</v>
      </c>
      <c r="AN236" s="84">
        <f t="shared" si="19"/>
        <v>0</v>
      </c>
    </row>
    <row r="237" spans="1:40" ht="30" customHeight="1" x14ac:dyDescent="0.25">
      <c r="A237" s="13"/>
      <c r="B237" s="85" t="str">
        <f>LookupValues!$B$9</f>
        <v>Upland birchwoods (Scot); birch dominated upland oakwoods (Eng, Wal)</v>
      </c>
      <c r="C237" s="35">
        <f>Disease!C218</f>
        <v>0</v>
      </c>
      <c r="D237" s="82">
        <f>Disease!AW218</f>
        <v>0</v>
      </c>
      <c r="E237" s="35">
        <f>Disease!D218</f>
        <v>0</v>
      </c>
      <c r="F237" s="82">
        <f>Disease!AX218</f>
        <v>0</v>
      </c>
      <c r="G237" s="35">
        <f>Disease!E218</f>
        <v>0</v>
      </c>
      <c r="H237" s="82">
        <f>Disease!AY218</f>
        <v>0</v>
      </c>
      <c r="I237" s="35">
        <f>Disease!F218</f>
        <v>0</v>
      </c>
      <c r="J237" s="82">
        <f>Disease!AZ218</f>
        <v>0</v>
      </c>
      <c r="K237" s="35">
        <f>Disease!G218</f>
        <v>0</v>
      </c>
      <c r="L237" s="82">
        <f>Disease!BA218</f>
        <v>0</v>
      </c>
      <c r="M237" s="35">
        <f>Disease!H218</f>
        <v>0</v>
      </c>
      <c r="N237" s="82">
        <f>Disease!BB218</f>
        <v>0</v>
      </c>
      <c r="O237" s="35">
        <f>Disease!I218</f>
        <v>0</v>
      </c>
      <c r="P237" s="82">
        <f>Disease!BC218</f>
        <v>0</v>
      </c>
      <c r="Q237" s="35">
        <f>Disease!J218</f>
        <v>0</v>
      </c>
      <c r="R237" s="82">
        <f>Disease!BD218</f>
        <v>0</v>
      </c>
      <c r="S237" s="35">
        <f>Disease!K218</f>
        <v>0</v>
      </c>
      <c r="T237" s="82">
        <f>Disease!BE218</f>
        <v>0</v>
      </c>
      <c r="U237" s="35">
        <f>Disease!L218</f>
        <v>0</v>
      </c>
      <c r="V237" s="82">
        <f>Disease!BF218</f>
        <v>0</v>
      </c>
      <c r="W237" s="35">
        <f>Disease!M218</f>
        <v>0</v>
      </c>
      <c r="X237" s="82">
        <f>Disease!BG218</f>
        <v>0</v>
      </c>
      <c r="Y237" s="35">
        <f>Disease!N218</f>
        <v>0</v>
      </c>
      <c r="Z237" s="82">
        <f>Disease!BH218</f>
        <v>0</v>
      </c>
      <c r="AA237" s="35">
        <f>Disease!O218</f>
        <v>0</v>
      </c>
      <c r="AB237" s="82">
        <f>Disease!BI218</f>
        <v>0</v>
      </c>
      <c r="AC237" s="35">
        <f>Disease!P218</f>
        <v>0</v>
      </c>
      <c r="AD237" s="82">
        <f>Disease!BJ218</f>
        <v>0</v>
      </c>
      <c r="AE237" s="35">
        <f>Disease!Q218</f>
        <v>0</v>
      </c>
      <c r="AF237" s="82">
        <f>Disease!BK218</f>
        <v>0</v>
      </c>
      <c r="AG237" s="35">
        <f>Disease!R218</f>
        <v>0</v>
      </c>
      <c r="AH237" s="82">
        <f>Disease!BL218</f>
        <v>0</v>
      </c>
      <c r="AI237" s="35">
        <f>Disease!S218</f>
        <v>0</v>
      </c>
      <c r="AJ237" s="82">
        <f>Disease!BM218</f>
        <v>0</v>
      </c>
      <c r="AK237" s="35">
        <f>Disease!T218</f>
        <v>0</v>
      </c>
      <c r="AL237" s="82">
        <f>Disease!BN218</f>
        <v>0</v>
      </c>
      <c r="AM237" s="81">
        <f t="shared" si="18"/>
        <v>0</v>
      </c>
      <c r="AN237" s="84">
        <f t="shared" si="19"/>
        <v>0</v>
      </c>
    </row>
    <row r="238" spans="1:40" x14ac:dyDescent="0.25">
      <c r="A238" s="13"/>
      <c r="B238" s="34" t="str">
        <f>LookupValues!$B$10</f>
        <v>Upland mixed ashwoods</v>
      </c>
      <c r="C238" s="35">
        <f>Disease!C219</f>
        <v>907.88564868859999</v>
      </c>
      <c r="D238" s="82">
        <f>Disease!AW219</f>
        <v>41.366256556148585</v>
      </c>
      <c r="E238" s="35">
        <f>Disease!D219</f>
        <v>232.85876641999999</v>
      </c>
      <c r="F238" s="82">
        <f>Disease!AX219</f>
        <v>96.275892084644667</v>
      </c>
      <c r="G238" s="35">
        <f>Disease!E219</f>
        <v>139.11163478</v>
      </c>
      <c r="H238" s="82">
        <f>Disease!AY219</f>
        <v>96.275892345492679</v>
      </c>
      <c r="I238" s="35">
        <f>Disease!F219</f>
        <v>12.859352382999999</v>
      </c>
      <c r="J238" s="82">
        <f>Disease!AZ219</f>
        <v>96.275892596363036</v>
      </c>
      <c r="K238" s="35">
        <f>Disease!G219</f>
        <v>232.85754983000001</v>
      </c>
      <c r="L238" s="82">
        <f>Disease!BA219</f>
        <v>96.275892595220981</v>
      </c>
      <c r="M238" s="35">
        <f>Disease!H219</f>
        <v>0</v>
      </c>
      <c r="N238" s="82">
        <f>Disease!BB219</f>
        <v>0</v>
      </c>
      <c r="O238" s="35">
        <f>Disease!I219</f>
        <v>0</v>
      </c>
      <c r="P238" s="82">
        <f>Disease!BC219</f>
        <v>0</v>
      </c>
      <c r="Q238" s="35">
        <f>Disease!J219</f>
        <v>0</v>
      </c>
      <c r="R238" s="82">
        <f>Disease!BD219</f>
        <v>0</v>
      </c>
      <c r="S238" s="35">
        <f>Disease!K219</f>
        <v>0</v>
      </c>
      <c r="T238" s="82">
        <f>Disease!BE219</f>
        <v>0</v>
      </c>
      <c r="U238" s="35">
        <f>Disease!L219</f>
        <v>0</v>
      </c>
      <c r="V238" s="82">
        <f>Disease!BF219</f>
        <v>0</v>
      </c>
      <c r="W238" s="35">
        <f>Disease!M219</f>
        <v>232.85625268000001</v>
      </c>
      <c r="X238" s="82">
        <f>Disease!BG219</f>
        <v>96.275893139991098</v>
      </c>
      <c r="Y238" s="35">
        <f>Disease!N219</f>
        <v>0</v>
      </c>
      <c r="Z238" s="82">
        <f>Disease!BH219</f>
        <v>0</v>
      </c>
      <c r="AA238" s="35">
        <f>Disease!O219</f>
        <v>0</v>
      </c>
      <c r="AB238" s="82">
        <f>Disease!BI219</f>
        <v>0</v>
      </c>
      <c r="AC238" s="35">
        <f>Disease!P219</f>
        <v>0</v>
      </c>
      <c r="AD238" s="82">
        <f>Disease!BJ219</f>
        <v>0</v>
      </c>
      <c r="AE238" s="35">
        <f>Disease!Q219</f>
        <v>0</v>
      </c>
      <c r="AF238" s="82">
        <f>Disease!BK219</f>
        <v>0</v>
      </c>
      <c r="AG238" s="35">
        <f>Disease!R219</f>
        <v>0</v>
      </c>
      <c r="AH238" s="82">
        <f>Disease!BL219</f>
        <v>0</v>
      </c>
      <c r="AI238" s="35">
        <f>Disease!S219</f>
        <v>0</v>
      </c>
      <c r="AJ238" s="82">
        <f>Disease!BM219</f>
        <v>0</v>
      </c>
      <c r="AK238" s="35">
        <f>Disease!T219</f>
        <v>0</v>
      </c>
      <c r="AL238" s="82">
        <f>Disease!BN219</f>
        <v>0</v>
      </c>
      <c r="AM238" s="81">
        <f t="shared" si="18"/>
        <v>1758.4292047815998</v>
      </c>
      <c r="AN238" s="84">
        <f t="shared" si="19"/>
        <v>31.658812721160395</v>
      </c>
    </row>
    <row r="239" spans="1:40" x14ac:dyDescent="0.25">
      <c r="A239" s="13"/>
      <c r="B239" s="34" t="str">
        <f>LookupValues!$B$11</f>
        <v>Upland oakwood</v>
      </c>
      <c r="C239" s="35">
        <f>Disease!C220</f>
        <v>322.98006842940003</v>
      </c>
      <c r="D239" s="82">
        <f>Disease!AW220</f>
        <v>72.411577596292148</v>
      </c>
      <c r="E239" s="35">
        <f>Disease!D220</f>
        <v>0</v>
      </c>
      <c r="F239" s="82">
        <f>Disease!AX220</f>
        <v>0</v>
      </c>
      <c r="G239" s="35">
        <f>Disease!E220</f>
        <v>0</v>
      </c>
      <c r="H239" s="82">
        <f>Disease!AY220</f>
        <v>0</v>
      </c>
      <c r="I239" s="35">
        <f>Disease!F220</f>
        <v>0</v>
      </c>
      <c r="J239" s="82">
        <f>Disease!AZ220</f>
        <v>0</v>
      </c>
      <c r="K239" s="35">
        <f>Disease!G220</f>
        <v>0</v>
      </c>
      <c r="L239" s="82">
        <f>Disease!BA220</f>
        <v>0</v>
      </c>
      <c r="M239" s="35">
        <f>Disease!H220</f>
        <v>0</v>
      </c>
      <c r="N239" s="82">
        <f>Disease!BB220</f>
        <v>0</v>
      </c>
      <c r="O239" s="35">
        <f>Disease!I220</f>
        <v>0</v>
      </c>
      <c r="P239" s="82">
        <f>Disease!BC220</f>
        <v>0</v>
      </c>
      <c r="Q239" s="35">
        <f>Disease!J220</f>
        <v>0</v>
      </c>
      <c r="R239" s="82">
        <f>Disease!BD220</f>
        <v>0</v>
      </c>
      <c r="S239" s="35">
        <f>Disease!K220</f>
        <v>0</v>
      </c>
      <c r="T239" s="82">
        <f>Disease!BE220</f>
        <v>0</v>
      </c>
      <c r="U239" s="35">
        <f>Disease!L220</f>
        <v>0</v>
      </c>
      <c r="V239" s="82">
        <f>Disease!BF220</f>
        <v>0</v>
      </c>
      <c r="W239" s="35">
        <f>Disease!M220</f>
        <v>0</v>
      </c>
      <c r="X239" s="82">
        <f>Disease!BG220</f>
        <v>0</v>
      </c>
      <c r="Y239" s="35">
        <f>Disease!N220</f>
        <v>0</v>
      </c>
      <c r="Z239" s="82">
        <f>Disease!BH220</f>
        <v>0</v>
      </c>
      <c r="AA239" s="35">
        <f>Disease!O220</f>
        <v>0</v>
      </c>
      <c r="AB239" s="82">
        <f>Disease!BI220</f>
        <v>0</v>
      </c>
      <c r="AC239" s="35">
        <f>Disease!P220</f>
        <v>0</v>
      </c>
      <c r="AD239" s="82">
        <f>Disease!BJ220</f>
        <v>0</v>
      </c>
      <c r="AE239" s="35">
        <f>Disease!Q220</f>
        <v>0</v>
      </c>
      <c r="AF239" s="82">
        <f>Disease!BK220</f>
        <v>0</v>
      </c>
      <c r="AG239" s="35">
        <f>Disease!R220</f>
        <v>0</v>
      </c>
      <c r="AH239" s="82">
        <f>Disease!BL220</f>
        <v>0</v>
      </c>
      <c r="AI239" s="35">
        <f>Disease!S220</f>
        <v>0</v>
      </c>
      <c r="AJ239" s="82">
        <f>Disease!BM220</f>
        <v>0</v>
      </c>
      <c r="AK239" s="35">
        <f>Disease!T220</f>
        <v>0</v>
      </c>
      <c r="AL239" s="82">
        <f>Disease!BN220</f>
        <v>0</v>
      </c>
      <c r="AM239" s="81">
        <f t="shared" si="18"/>
        <v>322.98006842940003</v>
      </c>
      <c r="AN239" s="84">
        <f t="shared" si="19"/>
        <v>72.411577596292148</v>
      </c>
    </row>
    <row r="240" spans="1:40" x14ac:dyDescent="0.25">
      <c r="A240" s="13"/>
      <c r="B240" s="34" t="str">
        <f>LookupValues!$B$12</f>
        <v>Wet woodland</v>
      </c>
      <c r="C240" s="35">
        <f>Disease!C221</f>
        <v>8692.2008640720978</v>
      </c>
      <c r="D240" s="82">
        <f>Disease!AW221</f>
        <v>12.526450098180655</v>
      </c>
      <c r="E240" s="35">
        <f>Disease!D221</f>
        <v>389.77560641640002</v>
      </c>
      <c r="F240" s="82">
        <f>Disease!AX221</f>
        <v>62.508820421908553</v>
      </c>
      <c r="G240" s="35">
        <f>Disease!E221</f>
        <v>152.77556194320002</v>
      </c>
      <c r="H240" s="82">
        <f>Disease!AY221</f>
        <v>76.710655087361033</v>
      </c>
      <c r="I240" s="35">
        <f>Disease!F221</f>
        <v>227.9074784734</v>
      </c>
      <c r="J240" s="82">
        <f>Disease!AZ221</f>
        <v>95.527347124962191</v>
      </c>
      <c r="K240" s="35">
        <f>Disease!G221</f>
        <v>88.757274026000005</v>
      </c>
      <c r="L240" s="82">
        <f>Disease!BA221</f>
        <v>96.275892596051477</v>
      </c>
      <c r="M240" s="35">
        <f>Disease!H221</f>
        <v>0</v>
      </c>
      <c r="N240" s="82">
        <f>Disease!BB221</f>
        <v>0</v>
      </c>
      <c r="O240" s="35">
        <f>Disease!I221</f>
        <v>0</v>
      </c>
      <c r="P240" s="82">
        <f>Disease!BC221</f>
        <v>0</v>
      </c>
      <c r="Q240" s="35">
        <f>Disease!J221</f>
        <v>0</v>
      </c>
      <c r="R240" s="82">
        <f>Disease!BD221</f>
        <v>0</v>
      </c>
      <c r="S240" s="35">
        <f>Disease!K221</f>
        <v>0</v>
      </c>
      <c r="T240" s="82">
        <f>Disease!BE221</f>
        <v>0</v>
      </c>
      <c r="U240" s="35">
        <f>Disease!L221</f>
        <v>0</v>
      </c>
      <c r="V240" s="82">
        <f>Disease!BF221</f>
        <v>0</v>
      </c>
      <c r="W240" s="35">
        <f>Disease!M221</f>
        <v>0</v>
      </c>
      <c r="X240" s="82">
        <f>Disease!BG221</f>
        <v>0</v>
      </c>
      <c r="Y240" s="35">
        <f>Disease!N221</f>
        <v>0</v>
      </c>
      <c r="Z240" s="82">
        <f>Disease!BH221</f>
        <v>0</v>
      </c>
      <c r="AA240" s="35">
        <f>Disease!O221</f>
        <v>209.66312574989999</v>
      </c>
      <c r="AB240" s="82">
        <f>Disease!BI221</f>
        <v>74.269452307586931</v>
      </c>
      <c r="AC240" s="35">
        <f>Disease!P221</f>
        <v>0</v>
      </c>
      <c r="AD240" s="82">
        <f>Disease!BJ221</f>
        <v>0</v>
      </c>
      <c r="AE240" s="35">
        <f>Disease!Q221</f>
        <v>0</v>
      </c>
      <c r="AF240" s="82">
        <f>Disease!BK221</f>
        <v>0</v>
      </c>
      <c r="AG240" s="35">
        <f>Disease!R221</f>
        <v>0</v>
      </c>
      <c r="AH240" s="82">
        <f>Disease!BL221</f>
        <v>0</v>
      </c>
      <c r="AI240" s="35">
        <f>Disease!S221</f>
        <v>0</v>
      </c>
      <c r="AJ240" s="82">
        <f>Disease!BM221</f>
        <v>0</v>
      </c>
      <c r="AK240" s="35">
        <f>Disease!T221</f>
        <v>0</v>
      </c>
      <c r="AL240" s="82">
        <f>Disease!BN221</f>
        <v>0</v>
      </c>
      <c r="AM240" s="81">
        <f t="shared" si="18"/>
        <v>9761.0799106809973</v>
      </c>
      <c r="AN240" s="84">
        <f t="shared" si="19"/>
        <v>11.848480967654604</v>
      </c>
    </row>
    <row r="241" spans="1:40" x14ac:dyDescent="0.25">
      <c r="A241" s="13"/>
      <c r="B241" s="34" t="str">
        <f>LookupValues!$B$13</f>
        <v>Wood Pasture &amp; Parkland</v>
      </c>
      <c r="C241" s="35">
        <f>Disease!C222</f>
        <v>2471.8468394850001</v>
      </c>
      <c r="D241" s="82">
        <f>Disease!AW222</f>
        <v>21.881238803564244</v>
      </c>
      <c r="E241" s="35">
        <f>Disease!D222</f>
        <v>60.584447650000001</v>
      </c>
      <c r="F241" s="82">
        <f>Disease!AX222</f>
        <v>76.546193601267419</v>
      </c>
      <c r="G241" s="35">
        <f>Disease!E222</f>
        <v>54.391725192999999</v>
      </c>
      <c r="H241" s="82">
        <f>Disease!AY222</f>
        <v>93.431819184360407</v>
      </c>
      <c r="I241" s="35">
        <f>Disease!F222</f>
        <v>1187.7080506879001</v>
      </c>
      <c r="J241" s="82">
        <f>Disease!AZ222</f>
        <v>35.154023818255446</v>
      </c>
      <c r="K241" s="35">
        <f>Disease!G222</f>
        <v>0</v>
      </c>
      <c r="L241" s="82">
        <f>Disease!BA222</f>
        <v>0</v>
      </c>
      <c r="M241" s="35">
        <f>Disease!H222</f>
        <v>1171.3445172199999</v>
      </c>
      <c r="N241" s="82">
        <f>Disease!BB222</f>
        <v>50.575383183813344</v>
      </c>
      <c r="O241" s="35">
        <f>Disease!I222</f>
        <v>0</v>
      </c>
      <c r="P241" s="82">
        <f>Disease!BC222</f>
        <v>0</v>
      </c>
      <c r="Q241" s="35">
        <f>Disease!J222</f>
        <v>0</v>
      </c>
      <c r="R241" s="82">
        <f>Disease!BD222</f>
        <v>0</v>
      </c>
      <c r="S241" s="35">
        <f>Disease!K222</f>
        <v>0</v>
      </c>
      <c r="T241" s="82">
        <f>Disease!BE222</f>
        <v>0</v>
      </c>
      <c r="U241" s="35">
        <f>Disease!L222</f>
        <v>0</v>
      </c>
      <c r="V241" s="82">
        <f>Disease!BF222</f>
        <v>0</v>
      </c>
      <c r="W241" s="35">
        <f>Disease!M222</f>
        <v>0</v>
      </c>
      <c r="X241" s="82">
        <f>Disease!BG222</f>
        <v>0</v>
      </c>
      <c r="Y241" s="35">
        <f>Disease!N222</f>
        <v>0</v>
      </c>
      <c r="Z241" s="82">
        <f>Disease!BH222</f>
        <v>0</v>
      </c>
      <c r="AA241" s="35">
        <f>Disease!O222</f>
        <v>0</v>
      </c>
      <c r="AB241" s="82">
        <f>Disease!BI222</f>
        <v>0</v>
      </c>
      <c r="AC241" s="35">
        <f>Disease!P222</f>
        <v>0</v>
      </c>
      <c r="AD241" s="82">
        <f>Disease!BJ222</f>
        <v>0</v>
      </c>
      <c r="AE241" s="35">
        <f>Disease!Q222</f>
        <v>0</v>
      </c>
      <c r="AF241" s="82">
        <f>Disease!BK222</f>
        <v>0</v>
      </c>
      <c r="AG241" s="35">
        <f>Disease!R222</f>
        <v>0</v>
      </c>
      <c r="AH241" s="82">
        <f>Disease!BL222</f>
        <v>0</v>
      </c>
      <c r="AI241" s="35">
        <f>Disease!S222</f>
        <v>0</v>
      </c>
      <c r="AJ241" s="82">
        <f>Disease!BM222</f>
        <v>0</v>
      </c>
      <c r="AK241" s="35">
        <f>Disease!T222</f>
        <v>0</v>
      </c>
      <c r="AL241" s="82">
        <f>Disease!BN222</f>
        <v>0</v>
      </c>
      <c r="AM241" s="81">
        <f t="shared" si="18"/>
        <v>4945.875580235901</v>
      </c>
      <c r="AN241" s="84">
        <f t="shared" si="19"/>
        <v>18.337467328408238</v>
      </c>
    </row>
    <row r="242" spans="1:40" x14ac:dyDescent="0.25">
      <c r="A242" s="13"/>
      <c r="B242" s="34" t="str">
        <f>LookupValues!$B$14</f>
        <v>Broadleaf habitat NOT classified as priority</v>
      </c>
      <c r="C242" s="35">
        <f>Disease!C223</f>
        <v>2714.543527887</v>
      </c>
      <c r="D242" s="82">
        <f>Disease!AW223</f>
        <v>21.409305004056876</v>
      </c>
      <c r="E242" s="35">
        <f>Disease!D223</f>
        <v>25.370521967999998</v>
      </c>
      <c r="F242" s="82">
        <f>Disease!AX223</f>
        <v>60.292691827891538</v>
      </c>
      <c r="G242" s="35">
        <f>Disease!E223</f>
        <v>0</v>
      </c>
      <c r="H242" s="82">
        <f>Disease!AY223</f>
        <v>0</v>
      </c>
      <c r="I242" s="35">
        <f>Disease!F223</f>
        <v>0</v>
      </c>
      <c r="J242" s="82">
        <f>Disease!AZ223</f>
        <v>0</v>
      </c>
      <c r="K242" s="35">
        <f>Disease!G223</f>
        <v>0</v>
      </c>
      <c r="L242" s="82">
        <f>Disease!BA223</f>
        <v>0</v>
      </c>
      <c r="M242" s="35">
        <f>Disease!H223</f>
        <v>0</v>
      </c>
      <c r="N242" s="82">
        <f>Disease!BB223</f>
        <v>0</v>
      </c>
      <c r="O242" s="35">
        <f>Disease!I223</f>
        <v>0</v>
      </c>
      <c r="P242" s="82">
        <f>Disease!BC223</f>
        <v>0</v>
      </c>
      <c r="Q242" s="35">
        <f>Disease!J223</f>
        <v>0</v>
      </c>
      <c r="R242" s="82">
        <f>Disease!BD223</f>
        <v>0</v>
      </c>
      <c r="S242" s="35">
        <f>Disease!K223</f>
        <v>0</v>
      </c>
      <c r="T242" s="82">
        <f>Disease!BE223</f>
        <v>0</v>
      </c>
      <c r="U242" s="35">
        <f>Disease!L223</f>
        <v>0</v>
      </c>
      <c r="V242" s="82">
        <f>Disease!BF223</f>
        <v>0</v>
      </c>
      <c r="W242" s="35">
        <f>Disease!M223</f>
        <v>0</v>
      </c>
      <c r="X242" s="82">
        <f>Disease!BG223</f>
        <v>0</v>
      </c>
      <c r="Y242" s="35">
        <f>Disease!N223</f>
        <v>0</v>
      </c>
      <c r="Z242" s="82">
        <f>Disease!BH223</f>
        <v>0</v>
      </c>
      <c r="AA242" s="35">
        <f>Disease!O223</f>
        <v>0</v>
      </c>
      <c r="AB242" s="82">
        <f>Disease!BI223</f>
        <v>0</v>
      </c>
      <c r="AC242" s="35">
        <f>Disease!P223</f>
        <v>0</v>
      </c>
      <c r="AD242" s="82">
        <f>Disease!BJ223</f>
        <v>0</v>
      </c>
      <c r="AE242" s="35">
        <f>Disease!Q223</f>
        <v>0</v>
      </c>
      <c r="AF242" s="82">
        <f>Disease!BK223</f>
        <v>0</v>
      </c>
      <c r="AG242" s="35">
        <f>Disease!R223</f>
        <v>0</v>
      </c>
      <c r="AH242" s="82">
        <f>Disease!BL223</f>
        <v>0</v>
      </c>
      <c r="AI242" s="35">
        <f>Disease!S223</f>
        <v>0</v>
      </c>
      <c r="AJ242" s="82">
        <f>Disease!BM223</f>
        <v>0</v>
      </c>
      <c r="AK242" s="35">
        <f>Disease!T223</f>
        <v>0</v>
      </c>
      <c r="AL242" s="82">
        <f>Disease!BN223</f>
        <v>0</v>
      </c>
      <c r="AM242" s="81">
        <f t="shared" si="18"/>
        <v>2739.914049855</v>
      </c>
      <c r="AN242" s="84">
        <f t="shared" si="19"/>
        <v>21.21840922291484</v>
      </c>
    </row>
    <row r="243" spans="1:40" x14ac:dyDescent="0.25">
      <c r="A243" s="13"/>
      <c r="B243" s="34" t="str">
        <f>LookupValues!$B$15</f>
        <v>Non-native coniferous woodland</v>
      </c>
      <c r="C243" s="35">
        <f>Disease!C224</f>
        <v>46771.763006303998</v>
      </c>
      <c r="D243" s="82">
        <f>Disease!AW224</f>
        <v>3.1713972426792556</v>
      </c>
      <c r="E243" s="35">
        <f>Disease!D224</f>
        <v>495.28103693039998</v>
      </c>
      <c r="F243" s="82">
        <f>Disease!AX224</f>
        <v>42.835838324074167</v>
      </c>
      <c r="G243" s="35">
        <f>Disease!E224</f>
        <v>137.59602922990001</v>
      </c>
      <c r="H243" s="82">
        <f>Disease!AY224</f>
        <v>54.989016090390649</v>
      </c>
      <c r="I243" s="35">
        <f>Disease!F224</f>
        <v>1056.8890682243002</v>
      </c>
      <c r="J243" s="82">
        <f>Disease!AZ224</f>
        <v>29.800592112291067</v>
      </c>
      <c r="K243" s="35">
        <f>Disease!G224</f>
        <v>473.28743802700001</v>
      </c>
      <c r="L243" s="82">
        <f>Disease!BA224</f>
        <v>50.438034824976825</v>
      </c>
      <c r="M243" s="35">
        <f>Disease!H224</f>
        <v>49.488266436299995</v>
      </c>
      <c r="N243" s="82">
        <f>Disease!BB224</f>
        <v>74.987380482339674</v>
      </c>
      <c r="O243" s="35">
        <f>Disease!I224</f>
        <v>579.38004403510001</v>
      </c>
      <c r="P243" s="82">
        <f>Disease!BC224</f>
        <v>39.876146278415909</v>
      </c>
      <c r="Q243" s="35">
        <f>Disease!J224</f>
        <v>0</v>
      </c>
      <c r="R243" s="82">
        <f>Disease!BD224</f>
        <v>0</v>
      </c>
      <c r="S243" s="35">
        <f>Disease!K224</f>
        <v>0</v>
      </c>
      <c r="T243" s="82">
        <f>Disease!BE224</f>
        <v>0</v>
      </c>
      <c r="U243" s="35">
        <f>Disease!L224</f>
        <v>0</v>
      </c>
      <c r="V243" s="82">
        <f>Disease!BF224</f>
        <v>0</v>
      </c>
      <c r="W243" s="35">
        <f>Disease!M224</f>
        <v>0</v>
      </c>
      <c r="X243" s="82">
        <f>Disease!BG224</f>
        <v>0</v>
      </c>
      <c r="Y243" s="35">
        <f>Disease!N224</f>
        <v>0</v>
      </c>
      <c r="Z243" s="82">
        <f>Disease!BH224</f>
        <v>0</v>
      </c>
      <c r="AA243" s="35">
        <f>Disease!O224</f>
        <v>105.90340928500001</v>
      </c>
      <c r="AB243" s="82">
        <f>Disease!BI224</f>
        <v>51.442333179862644</v>
      </c>
      <c r="AC243" s="35">
        <f>Disease!P224</f>
        <v>0</v>
      </c>
      <c r="AD243" s="82">
        <f>Disease!BJ224</f>
        <v>0</v>
      </c>
      <c r="AE243" s="35">
        <f>Disease!Q224</f>
        <v>0</v>
      </c>
      <c r="AF243" s="82">
        <f>Disease!BK224</f>
        <v>0</v>
      </c>
      <c r="AG243" s="35">
        <f>Disease!R224</f>
        <v>0</v>
      </c>
      <c r="AH243" s="82">
        <f>Disease!BL224</f>
        <v>0</v>
      </c>
      <c r="AI243" s="35">
        <f>Disease!S224</f>
        <v>0</v>
      </c>
      <c r="AJ243" s="82">
        <f>Disease!BM224</f>
        <v>0</v>
      </c>
      <c r="AK243" s="35">
        <f>Disease!T224</f>
        <v>0</v>
      </c>
      <c r="AL243" s="82">
        <f>Disease!BN224</f>
        <v>0</v>
      </c>
      <c r="AM243" s="81">
        <f t="shared" si="18"/>
        <v>49669.588298471994</v>
      </c>
      <c r="AN243" s="84">
        <f t="shared" si="19"/>
        <v>3.1608727169413031</v>
      </c>
    </row>
    <row r="244" spans="1:40" x14ac:dyDescent="0.25">
      <c r="A244" s="13"/>
      <c r="B244" s="36" t="str">
        <f>LookupValues!$B$16</f>
        <v>Transition or felled</v>
      </c>
      <c r="C244" s="35">
        <f>Disease!C225</f>
        <v>5336.2820763279997</v>
      </c>
      <c r="D244" s="82">
        <f>Disease!AW225</f>
        <v>13.873356530444825</v>
      </c>
      <c r="E244" s="35">
        <f>Disease!D225</f>
        <v>122.28496163610001</v>
      </c>
      <c r="F244" s="82">
        <f>Disease!AX225</f>
        <v>51.555276620235894</v>
      </c>
      <c r="G244" s="35">
        <f>Disease!E225</f>
        <v>123.62762885070001</v>
      </c>
      <c r="H244" s="82">
        <f>Disease!AY225</f>
        <v>36.318767237197406</v>
      </c>
      <c r="I244" s="35">
        <f>Disease!F225</f>
        <v>0</v>
      </c>
      <c r="J244" s="82">
        <f>Disease!AZ225</f>
        <v>0</v>
      </c>
      <c r="K244" s="35">
        <f>Disease!G225</f>
        <v>0</v>
      </c>
      <c r="L244" s="82">
        <f>Disease!BA225</f>
        <v>0</v>
      </c>
      <c r="M244" s="35">
        <f>Disease!H225</f>
        <v>0</v>
      </c>
      <c r="N244" s="82">
        <f>Disease!BB225</f>
        <v>0</v>
      </c>
      <c r="O244" s="35">
        <f>Disease!I225</f>
        <v>0</v>
      </c>
      <c r="P244" s="82">
        <f>Disease!BC225</f>
        <v>0</v>
      </c>
      <c r="Q244" s="35">
        <f>Disease!J225</f>
        <v>0</v>
      </c>
      <c r="R244" s="82">
        <f>Disease!BD225</f>
        <v>0</v>
      </c>
      <c r="S244" s="35">
        <f>Disease!K225</f>
        <v>0</v>
      </c>
      <c r="T244" s="82">
        <f>Disease!BE225</f>
        <v>0</v>
      </c>
      <c r="U244" s="35">
        <f>Disease!L225</f>
        <v>0</v>
      </c>
      <c r="V244" s="82">
        <f>Disease!BF225</f>
        <v>0</v>
      </c>
      <c r="W244" s="35">
        <f>Disease!M225</f>
        <v>0</v>
      </c>
      <c r="X244" s="82">
        <f>Disease!BG225</f>
        <v>0</v>
      </c>
      <c r="Y244" s="35">
        <f>Disease!N225</f>
        <v>0</v>
      </c>
      <c r="Z244" s="82">
        <f>Disease!BH225</f>
        <v>0</v>
      </c>
      <c r="AA244" s="35">
        <f>Disease!O225</f>
        <v>0</v>
      </c>
      <c r="AB244" s="82">
        <f>Disease!BI225</f>
        <v>0</v>
      </c>
      <c r="AC244" s="35">
        <f>Disease!P225</f>
        <v>0</v>
      </c>
      <c r="AD244" s="82">
        <f>Disease!BJ225</f>
        <v>0</v>
      </c>
      <c r="AE244" s="35">
        <f>Disease!Q225</f>
        <v>0</v>
      </c>
      <c r="AF244" s="82">
        <f>Disease!BK225</f>
        <v>0</v>
      </c>
      <c r="AG244" s="35">
        <f>Disease!R225</f>
        <v>0</v>
      </c>
      <c r="AH244" s="82">
        <f>Disease!BL225</f>
        <v>0</v>
      </c>
      <c r="AI244" s="35">
        <f>Disease!S225</f>
        <v>0</v>
      </c>
      <c r="AJ244" s="82">
        <f>Disease!BM225</f>
        <v>0</v>
      </c>
      <c r="AK244" s="35">
        <f>Disease!T225</f>
        <v>0</v>
      </c>
      <c r="AL244" s="82">
        <f>Disease!BN225</f>
        <v>0</v>
      </c>
      <c r="AM244" s="81">
        <f t="shared" si="18"/>
        <v>5582.1946668147993</v>
      </c>
      <c r="AN244" s="84">
        <f t="shared" si="19"/>
        <v>13.334475662985902</v>
      </c>
    </row>
    <row r="245" spans="1:40" x14ac:dyDescent="0.25">
      <c r="A245" s="13"/>
      <c r="B245" s="80" t="s">
        <v>194</v>
      </c>
      <c r="C245" s="79">
        <f>SUM(C233:C244)</f>
        <v>291655.66787175549</v>
      </c>
      <c r="D245" s="83">
        <f>IF(C245=0,0,SQRT(SUM((C233*D233)^2,(C234*D234)^2,(C235*D235)^2,(C236*D236)^2,(C237*D237)^2,(C238*D238)^2,(C239*D239)^2,(C240*D240)^2,(C241*D241)^2,(C242*D242)^2,(C243*D243)^2,(C244*D244)^2))/C245)</f>
        <v>1.5649905035088603</v>
      </c>
      <c r="E245" s="79">
        <f>SUM(E233:E244)</f>
        <v>14608.995008317303</v>
      </c>
      <c r="F245" s="83">
        <f>IF(E245=0,0,SQRT(SUM((E233*F233)^2,(E234*F234)^2,(E235*F235)^2,(E236*F236)^2,(E237*F237)^2,(E238*F238)^2,(E239*F239)^2,(E240*F240)^2,(E241*F241)^2,(E242*F242)^2,(E243*F243)^2,(E244*F244)^2))/E245)</f>
        <v>9.5571322728043242</v>
      </c>
      <c r="G245" s="79">
        <f>SUM(G233:G244)</f>
        <v>5343.2703238293989</v>
      </c>
      <c r="H245" s="83">
        <f>IF(G245=0,0,SQRT(SUM((G233*H233)^2,(G234*H234)^2,(G235*H235)^2,(G236*H236)^2,(G237*H237)^2,(G238*H238)^2,(G239*H239)^2,(G240*H240)^2,(G241*H241)^2,(G242*H242)^2,(G243*H243)^2,(G244*H244)^2))/G245)</f>
        <v>14.485114209146266</v>
      </c>
      <c r="I245" s="79">
        <f>SUM(I233:I244)</f>
        <v>16674.241060088603</v>
      </c>
      <c r="J245" s="83">
        <f>IF(I245=0,0,SQRT(SUM((I233*J233)^2,(I234*J234)^2,(I235*J235)^2,(I236*J236)^2,(I237*J237)^2,(I238*J238)^2,(I239*J239)^2,(I240*J240)^2,(I241*J241)^2,(I242*J242)^2,(I243*J243)^2,(I244*J244)^2))/I245)</f>
        <v>9.3176575743636789</v>
      </c>
      <c r="K245" s="79">
        <f>SUM(K233:K244)</f>
        <v>2981.719079</v>
      </c>
      <c r="L245" s="83">
        <f>IF(K245=0,0,SQRT(SUM((K233*L233)^2,(K234*L234)^2,(K235*L235)^2,(K236*L236)^2,(K237*L237)^2,(K238*L238)^2,(K239*L239)^2,(K240*L240)^2,(K241*L241)^2,(K242*L242)^2,(K243*L243)^2,(K244*L244)^2))/K245)</f>
        <v>23.323183428964178</v>
      </c>
      <c r="M245" s="79">
        <f>SUM(M233:M244)</f>
        <v>3278.0655657462999</v>
      </c>
      <c r="N245" s="83">
        <f>IF(M245=0,0,SQRT(SUM((M233*N233)^2,(M234*N234)^2,(M235*N235)^2,(M236*N236)^2,(M237*N237)^2,(M238*N238)^2,(M239*N239)^2,(M240*N240)^2,(M241*N241)^2,(M242*N242)^2,(M243*N243)^2,(M244*N244)^2))/M245)</f>
        <v>25.078561324576068</v>
      </c>
      <c r="O245" s="79">
        <f>SUM(O233:O244)</f>
        <v>1176.5113768731001</v>
      </c>
      <c r="P245" s="83">
        <f>IF(O245=0,0,SQRT(SUM((O233*P233)^2,(O234*P234)^2,(O235*P235)^2,(O236*P236)^2,(O237*P237)^2,(O238*P238)^2,(O239*P239)^2,(O240*P240)^2,(O241*P241)^2,(O242*P242)^2,(O243*P243)^2,(O244*P244)^2))/O245)</f>
        <v>31.666124938808618</v>
      </c>
      <c r="Q245" s="79">
        <f>SUM(Q233:Q244)</f>
        <v>0</v>
      </c>
      <c r="R245" s="83">
        <f>IF(Q245=0,0,SQRT(SUM((Q233*R233)^2,(Q234*R234)^2,(Q235*R235)^2,(Q236*R236)^2,(Q237*R237)^2,(Q238*R238)^2,(Q239*R239)^2,(Q240*R240)^2,(Q241*R241)^2,(Q242*R242)^2,(Q243*R243)^2,(Q244*R244)^2))/Q245)</f>
        <v>0</v>
      </c>
      <c r="S245" s="79">
        <f>SUM(S233:S244)</f>
        <v>0</v>
      </c>
      <c r="T245" s="83">
        <f>IF(S245=0,0,SQRT(SUM((S233*T233)^2,(S234*T234)^2,(S235*T235)^2,(S236*T236)^2,(S237*T237)^2,(S238*T238)^2,(S239*T239)^2,(S240*T240)^2,(S241*T241)^2,(S242*T242)^2,(S243*T243)^2,(S244*T244)^2))/S245)</f>
        <v>0</v>
      </c>
      <c r="U245" s="79">
        <f>SUM(U233:U244)</f>
        <v>255.00852979300001</v>
      </c>
      <c r="V245" s="83">
        <f>IF(U245=0,0,SQRT(SUM((U233*V233)^2,(U234*V234)^2,(U235*V235)^2,(U236*V236)^2,(U237*V237)^2,(U238*V238)^2,(U239*V239)^2,(U240*V240)^2,(U241*V241)^2,(U242*V242)^2,(U243*V243)^2,(U244*V244)^2))/U245)</f>
        <v>70.321165365998041</v>
      </c>
      <c r="W245" s="79">
        <f>SUM(W233:W244)</f>
        <v>357.00220298630001</v>
      </c>
      <c r="X245" s="83">
        <f>IF(W245=0,0,SQRT(SUM((W233*X233)^2,(W234*X234)^2,(W235*X235)^2,(W236*X236)^2,(W237*X237)^2,(W238*X238)^2,(W239*X239)^2,(W240*X240)^2,(W241*X241)^2,(W242*X242)^2,(W243*X243)^2,(W244*X244)^2))/W245)</f>
        <v>70.282872385840491</v>
      </c>
      <c r="Y245" s="79">
        <f>SUM(Y233:Y244)</f>
        <v>0</v>
      </c>
      <c r="Z245" s="83">
        <f>IF(Y245=0,0,SQRT(SUM((Y233*Z233)^2,(Y234*Z234)^2,(Y235*Z235)^2,(Y236*Z236)^2,(Y237*Z237)^2,(Y238*Z238)^2,(Y239*Z239)^2,(Y240*Z240)^2,(Y241*Z241)^2,(Y242*Z242)^2,(Y243*Z243)^2,(Y244*Z244)^2))/Y245)</f>
        <v>0</v>
      </c>
      <c r="AA245" s="79">
        <f>SUM(AA233:AA244)</f>
        <v>6653.682337349901</v>
      </c>
      <c r="AB245" s="83">
        <f>IF(AA245=0,0,SQRT(SUM((AA233*AB233)^2,(AA234*AB234)^2,(AA235*AB235)^2,(AA236*AB236)^2,(AA237*AB237)^2,(AA238*AB238)^2,(AA239*AB239)^2,(AA240*AB240)^2,(AA241*AB241)^2,(AA242*AB242)^2,(AA243*AB243)^2,(AA244*AB244)^2))/AA245)</f>
        <v>14.038611553189343</v>
      </c>
      <c r="AC245" s="79">
        <f>SUM(AC233:AC244)</f>
        <v>785.25602010410012</v>
      </c>
      <c r="AD245" s="83">
        <f>IF(AC245=0,0,SQRT(SUM((AC233*AD233)^2,(AC234*AD234)^2,(AC235*AD235)^2,(AC236*AD236)^2,(AC237*AD237)^2,(AC238*AD238)^2,(AC239*AD239)^2,(AC240*AD240)^2,(AC241*AD241)^2,(AC242*AD242)^2,(AC243*AD243)^2,(AC244*AD244)^2))/AC245)</f>
        <v>42.092035126363378</v>
      </c>
      <c r="AE245" s="79">
        <f>SUM(AE233:AE244)</f>
        <v>205.16240579210003</v>
      </c>
      <c r="AF245" s="83">
        <f>IF(AE245=0,0,SQRT(SUM((AE233*AF233)^2,(AE234*AF234)^2,(AE235*AF235)^2,(AE236*AF236)^2,(AE237*AF237)^2,(AE238*AF238)^2,(AE239*AF239)^2,(AE240*AF240)^2,(AE241*AF241)^2,(AE242*AF242)^2,(AE243*AF243)^2,(AE244*AF244)^2))/AE245)</f>
        <v>63.40293734470697</v>
      </c>
      <c r="AG245" s="79">
        <f>SUM(AG233:AG244)</f>
        <v>844.86872895319993</v>
      </c>
      <c r="AH245" s="83">
        <f>IF(AG245=0,0,SQRT(SUM((AG233*AH233)^2,(AG234*AH234)^2,(AG235*AH235)^2,(AG236*AH236)^2,(AG237*AH237)^2,(AG238*AH238)^2,(AG239*AH239)^2,(AG240*AH240)^2,(AG241*AH241)^2,(AG242*AH242)^2,(AG243*AH243)^2,(AG244*AH244)^2))/AG245)</f>
        <v>43.274349064437871</v>
      </c>
      <c r="AI245" s="79">
        <f>SUM(AI233:AI244)</f>
        <v>70.809596087299994</v>
      </c>
      <c r="AJ245" s="83">
        <f>IF(AI245=0,0,SQRT(SUM((AI233*AJ233)^2,(AI234*AJ234)^2,(AI235*AJ235)^2,(AI236*AJ236)^2,(AI237*AJ237)^2,(AI238*AJ238)^2,(AI239*AJ239)^2,(AI240*AJ240)^2,(AI241*AJ241)^2,(AI242*AJ242)^2,(AI243*AJ243)^2,(AI244*AJ244)^2))/AI245)</f>
        <v>92.633831371636106</v>
      </c>
      <c r="AK245" s="79">
        <f>SUM(AK233:AK244)</f>
        <v>0</v>
      </c>
      <c r="AL245" s="83">
        <f>IF(AK245=0,0,SQRT(SUM((AK233*AL233)^2,(AK234*AL234)^2,(AK235*AL235)^2,(AK236*AL236)^2,(AK237*AL237)^2,(AK238*AL238)^2,(AK239*AL239)^2,(AK240*AL240)^2,(AK241*AL241)^2,(AK242*AL242)^2,(AK243*AL243)^2,(AK244*AL244)^2))/AK245)</f>
        <v>0</v>
      </c>
      <c r="AM245" s="81">
        <f>SUM(AM233:AM244)</f>
        <v>344890.26010667614</v>
      </c>
      <c r="AN245" s="84">
        <f>IF(AM245=0,0,SQRT(SUM((AM233*AN233)^2,(AM234*AN234)^2,(AM235*AN235)^2,(AM236*AN236)^2,(AM237*AN237)^2,(AM238*AN238)^2,(AM239*AN239)^2,(AM240*AN240)^2,(AM241*AN241)^2,(AM242*AN242)^2,(AM243*AN243)^2,(AM244*AN244)^2))/AM245)</f>
        <v>1.5431591428596936</v>
      </c>
    </row>
    <row r="246" spans="1:40" x14ac:dyDescent="0.25">
      <c r="A246" s="13"/>
      <c r="B246" s="55"/>
      <c r="C246" s="56"/>
      <c r="D246" s="57"/>
      <c r="E246" s="56"/>
      <c r="F246" s="57"/>
      <c r="G246" s="56"/>
      <c r="H246" s="57"/>
      <c r="I246" s="56"/>
      <c r="J246" s="57"/>
      <c r="K246" s="56"/>
      <c r="L246" s="57"/>
      <c r="M246" s="56"/>
      <c r="N246" s="57"/>
      <c r="O246" s="56"/>
      <c r="P246" s="57"/>
      <c r="Q246" s="56"/>
      <c r="R246" s="57"/>
      <c r="S246" s="56"/>
      <c r="T246" s="57"/>
      <c r="U246" s="56"/>
      <c r="V246" s="57"/>
      <c r="W246" s="56"/>
      <c r="X246" s="57"/>
      <c r="Y246" s="56"/>
      <c r="Z246" s="57"/>
      <c r="AA246" s="56"/>
      <c r="AB246" s="57"/>
      <c r="AC246" s="56"/>
      <c r="AD246" s="57"/>
      <c r="AE246" s="56"/>
      <c r="AF246" s="57"/>
      <c r="AG246" s="56"/>
      <c r="AH246" s="57"/>
      <c r="AI246" s="56"/>
      <c r="AJ246" s="57"/>
      <c r="AK246" s="57"/>
      <c r="AL246" s="57"/>
      <c r="AM246" s="57"/>
      <c r="AN246" s="57"/>
    </row>
    <row r="247" spans="1:40" x14ac:dyDescent="0.25">
      <c r="A247" s="13"/>
      <c r="B247" s="55"/>
      <c r="C247" s="56"/>
      <c r="D247" s="57"/>
      <c r="E247" s="56"/>
      <c r="F247" s="57"/>
      <c r="G247" s="56"/>
      <c r="H247" s="57"/>
      <c r="I247" s="56"/>
      <c r="J247" s="57"/>
      <c r="K247" s="56"/>
      <c r="L247" s="57"/>
      <c r="M247" s="56"/>
      <c r="N247" s="57"/>
      <c r="O247" s="56"/>
      <c r="P247" s="57"/>
      <c r="Q247" s="56"/>
      <c r="R247" s="57"/>
      <c r="S247" s="56"/>
      <c r="T247" s="57"/>
      <c r="U247" s="56"/>
      <c r="V247" s="57"/>
      <c r="W247" s="56"/>
      <c r="X247" s="57"/>
      <c r="Y247" s="56"/>
      <c r="Z247" s="57"/>
      <c r="AA247" s="56"/>
      <c r="AB247" s="57"/>
      <c r="AC247" s="56"/>
      <c r="AD247" s="57"/>
      <c r="AE247" s="56"/>
      <c r="AF247" s="57"/>
      <c r="AG247" s="56"/>
      <c r="AH247" s="57"/>
      <c r="AI247" s="56"/>
      <c r="AJ247" s="57"/>
      <c r="AK247" s="57"/>
      <c r="AL247" s="57"/>
      <c r="AM247" s="57"/>
      <c r="AN247" s="57"/>
    </row>
    <row r="248" spans="1:40" x14ac:dyDescent="0.25">
      <c r="A248" s="19"/>
      <c r="B248" s="55"/>
      <c r="C248" s="56"/>
      <c r="D248" s="57"/>
      <c r="E248" s="56"/>
      <c r="F248" s="57"/>
      <c r="G248" s="56"/>
      <c r="H248" s="57"/>
      <c r="I248" s="56"/>
      <c r="J248" s="57"/>
      <c r="K248" s="56"/>
      <c r="L248" s="57"/>
      <c r="M248" s="56"/>
      <c r="N248" s="57"/>
      <c r="O248" s="56"/>
      <c r="P248" s="57"/>
      <c r="Q248" s="56"/>
      <c r="R248" s="57"/>
      <c r="S248" s="56"/>
      <c r="T248" s="57"/>
      <c r="U248" s="56"/>
      <c r="V248" s="57"/>
      <c r="W248" s="56"/>
      <c r="X248" s="57"/>
      <c r="Y248" s="56"/>
      <c r="Z248" s="57"/>
      <c r="AA248" s="56"/>
      <c r="AB248" s="57"/>
      <c r="AC248" s="56"/>
      <c r="AD248" s="57"/>
      <c r="AE248" s="56"/>
      <c r="AF248" s="57"/>
      <c r="AG248" s="56"/>
      <c r="AH248" s="57"/>
      <c r="AI248" s="56"/>
      <c r="AJ248" s="57"/>
      <c r="AK248" s="57"/>
      <c r="AL248" s="57"/>
      <c r="AM248" s="57"/>
      <c r="AN248" s="57"/>
    </row>
    <row r="249" spans="1:40" x14ac:dyDescent="0.25">
      <c r="A249" s="13"/>
      <c r="B249" s="55"/>
      <c r="C249" s="56"/>
      <c r="D249" s="57"/>
      <c r="E249" s="56"/>
      <c r="F249" s="57"/>
      <c r="G249" s="56"/>
      <c r="H249" s="57"/>
      <c r="I249" s="56"/>
      <c r="J249" s="57"/>
      <c r="K249" s="56"/>
      <c r="L249" s="57"/>
      <c r="M249" s="56"/>
      <c r="N249" s="57"/>
      <c r="O249" s="56"/>
      <c r="P249" s="57"/>
      <c r="Q249" s="56"/>
      <c r="R249" s="57"/>
      <c r="S249" s="56"/>
      <c r="T249" s="57"/>
      <c r="U249" s="56"/>
      <c r="V249" s="57"/>
      <c r="W249" s="56"/>
      <c r="X249" s="57"/>
      <c r="Y249" s="56"/>
      <c r="Z249" s="57"/>
      <c r="AA249" s="56"/>
      <c r="AB249" s="57"/>
      <c r="AC249" s="56"/>
      <c r="AD249" s="57"/>
      <c r="AE249" s="56"/>
      <c r="AF249" s="57"/>
      <c r="AG249" s="56"/>
      <c r="AH249" s="57"/>
      <c r="AI249" s="56"/>
      <c r="AJ249" s="57"/>
      <c r="AK249" s="57"/>
      <c r="AL249" s="57"/>
      <c r="AM249" s="57"/>
      <c r="AN249" s="57"/>
    </row>
    <row r="250" spans="1:40" x14ac:dyDescent="0.25">
      <c r="A250" s="13"/>
      <c r="B250" s="55"/>
      <c r="C250" s="56"/>
      <c r="D250" s="57"/>
      <c r="E250" s="56"/>
      <c r="F250" s="57"/>
      <c r="G250" s="56"/>
      <c r="H250" s="57"/>
      <c r="I250" s="56"/>
      <c r="J250" s="57"/>
      <c r="K250" s="56"/>
      <c r="L250" s="57"/>
      <c r="M250" s="56"/>
      <c r="N250" s="57"/>
      <c r="O250" s="56"/>
      <c r="P250" s="57"/>
      <c r="Q250" s="56"/>
      <c r="R250" s="57"/>
      <c r="S250" s="56"/>
      <c r="T250" s="57"/>
      <c r="U250" s="56"/>
      <c r="V250" s="57"/>
      <c r="W250" s="56"/>
      <c r="X250" s="57"/>
      <c r="Y250" s="56"/>
      <c r="Z250" s="57"/>
      <c r="AA250" s="56"/>
      <c r="AB250" s="57"/>
      <c r="AC250" s="56"/>
      <c r="AD250" s="57"/>
      <c r="AE250" s="56"/>
      <c r="AF250" s="57"/>
      <c r="AG250" s="56"/>
      <c r="AH250" s="57"/>
      <c r="AI250" s="56"/>
      <c r="AJ250" s="57"/>
      <c r="AK250" s="57"/>
      <c r="AL250" s="57"/>
      <c r="AM250" s="57"/>
      <c r="AN250" s="57"/>
    </row>
    <row r="251" spans="1:40" x14ac:dyDescent="0.25">
      <c r="A251" s="29"/>
      <c r="B251" s="55"/>
      <c r="C251" s="56"/>
      <c r="D251" s="57"/>
      <c r="E251" s="56"/>
      <c r="F251" s="57"/>
      <c r="G251" s="56"/>
      <c r="H251" s="57"/>
      <c r="I251" s="56"/>
      <c r="J251" s="57"/>
      <c r="K251" s="56"/>
      <c r="L251" s="57"/>
      <c r="M251" s="56"/>
      <c r="N251" s="57"/>
      <c r="O251" s="56"/>
      <c r="P251" s="57"/>
      <c r="Q251" s="56"/>
      <c r="R251" s="57"/>
      <c r="S251" s="56"/>
      <c r="T251" s="57"/>
      <c r="U251" s="56"/>
      <c r="V251" s="57"/>
      <c r="W251" s="56"/>
      <c r="X251" s="57"/>
      <c r="Y251" s="56"/>
      <c r="Z251" s="57"/>
      <c r="AA251" s="56"/>
      <c r="AB251" s="57"/>
      <c r="AC251" s="56"/>
      <c r="AD251" s="57"/>
      <c r="AE251" s="56"/>
      <c r="AF251" s="57"/>
      <c r="AG251" s="56"/>
      <c r="AH251" s="57"/>
      <c r="AI251" s="56"/>
      <c r="AJ251" s="57"/>
      <c r="AK251" s="57"/>
      <c r="AL251" s="57"/>
      <c r="AM251" s="57"/>
      <c r="AN251" s="57"/>
    </row>
    <row r="253" spans="1:40" x14ac:dyDescent="0.25">
      <c r="B253" s="13" t="s">
        <v>426</v>
      </c>
      <c r="C253" s="13" t="str">
        <f>Disease!$B$2</f>
        <v>Tree Diseases</v>
      </c>
    </row>
    <row r="254" spans="1:40" x14ac:dyDescent="0.25">
      <c r="A254" s="13"/>
      <c r="B254" s="13"/>
    </row>
    <row r="255" spans="1:40" x14ac:dyDescent="0.25">
      <c r="B255" s="97" t="str">
        <f>$B$2</f>
        <v>Habitat Type</v>
      </c>
      <c r="C255" s="99" t="s">
        <v>400</v>
      </c>
      <c r="D255" s="98"/>
      <c r="E255" s="98"/>
      <c r="F255" s="98"/>
      <c r="G255" s="98"/>
      <c r="H255" s="100"/>
      <c r="I255" s="99" t="s">
        <v>401</v>
      </c>
      <c r="J255" s="98"/>
      <c r="K255" s="98"/>
      <c r="L255" s="98"/>
      <c r="M255" s="98"/>
      <c r="N255" s="100"/>
      <c r="O255" s="99" t="s">
        <v>402</v>
      </c>
      <c r="P255" s="98"/>
      <c r="Q255" s="98"/>
      <c r="R255" s="98"/>
      <c r="S255" s="98"/>
      <c r="T255" s="100"/>
      <c r="U255" s="99" t="s">
        <v>403</v>
      </c>
      <c r="V255" s="98"/>
      <c r="W255" s="98"/>
      <c r="X255" s="98"/>
      <c r="Y255" s="98"/>
      <c r="Z255" s="100"/>
      <c r="AA255" s="99" t="s">
        <v>404</v>
      </c>
      <c r="AB255" s="98"/>
      <c r="AC255" s="98"/>
      <c r="AD255" s="98"/>
      <c r="AE255" s="98"/>
      <c r="AF255" s="100"/>
      <c r="AG255" s="99" t="s">
        <v>405</v>
      </c>
      <c r="AH255" s="98"/>
      <c r="AI255" s="98"/>
      <c r="AJ255" s="98"/>
      <c r="AK255" s="98"/>
      <c r="AL255" s="100"/>
      <c r="AM255" s="101" t="s">
        <v>194</v>
      </c>
      <c r="AN255" s="102"/>
    </row>
    <row r="256" spans="1:40" x14ac:dyDescent="0.25">
      <c r="A256" s="8" t="s">
        <v>130</v>
      </c>
      <c r="B256" s="97"/>
      <c r="C256" s="105" t="s">
        <v>394</v>
      </c>
      <c r="D256" s="105"/>
      <c r="E256" s="99" t="s">
        <v>395</v>
      </c>
      <c r="F256" s="100"/>
      <c r="G256" s="105" t="s">
        <v>396</v>
      </c>
      <c r="H256" s="105"/>
      <c r="I256" s="105" t="s">
        <v>394</v>
      </c>
      <c r="J256" s="105"/>
      <c r="K256" s="99" t="s">
        <v>395</v>
      </c>
      <c r="L256" s="100"/>
      <c r="M256" s="105" t="s">
        <v>396</v>
      </c>
      <c r="N256" s="105"/>
      <c r="O256" s="105" t="s">
        <v>394</v>
      </c>
      <c r="P256" s="105"/>
      <c r="Q256" s="99" t="s">
        <v>395</v>
      </c>
      <c r="R256" s="100"/>
      <c r="S256" s="105" t="s">
        <v>396</v>
      </c>
      <c r="T256" s="105"/>
      <c r="U256" s="105" t="s">
        <v>394</v>
      </c>
      <c r="V256" s="105"/>
      <c r="W256" s="99" t="s">
        <v>395</v>
      </c>
      <c r="X256" s="100"/>
      <c r="Y256" s="105" t="s">
        <v>396</v>
      </c>
      <c r="Z256" s="105"/>
      <c r="AA256" s="105" t="s">
        <v>394</v>
      </c>
      <c r="AB256" s="105"/>
      <c r="AC256" s="99" t="s">
        <v>395</v>
      </c>
      <c r="AD256" s="100"/>
      <c r="AE256" s="105" t="s">
        <v>396</v>
      </c>
      <c r="AF256" s="105"/>
      <c r="AG256" s="105" t="s">
        <v>394</v>
      </c>
      <c r="AH256" s="105"/>
      <c r="AI256" s="99" t="s">
        <v>395</v>
      </c>
      <c r="AJ256" s="100"/>
      <c r="AK256" s="105" t="s">
        <v>396</v>
      </c>
      <c r="AL256" s="105"/>
      <c r="AM256" s="103"/>
      <c r="AN256" s="104"/>
    </row>
    <row r="257" spans="1:40" ht="25.5" x14ac:dyDescent="0.25">
      <c r="A257" s="13"/>
      <c r="B257" s="98"/>
      <c r="C257" s="32" t="s">
        <v>195</v>
      </c>
      <c r="D257" s="33" t="s">
        <v>196</v>
      </c>
      <c r="E257" s="32" t="s">
        <v>195</v>
      </c>
      <c r="F257" s="33" t="s">
        <v>196</v>
      </c>
      <c r="G257" s="32" t="s">
        <v>195</v>
      </c>
      <c r="H257" s="33" t="s">
        <v>196</v>
      </c>
      <c r="I257" s="32" t="s">
        <v>195</v>
      </c>
      <c r="J257" s="33" t="s">
        <v>196</v>
      </c>
      <c r="K257" s="32" t="s">
        <v>195</v>
      </c>
      <c r="L257" s="33" t="s">
        <v>196</v>
      </c>
      <c r="M257" s="32" t="s">
        <v>195</v>
      </c>
      <c r="N257" s="33" t="s">
        <v>196</v>
      </c>
      <c r="O257" s="32" t="s">
        <v>195</v>
      </c>
      <c r="P257" s="33" t="s">
        <v>196</v>
      </c>
      <c r="Q257" s="32" t="s">
        <v>195</v>
      </c>
      <c r="R257" s="33" t="s">
        <v>196</v>
      </c>
      <c r="S257" s="32" t="s">
        <v>195</v>
      </c>
      <c r="T257" s="33" t="s">
        <v>196</v>
      </c>
      <c r="U257" s="32" t="s">
        <v>195</v>
      </c>
      <c r="V257" s="33" t="s">
        <v>196</v>
      </c>
      <c r="W257" s="32" t="s">
        <v>195</v>
      </c>
      <c r="X257" s="33" t="s">
        <v>196</v>
      </c>
      <c r="Y257" s="32" t="s">
        <v>195</v>
      </c>
      <c r="Z257" s="33" t="s">
        <v>196</v>
      </c>
      <c r="AA257" s="32" t="s">
        <v>195</v>
      </c>
      <c r="AB257" s="33" t="s">
        <v>196</v>
      </c>
      <c r="AC257" s="32" t="s">
        <v>195</v>
      </c>
      <c r="AD257" s="33" t="s">
        <v>196</v>
      </c>
      <c r="AE257" s="32" t="s">
        <v>195</v>
      </c>
      <c r="AF257" s="33" t="s">
        <v>196</v>
      </c>
      <c r="AG257" s="32" t="s">
        <v>195</v>
      </c>
      <c r="AH257" s="33" t="s">
        <v>196</v>
      </c>
      <c r="AI257" s="32" t="s">
        <v>195</v>
      </c>
      <c r="AJ257" s="33" t="s">
        <v>196</v>
      </c>
      <c r="AK257" s="32" t="s">
        <v>195</v>
      </c>
      <c r="AL257" s="33" t="s">
        <v>196</v>
      </c>
      <c r="AM257" s="73" t="s">
        <v>195</v>
      </c>
      <c r="AN257" s="72" t="s">
        <v>196</v>
      </c>
    </row>
    <row r="258" spans="1:40" x14ac:dyDescent="0.25">
      <c r="A258" s="13"/>
      <c r="B258" s="34" t="str">
        <f>LookupValues!$B$5</f>
        <v>Lowland beech/yew woodland</v>
      </c>
      <c r="C258" s="35">
        <f>Disease!C237</f>
        <v>14082.273609586902</v>
      </c>
      <c r="D258" s="82">
        <f>Disease!AW237</f>
        <v>9.1101087629747699</v>
      </c>
      <c r="E258" s="35">
        <f>Disease!D237</f>
        <v>142.34237596200001</v>
      </c>
      <c r="F258" s="82">
        <f>Disease!AX237</f>
        <v>56.479474568635155</v>
      </c>
      <c r="G258" s="35">
        <f>Disease!E237</f>
        <v>395.75603457739999</v>
      </c>
      <c r="H258" s="82">
        <f>Disease!AY237</f>
        <v>58.905300952849146</v>
      </c>
      <c r="I258" s="35">
        <f>Disease!F237</f>
        <v>184.6079460489</v>
      </c>
      <c r="J258" s="82">
        <f>Disease!AZ237</f>
        <v>58.702409023541549</v>
      </c>
      <c r="K258" s="35">
        <f>Disease!G237</f>
        <v>0</v>
      </c>
      <c r="L258" s="82">
        <f>Disease!BA237</f>
        <v>0</v>
      </c>
      <c r="M258" s="35">
        <f>Disease!H237</f>
        <v>0</v>
      </c>
      <c r="N258" s="82">
        <f>Disease!BB237</f>
        <v>0</v>
      </c>
      <c r="O258" s="35">
        <f>Disease!I237</f>
        <v>231.79487702</v>
      </c>
      <c r="P258" s="82">
        <f>Disease!BC237</f>
        <v>78.872328952157019</v>
      </c>
      <c r="Q258" s="35">
        <f>Disease!J237</f>
        <v>0</v>
      </c>
      <c r="R258" s="82">
        <f>Disease!BD237</f>
        <v>0</v>
      </c>
      <c r="S258" s="35">
        <f>Disease!K237</f>
        <v>0</v>
      </c>
      <c r="T258" s="82">
        <f>Disease!BE237</f>
        <v>0</v>
      </c>
      <c r="U258" s="35">
        <f>Disease!L237</f>
        <v>0</v>
      </c>
      <c r="V258" s="82">
        <f>Disease!BF237</f>
        <v>0</v>
      </c>
      <c r="W258" s="35">
        <f>Disease!M237</f>
        <v>0</v>
      </c>
      <c r="X258" s="82">
        <f>Disease!BG237</f>
        <v>0</v>
      </c>
      <c r="Y258" s="35">
        <f>Disease!N237</f>
        <v>0</v>
      </c>
      <c r="Z258" s="82">
        <f>Disease!BH237</f>
        <v>0</v>
      </c>
      <c r="AA258" s="35">
        <f>Disease!O237</f>
        <v>96.501623907999999</v>
      </c>
      <c r="AB258" s="82">
        <f>Disease!BI237</f>
        <v>100.21089267028736</v>
      </c>
      <c r="AC258" s="35">
        <f>Disease!P237</f>
        <v>0</v>
      </c>
      <c r="AD258" s="82">
        <f>Disease!BJ237</f>
        <v>0</v>
      </c>
      <c r="AE258" s="35">
        <f>Disease!Q237</f>
        <v>0</v>
      </c>
      <c r="AF258" s="82">
        <f>Disease!BK237</f>
        <v>0</v>
      </c>
      <c r="AG258" s="35">
        <f>Disease!R237</f>
        <v>0</v>
      </c>
      <c r="AH258" s="82">
        <f>Disease!BL237</f>
        <v>0</v>
      </c>
      <c r="AI258" s="35">
        <f>Disease!S237</f>
        <v>0</v>
      </c>
      <c r="AJ258" s="82">
        <f>Disease!BM237</f>
        <v>0</v>
      </c>
      <c r="AK258" s="35">
        <f>Disease!T237</f>
        <v>0</v>
      </c>
      <c r="AL258" s="82">
        <f>Disease!BN237</f>
        <v>0</v>
      </c>
      <c r="AM258" s="81">
        <f>SUM(C258,E258,G258,I258,K258,M258,O258,Q258,S258,U258,W258,Y258,AA258,AC258,AE258,AG258,AI258,AK258)</f>
        <v>15133.276467103202</v>
      </c>
      <c r="AN258" s="84">
        <f>IF(AM258=0,0,SQRT(SUM((C258*D258)^2,(E258*F258)^2,(G258*H258)^2,(I258*J258)^2,(K258*L258)^2,(M258*N258)^2,(O258*P258)^2,(Q258*R258)^2,(S258*T258)^2,(U258*V258)^2,(W258*X258)^2,(Y258*Z258)^2,(AA258*AB258)^2,(AC258*AD258)^2,(AE258*AF258)^2,(AG258*AH258)^2,(AI258*AJ258)^2,(AK258*AL258)^2))/AM258)</f>
        <v>8.7693993791805482</v>
      </c>
    </row>
    <row r="259" spans="1:40" x14ac:dyDescent="0.25">
      <c r="A259" s="13"/>
      <c r="B259" s="34" t="str">
        <f>LookupValues!$B$6</f>
        <v>Lowland Mixed Deciduous Woodland</v>
      </c>
      <c r="C259" s="35">
        <f>Disease!C238</f>
        <v>119816.95860711999</v>
      </c>
      <c r="D259" s="82">
        <f>Disease!AW238</f>
        <v>2.8258266503562735</v>
      </c>
      <c r="E259" s="35">
        <f>Disease!D238</f>
        <v>4611.2372146550015</v>
      </c>
      <c r="F259" s="82">
        <f>Disease!AX238</f>
        <v>14.869022427948348</v>
      </c>
      <c r="G259" s="35">
        <f>Disease!E238</f>
        <v>2547.6264148634004</v>
      </c>
      <c r="H259" s="82">
        <f>Disease!AY238</f>
        <v>22.712689056236229</v>
      </c>
      <c r="I259" s="35">
        <f>Disease!F238</f>
        <v>3946.2282251971997</v>
      </c>
      <c r="J259" s="82">
        <f>Disease!AZ238</f>
        <v>17.064086992208214</v>
      </c>
      <c r="K259" s="35">
        <f>Disease!G238</f>
        <v>974.89309503999993</v>
      </c>
      <c r="L259" s="82">
        <f>Disease!BA238</f>
        <v>40.826183780730076</v>
      </c>
      <c r="M259" s="35">
        <f>Disease!H238</f>
        <v>0</v>
      </c>
      <c r="N259" s="82">
        <f>Disease!BB238</f>
        <v>0</v>
      </c>
      <c r="O259" s="35">
        <f>Disease!I238</f>
        <v>183.1742085875</v>
      </c>
      <c r="P259" s="82">
        <f>Disease!BC238</f>
        <v>65.037387572614691</v>
      </c>
      <c r="Q259" s="35">
        <f>Disease!J238</f>
        <v>0</v>
      </c>
      <c r="R259" s="82">
        <f>Disease!BD238</f>
        <v>0</v>
      </c>
      <c r="S259" s="35">
        <f>Disease!K238</f>
        <v>0</v>
      </c>
      <c r="T259" s="82">
        <f>Disease!BE238</f>
        <v>0</v>
      </c>
      <c r="U259" s="35">
        <f>Disease!L238</f>
        <v>0</v>
      </c>
      <c r="V259" s="82">
        <f>Disease!BF238</f>
        <v>0</v>
      </c>
      <c r="W259" s="35">
        <f>Disease!M238</f>
        <v>0</v>
      </c>
      <c r="X259" s="82">
        <f>Disease!BG238</f>
        <v>0</v>
      </c>
      <c r="Y259" s="35">
        <f>Disease!N238</f>
        <v>0</v>
      </c>
      <c r="Z259" s="82">
        <f>Disease!BH238</f>
        <v>0</v>
      </c>
      <c r="AA259" s="35">
        <f>Disease!O238</f>
        <v>5401.4883593779996</v>
      </c>
      <c r="AB259" s="82">
        <f>Disease!BI238</f>
        <v>15.329722116480346</v>
      </c>
      <c r="AC259" s="35">
        <f>Disease!P238</f>
        <v>63.757981973</v>
      </c>
      <c r="AD259" s="82">
        <f>Disease!BJ238</f>
        <v>96.195764106599981</v>
      </c>
      <c r="AE259" s="35">
        <f>Disease!Q238</f>
        <v>45.886994749999999</v>
      </c>
      <c r="AF259" s="82">
        <f>Disease!BK238</f>
        <v>96.195763916507545</v>
      </c>
      <c r="AG259" s="35">
        <f>Disease!R238</f>
        <v>628.09073587499995</v>
      </c>
      <c r="AH259" s="82">
        <f>Disease!BL238</f>
        <v>51.292672683582019</v>
      </c>
      <c r="AI259" s="35">
        <f>Disease!S238</f>
        <v>0</v>
      </c>
      <c r="AJ259" s="82">
        <f>Disease!BM238</f>
        <v>0</v>
      </c>
      <c r="AK259" s="35">
        <f>Disease!T238</f>
        <v>0</v>
      </c>
      <c r="AL259" s="82">
        <f>Disease!BN238</f>
        <v>0</v>
      </c>
      <c r="AM259" s="81">
        <f t="shared" ref="AM259:AM269" si="20">SUM(C259,E259,G259,I259,K259,M259,O259,Q259,S259,U259,W259,Y259,AA259,AC259,AE259,AG259,AI259,AK259)</f>
        <v>138219.34183743913</v>
      </c>
      <c r="AN259" s="84">
        <f t="shared" ref="AN259:AN269" si="21">IF(AM259=0,0,SQRT(SUM((C259*D259)^2,(E259*F259)^2,(G259*H259)^2,(I259*J259)^2,(K259*L259)^2,(M259*N259)^2,(O259*P259)^2,(Q259*R259)^2,(S259*T259)^2,(U259*V259)^2,(W259*X259)^2,(Y259*Z259)^2,(AA259*AB259)^2,(AC259*AD259)^2,(AE259*AF259)^2,(AG259*AH259)^2,(AI259*AJ259)^2,(AK259*AL259)^2))/AM259)</f>
        <v>2.6768946817605519</v>
      </c>
    </row>
    <row r="260" spans="1:40" x14ac:dyDescent="0.25">
      <c r="A260" s="13"/>
      <c r="B260" s="34" t="str">
        <f>LookupValues!$B$7</f>
        <v>Native pine woodlands</v>
      </c>
      <c r="C260" s="35">
        <f>Disease!C239</f>
        <v>0</v>
      </c>
      <c r="D260" s="82">
        <f>Disease!AW239</f>
        <v>0</v>
      </c>
      <c r="E260" s="35">
        <f>Disease!D239</f>
        <v>0</v>
      </c>
      <c r="F260" s="82">
        <f>Disease!AX239</f>
        <v>0</v>
      </c>
      <c r="G260" s="35">
        <f>Disease!E239</f>
        <v>0</v>
      </c>
      <c r="H260" s="82">
        <f>Disease!AY239</f>
        <v>0</v>
      </c>
      <c r="I260" s="35">
        <f>Disease!F239</f>
        <v>0</v>
      </c>
      <c r="J260" s="82">
        <f>Disease!AZ239</f>
        <v>0</v>
      </c>
      <c r="K260" s="35">
        <f>Disease!G239</f>
        <v>0</v>
      </c>
      <c r="L260" s="82">
        <f>Disease!BA239</f>
        <v>0</v>
      </c>
      <c r="M260" s="35">
        <f>Disease!H239</f>
        <v>0</v>
      </c>
      <c r="N260" s="82">
        <f>Disease!BB239</f>
        <v>0</v>
      </c>
      <c r="O260" s="35">
        <f>Disease!I239</f>
        <v>0</v>
      </c>
      <c r="P260" s="82">
        <f>Disease!BC239</f>
        <v>0</v>
      </c>
      <c r="Q260" s="35">
        <f>Disease!J239</f>
        <v>0</v>
      </c>
      <c r="R260" s="82">
        <f>Disease!BD239</f>
        <v>0</v>
      </c>
      <c r="S260" s="35">
        <f>Disease!K239</f>
        <v>0</v>
      </c>
      <c r="T260" s="82">
        <f>Disease!BE239</f>
        <v>0</v>
      </c>
      <c r="U260" s="35">
        <f>Disease!L239</f>
        <v>0</v>
      </c>
      <c r="V260" s="82">
        <f>Disease!BF239</f>
        <v>0</v>
      </c>
      <c r="W260" s="35">
        <f>Disease!M239</f>
        <v>0</v>
      </c>
      <c r="X260" s="82">
        <f>Disease!BG239</f>
        <v>0</v>
      </c>
      <c r="Y260" s="35">
        <f>Disease!N239</f>
        <v>0</v>
      </c>
      <c r="Z260" s="82">
        <f>Disease!BH239</f>
        <v>0</v>
      </c>
      <c r="AA260" s="35">
        <f>Disease!O239</f>
        <v>0</v>
      </c>
      <c r="AB260" s="82">
        <f>Disease!BI239</f>
        <v>0</v>
      </c>
      <c r="AC260" s="35">
        <f>Disease!P239</f>
        <v>0</v>
      </c>
      <c r="AD260" s="82">
        <f>Disease!BJ239</f>
        <v>0</v>
      </c>
      <c r="AE260" s="35">
        <f>Disease!Q239</f>
        <v>0</v>
      </c>
      <c r="AF260" s="82">
        <f>Disease!BK239</f>
        <v>0</v>
      </c>
      <c r="AG260" s="35">
        <f>Disease!R239</f>
        <v>0</v>
      </c>
      <c r="AH260" s="82">
        <f>Disease!BL239</f>
        <v>0</v>
      </c>
      <c r="AI260" s="35">
        <f>Disease!S239</f>
        <v>0</v>
      </c>
      <c r="AJ260" s="82">
        <f>Disease!BM239</f>
        <v>0</v>
      </c>
      <c r="AK260" s="35">
        <f>Disease!T239</f>
        <v>0</v>
      </c>
      <c r="AL260" s="82">
        <f>Disease!BN239</f>
        <v>0</v>
      </c>
      <c r="AM260" s="81">
        <f t="shared" si="20"/>
        <v>0</v>
      </c>
      <c r="AN260" s="84">
        <f t="shared" si="21"/>
        <v>0</v>
      </c>
    </row>
    <row r="261" spans="1:40" x14ac:dyDescent="0.25">
      <c r="A261" s="13"/>
      <c r="B261" s="34" t="str">
        <f>LookupValues!$B$8</f>
        <v>Non-HAP native pinewood</v>
      </c>
      <c r="C261" s="35">
        <f>Disease!C240</f>
        <v>0</v>
      </c>
      <c r="D261" s="82">
        <f>Disease!AW240</f>
        <v>0</v>
      </c>
      <c r="E261" s="35">
        <f>Disease!D240</f>
        <v>0</v>
      </c>
      <c r="F261" s="82">
        <f>Disease!AX240</f>
        <v>0</v>
      </c>
      <c r="G261" s="35">
        <f>Disease!E240</f>
        <v>0</v>
      </c>
      <c r="H261" s="82">
        <f>Disease!AY240</f>
        <v>0</v>
      </c>
      <c r="I261" s="35">
        <f>Disease!F240</f>
        <v>0</v>
      </c>
      <c r="J261" s="82">
        <f>Disease!AZ240</f>
        <v>0</v>
      </c>
      <c r="K261" s="35">
        <f>Disease!G240</f>
        <v>0</v>
      </c>
      <c r="L261" s="82">
        <f>Disease!BA240</f>
        <v>0</v>
      </c>
      <c r="M261" s="35">
        <f>Disease!H240</f>
        <v>0</v>
      </c>
      <c r="N261" s="82">
        <f>Disease!BB240</f>
        <v>0</v>
      </c>
      <c r="O261" s="35">
        <f>Disease!I240</f>
        <v>0</v>
      </c>
      <c r="P261" s="82">
        <f>Disease!BC240</f>
        <v>0</v>
      </c>
      <c r="Q261" s="35">
        <f>Disease!J240</f>
        <v>0</v>
      </c>
      <c r="R261" s="82">
        <f>Disease!BD240</f>
        <v>0</v>
      </c>
      <c r="S261" s="35">
        <f>Disease!K240</f>
        <v>0</v>
      </c>
      <c r="T261" s="82">
        <f>Disease!BE240</f>
        <v>0</v>
      </c>
      <c r="U261" s="35">
        <f>Disease!L240</f>
        <v>0</v>
      </c>
      <c r="V261" s="82">
        <f>Disease!BF240</f>
        <v>0</v>
      </c>
      <c r="W261" s="35">
        <f>Disease!M240</f>
        <v>0</v>
      </c>
      <c r="X261" s="82">
        <f>Disease!BG240</f>
        <v>0</v>
      </c>
      <c r="Y261" s="35">
        <f>Disease!N240</f>
        <v>0</v>
      </c>
      <c r="Z261" s="82">
        <f>Disease!BH240</f>
        <v>0</v>
      </c>
      <c r="AA261" s="35">
        <f>Disease!O240</f>
        <v>0</v>
      </c>
      <c r="AB261" s="82">
        <f>Disease!BI240</f>
        <v>0</v>
      </c>
      <c r="AC261" s="35">
        <f>Disease!P240</f>
        <v>0</v>
      </c>
      <c r="AD261" s="82">
        <f>Disease!BJ240</f>
        <v>0</v>
      </c>
      <c r="AE261" s="35">
        <f>Disease!Q240</f>
        <v>0</v>
      </c>
      <c r="AF261" s="82">
        <f>Disease!BK240</f>
        <v>0</v>
      </c>
      <c r="AG261" s="35">
        <f>Disease!R240</f>
        <v>0</v>
      </c>
      <c r="AH261" s="82">
        <f>Disease!BL240</f>
        <v>0</v>
      </c>
      <c r="AI261" s="35">
        <f>Disease!S240</f>
        <v>0</v>
      </c>
      <c r="AJ261" s="82">
        <f>Disease!BM240</f>
        <v>0</v>
      </c>
      <c r="AK261" s="35">
        <f>Disease!T240</f>
        <v>0</v>
      </c>
      <c r="AL261" s="82">
        <f>Disease!BN240</f>
        <v>0</v>
      </c>
      <c r="AM261" s="81">
        <f t="shared" si="20"/>
        <v>0</v>
      </c>
      <c r="AN261" s="84">
        <f t="shared" si="21"/>
        <v>0</v>
      </c>
    </row>
    <row r="262" spans="1:40" ht="30" customHeight="1" x14ac:dyDescent="0.25">
      <c r="A262" s="13"/>
      <c r="B262" s="85" t="str">
        <f>LookupValues!$B$9</f>
        <v>Upland birchwoods (Scot); birch dominated upland oakwoods (Eng, Wal)</v>
      </c>
      <c r="C262" s="35">
        <f>Disease!C241</f>
        <v>1055.1763448568001</v>
      </c>
      <c r="D262" s="82">
        <f>Disease!AW241</f>
        <v>29.712258755622798</v>
      </c>
      <c r="E262" s="35">
        <f>Disease!D241</f>
        <v>117.42033956</v>
      </c>
      <c r="F262" s="82">
        <f>Disease!AX241</f>
        <v>96.195764107538423</v>
      </c>
      <c r="G262" s="35">
        <f>Disease!E241</f>
        <v>136.08062399100001</v>
      </c>
      <c r="H262" s="82">
        <f>Disease!AY241</f>
        <v>84.994015531584495</v>
      </c>
      <c r="I262" s="35">
        <f>Disease!F241</f>
        <v>0</v>
      </c>
      <c r="J262" s="82">
        <f>Disease!AZ241</f>
        <v>0</v>
      </c>
      <c r="K262" s="35">
        <f>Disease!G241</f>
        <v>0</v>
      </c>
      <c r="L262" s="82">
        <f>Disease!BA241</f>
        <v>0</v>
      </c>
      <c r="M262" s="35">
        <f>Disease!H241</f>
        <v>0</v>
      </c>
      <c r="N262" s="82">
        <f>Disease!BB241</f>
        <v>0</v>
      </c>
      <c r="O262" s="35">
        <f>Disease!I241</f>
        <v>0</v>
      </c>
      <c r="P262" s="82">
        <f>Disease!BC241</f>
        <v>0</v>
      </c>
      <c r="Q262" s="35">
        <f>Disease!J241</f>
        <v>0</v>
      </c>
      <c r="R262" s="82">
        <f>Disease!BD241</f>
        <v>0</v>
      </c>
      <c r="S262" s="35">
        <f>Disease!K241</f>
        <v>0</v>
      </c>
      <c r="T262" s="82">
        <f>Disease!BE241</f>
        <v>0</v>
      </c>
      <c r="U262" s="35">
        <f>Disease!L241</f>
        <v>0</v>
      </c>
      <c r="V262" s="82">
        <f>Disease!BF241</f>
        <v>0</v>
      </c>
      <c r="W262" s="35">
        <f>Disease!M241</f>
        <v>0</v>
      </c>
      <c r="X262" s="82">
        <f>Disease!BG241</f>
        <v>0</v>
      </c>
      <c r="Y262" s="35">
        <f>Disease!N241</f>
        <v>0</v>
      </c>
      <c r="Z262" s="82">
        <f>Disease!BH241</f>
        <v>0</v>
      </c>
      <c r="AA262" s="35">
        <f>Disease!O241</f>
        <v>27.271821873</v>
      </c>
      <c r="AB262" s="82">
        <f>Disease!BI241</f>
        <v>96.195764106364905</v>
      </c>
      <c r="AC262" s="35">
        <f>Disease!P241</f>
        <v>0</v>
      </c>
      <c r="AD262" s="82">
        <f>Disease!BJ241</f>
        <v>0</v>
      </c>
      <c r="AE262" s="35">
        <f>Disease!Q241</f>
        <v>0</v>
      </c>
      <c r="AF262" s="82">
        <f>Disease!BK241</f>
        <v>0</v>
      </c>
      <c r="AG262" s="35">
        <f>Disease!R241</f>
        <v>0</v>
      </c>
      <c r="AH262" s="82">
        <f>Disease!BL241</f>
        <v>0</v>
      </c>
      <c r="AI262" s="35">
        <f>Disease!S241</f>
        <v>0</v>
      </c>
      <c r="AJ262" s="82">
        <f>Disease!BM241</f>
        <v>0</v>
      </c>
      <c r="AK262" s="35">
        <f>Disease!T241</f>
        <v>0</v>
      </c>
      <c r="AL262" s="82">
        <f>Disease!BN241</f>
        <v>0</v>
      </c>
      <c r="AM262" s="81">
        <f t="shared" si="20"/>
        <v>1335.9491302808001</v>
      </c>
      <c r="AN262" s="84">
        <f t="shared" si="21"/>
        <v>26.476943202661833</v>
      </c>
    </row>
    <row r="263" spans="1:40" x14ac:dyDescent="0.25">
      <c r="A263" s="13"/>
      <c r="B263" s="34" t="str">
        <f>LookupValues!$B$10</f>
        <v>Upland mixed ashwoods</v>
      </c>
      <c r="C263" s="35">
        <f>Disease!C242</f>
        <v>6630.2262730320008</v>
      </c>
      <c r="D263" s="82">
        <f>Disease!AW242</f>
        <v>13.747604730336802</v>
      </c>
      <c r="E263" s="35">
        <f>Disease!D242</f>
        <v>515.65834847500003</v>
      </c>
      <c r="F263" s="82">
        <f>Disease!AX242</f>
        <v>42.120771917608231</v>
      </c>
      <c r="G263" s="35">
        <f>Disease!E242</f>
        <v>142.7756497604</v>
      </c>
      <c r="H263" s="82">
        <f>Disease!AY242</f>
        <v>61.028795889615218</v>
      </c>
      <c r="I263" s="35">
        <f>Disease!F242</f>
        <v>521.16098347009995</v>
      </c>
      <c r="J263" s="82">
        <f>Disease!AZ242</f>
        <v>55.377114011987693</v>
      </c>
      <c r="K263" s="35">
        <f>Disease!G242</f>
        <v>137.17774548</v>
      </c>
      <c r="L263" s="82">
        <f>Disease!BA242</f>
        <v>96.195763905817614</v>
      </c>
      <c r="M263" s="35">
        <f>Disease!H242</f>
        <v>0</v>
      </c>
      <c r="N263" s="82">
        <f>Disease!BB242</f>
        <v>0</v>
      </c>
      <c r="O263" s="35">
        <f>Disease!I242</f>
        <v>0</v>
      </c>
      <c r="P263" s="82">
        <f>Disease!BC242</f>
        <v>0</v>
      </c>
      <c r="Q263" s="35">
        <f>Disease!J242</f>
        <v>0</v>
      </c>
      <c r="R263" s="82">
        <f>Disease!BD242</f>
        <v>0</v>
      </c>
      <c r="S263" s="35">
        <f>Disease!K242</f>
        <v>0</v>
      </c>
      <c r="T263" s="82">
        <f>Disease!BE242</f>
        <v>0</v>
      </c>
      <c r="U263" s="35">
        <f>Disease!L242</f>
        <v>0</v>
      </c>
      <c r="V263" s="82">
        <f>Disease!BF242</f>
        <v>0</v>
      </c>
      <c r="W263" s="35">
        <f>Disease!M242</f>
        <v>0</v>
      </c>
      <c r="X263" s="82">
        <f>Disease!BG242</f>
        <v>0</v>
      </c>
      <c r="Y263" s="35">
        <f>Disease!N242</f>
        <v>0</v>
      </c>
      <c r="Z263" s="82">
        <f>Disease!BH242</f>
        <v>0</v>
      </c>
      <c r="AA263" s="35">
        <f>Disease!O242</f>
        <v>390.19247575899999</v>
      </c>
      <c r="AB263" s="82">
        <f>Disease!BI242</f>
        <v>54.147774291199177</v>
      </c>
      <c r="AC263" s="35">
        <f>Disease!P242</f>
        <v>0</v>
      </c>
      <c r="AD263" s="82">
        <f>Disease!BJ242</f>
        <v>0</v>
      </c>
      <c r="AE263" s="35">
        <f>Disease!Q242</f>
        <v>0</v>
      </c>
      <c r="AF263" s="82">
        <f>Disease!BK242</f>
        <v>0</v>
      </c>
      <c r="AG263" s="35">
        <f>Disease!R242</f>
        <v>0</v>
      </c>
      <c r="AH263" s="82">
        <f>Disease!BL242</f>
        <v>0</v>
      </c>
      <c r="AI263" s="35">
        <f>Disease!S242</f>
        <v>0</v>
      </c>
      <c r="AJ263" s="82">
        <f>Disease!BM242</f>
        <v>0</v>
      </c>
      <c r="AK263" s="35">
        <f>Disease!T242</f>
        <v>0</v>
      </c>
      <c r="AL263" s="82">
        <f>Disease!BN242</f>
        <v>0</v>
      </c>
      <c r="AM263" s="81">
        <f t="shared" si="20"/>
        <v>8337.1914759765004</v>
      </c>
      <c r="AN263" s="84">
        <f t="shared" si="21"/>
        <v>12.178588315001809</v>
      </c>
    </row>
    <row r="264" spans="1:40" x14ac:dyDescent="0.25">
      <c r="A264" s="13"/>
      <c r="B264" s="34" t="str">
        <f>LookupValues!$B$11</f>
        <v>Upland oakwood</v>
      </c>
      <c r="C264" s="35">
        <f>Disease!C243</f>
        <v>14085.217580050999</v>
      </c>
      <c r="D264" s="82">
        <f>Disease!AW243</f>
        <v>9.9359720342122486</v>
      </c>
      <c r="E264" s="35">
        <f>Disease!D243</f>
        <v>795.71381642300003</v>
      </c>
      <c r="F264" s="82">
        <f>Disease!AX243</f>
        <v>42.220696249280493</v>
      </c>
      <c r="G264" s="35">
        <f>Disease!E243</f>
        <v>139.2091476825</v>
      </c>
      <c r="H264" s="82">
        <f>Disease!AY243</f>
        <v>51.281567342652394</v>
      </c>
      <c r="I264" s="35">
        <f>Disease!F243</f>
        <v>459.12173032099997</v>
      </c>
      <c r="J264" s="82">
        <f>Disease!AZ243</f>
        <v>53.404075211046397</v>
      </c>
      <c r="K264" s="35">
        <f>Disease!G243</f>
        <v>0</v>
      </c>
      <c r="L264" s="82">
        <f>Disease!BA243</f>
        <v>0</v>
      </c>
      <c r="M264" s="35">
        <f>Disease!H243</f>
        <v>0</v>
      </c>
      <c r="N264" s="82">
        <f>Disease!BB243</f>
        <v>0</v>
      </c>
      <c r="O264" s="35">
        <f>Disease!I243</f>
        <v>106.37714633500001</v>
      </c>
      <c r="P264" s="82">
        <f>Disease!BC243</f>
        <v>86.21178228619678</v>
      </c>
      <c r="Q264" s="35">
        <f>Disease!J243</f>
        <v>0</v>
      </c>
      <c r="R264" s="82">
        <f>Disease!BD243</f>
        <v>0</v>
      </c>
      <c r="S264" s="35">
        <f>Disease!K243</f>
        <v>0</v>
      </c>
      <c r="T264" s="82">
        <f>Disease!BE243</f>
        <v>0</v>
      </c>
      <c r="U264" s="35">
        <f>Disease!L243</f>
        <v>0</v>
      </c>
      <c r="V264" s="82">
        <f>Disease!BF243</f>
        <v>0</v>
      </c>
      <c r="W264" s="35">
        <f>Disease!M243</f>
        <v>0</v>
      </c>
      <c r="X264" s="82">
        <f>Disease!BG243</f>
        <v>0</v>
      </c>
      <c r="Y264" s="35">
        <f>Disease!N243</f>
        <v>0</v>
      </c>
      <c r="Z264" s="82">
        <f>Disease!BH243</f>
        <v>0</v>
      </c>
      <c r="AA264" s="35">
        <f>Disease!O243</f>
        <v>0</v>
      </c>
      <c r="AB264" s="82">
        <f>Disease!BI243</f>
        <v>0</v>
      </c>
      <c r="AC264" s="35">
        <f>Disease!P243</f>
        <v>0</v>
      </c>
      <c r="AD264" s="82">
        <f>Disease!BJ243</f>
        <v>0</v>
      </c>
      <c r="AE264" s="35">
        <f>Disease!Q243</f>
        <v>0</v>
      </c>
      <c r="AF264" s="82">
        <f>Disease!BK243</f>
        <v>0</v>
      </c>
      <c r="AG264" s="35">
        <f>Disease!R243</f>
        <v>0</v>
      </c>
      <c r="AH264" s="82">
        <f>Disease!BL243</f>
        <v>0</v>
      </c>
      <c r="AI264" s="35">
        <f>Disease!S243</f>
        <v>0</v>
      </c>
      <c r="AJ264" s="82">
        <f>Disease!BM243</f>
        <v>0</v>
      </c>
      <c r="AK264" s="35">
        <f>Disease!T243</f>
        <v>0</v>
      </c>
      <c r="AL264" s="82">
        <f>Disease!BN243</f>
        <v>0</v>
      </c>
      <c r="AM264" s="81">
        <f t="shared" si="20"/>
        <v>15585.6394208125</v>
      </c>
      <c r="AN264" s="84">
        <f t="shared" si="21"/>
        <v>9.3972163903149752</v>
      </c>
    </row>
    <row r="265" spans="1:40" x14ac:dyDescent="0.25">
      <c r="A265" s="13"/>
      <c r="B265" s="34" t="str">
        <f>LookupValues!$B$12</f>
        <v>Wet woodland</v>
      </c>
      <c r="C265" s="35">
        <f>Disease!C244</f>
        <v>19937.73871492</v>
      </c>
      <c r="D265" s="82">
        <f>Disease!AW244</f>
        <v>9.0600796657904041</v>
      </c>
      <c r="E265" s="35">
        <f>Disease!D244</f>
        <v>1236.8394156789002</v>
      </c>
      <c r="F265" s="82">
        <f>Disease!AX244</f>
        <v>30.524362907777899</v>
      </c>
      <c r="G265" s="35">
        <f>Disease!E244</f>
        <v>365.52938010230002</v>
      </c>
      <c r="H265" s="82">
        <f>Disease!AY244</f>
        <v>56.716804163897244</v>
      </c>
      <c r="I265" s="35">
        <f>Disease!F244</f>
        <v>795.35505425100007</v>
      </c>
      <c r="J265" s="82">
        <f>Disease!AZ244</f>
        <v>39.018785474860131</v>
      </c>
      <c r="K265" s="35">
        <f>Disease!G244</f>
        <v>70.878690659</v>
      </c>
      <c r="L265" s="82">
        <f>Disease!BA244</f>
        <v>96.19576395908409</v>
      </c>
      <c r="M265" s="35">
        <f>Disease!H244</f>
        <v>59.404493883999997</v>
      </c>
      <c r="N265" s="82">
        <f>Disease!BB244</f>
        <v>96.258210651627266</v>
      </c>
      <c r="O265" s="35">
        <f>Disease!I244</f>
        <v>0</v>
      </c>
      <c r="P265" s="82">
        <f>Disease!BC244</f>
        <v>0</v>
      </c>
      <c r="Q265" s="35">
        <f>Disease!J244</f>
        <v>0</v>
      </c>
      <c r="R265" s="82">
        <f>Disease!BD244</f>
        <v>0</v>
      </c>
      <c r="S265" s="35">
        <f>Disease!K244</f>
        <v>0</v>
      </c>
      <c r="T265" s="82">
        <f>Disease!BE244</f>
        <v>0</v>
      </c>
      <c r="U265" s="35">
        <f>Disease!L244</f>
        <v>0</v>
      </c>
      <c r="V265" s="82">
        <f>Disease!BF244</f>
        <v>0</v>
      </c>
      <c r="W265" s="35">
        <f>Disease!M244</f>
        <v>0</v>
      </c>
      <c r="X265" s="82">
        <f>Disease!BG244</f>
        <v>0</v>
      </c>
      <c r="Y265" s="35">
        <f>Disease!N244</f>
        <v>0</v>
      </c>
      <c r="Z265" s="82">
        <f>Disease!BH244</f>
        <v>0</v>
      </c>
      <c r="AA265" s="35">
        <f>Disease!O244</f>
        <v>746.53481021619996</v>
      </c>
      <c r="AB265" s="82">
        <f>Disease!BI244</f>
        <v>44.201776250677781</v>
      </c>
      <c r="AC265" s="35">
        <f>Disease!P244</f>
        <v>0</v>
      </c>
      <c r="AD265" s="82">
        <f>Disease!BJ244</f>
        <v>0</v>
      </c>
      <c r="AE265" s="35">
        <f>Disease!Q244</f>
        <v>0</v>
      </c>
      <c r="AF265" s="82">
        <f>Disease!BK244</f>
        <v>0</v>
      </c>
      <c r="AG265" s="35">
        <f>Disease!R244</f>
        <v>0</v>
      </c>
      <c r="AH265" s="82">
        <f>Disease!BL244</f>
        <v>0</v>
      </c>
      <c r="AI265" s="35">
        <f>Disease!S244</f>
        <v>0</v>
      </c>
      <c r="AJ265" s="82">
        <f>Disease!BM244</f>
        <v>0</v>
      </c>
      <c r="AK265" s="35">
        <f>Disease!T244</f>
        <v>0</v>
      </c>
      <c r="AL265" s="82">
        <f>Disease!BN244</f>
        <v>0</v>
      </c>
      <c r="AM265" s="81">
        <f t="shared" si="20"/>
        <v>23212.280559711398</v>
      </c>
      <c r="AN265" s="84">
        <f t="shared" si="21"/>
        <v>8.2436378631839329</v>
      </c>
    </row>
    <row r="266" spans="1:40" x14ac:dyDescent="0.25">
      <c r="A266" s="13"/>
      <c r="B266" s="34" t="str">
        <f>LookupValues!$B$13</f>
        <v>Wood Pasture &amp; Parkland</v>
      </c>
      <c r="C266" s="35">
        <f>Disease!C245</f>
        <v>153.79496544</v>
      </c>
      <c r="D266" s="82">
        <f>Disease!AW245</f>
        <v>96.195765055848852</v>
      </c>
      <c r="E266" s="35">
        <f>Disease!D245</f>
        <v>0</v>
      </c>
      <c r="F266" s="82">
        <f>Disease!AX245</f>
        <v>0</v>
      </c>
      <c r="G266" s="35">
        <f>Disease!E245</f>
        <v>0</v>
      </c>
      <c r="H266" s="82">
        <f>Disease!AY245</f>
        <v>0</v>
      </c>
      <c r="I266" s="35">
        <f>Disease!F245</f>
        <v>0</v>
      </c>
      <c r="J266" s="82">
        <f>Disease!AZ245</f>
        <v>0</v>
      </c>
      <c r="K266" s="35">
        <f>Disease!G245</f>
        <v>0</v>
      </c>
      <c r="L266" s="82">
        <f>Disease!BA245</f>
        <v>0</v>
      </c>
      <c r="M266" s="35">
        <f>Disease!H245</f>
        <v>0</v>
      </c>
      <c r="N266" s="82">
        <f>Disease!BB245</f>
        <v>0</v>
      </c>
      <c r="O266" s="35">
        <f>Disease!I245</f>
        <v>0</v>
      </c>
      <c r="P266" s="82">
        <f>Disease!BC245</f>
        <v>0</v>
      </c>
      <c r="Q266" s="35">
        <f>Disease!J245</f>
        <v>0</v>
      </c>
      <c r="R266" s="82">
        <f>Disease!BD245</f>
        <v>0</v>
      </c>
      <c r="S266" s="35">
        <f>Disease!K245</f>
        <v>0</v>
      </c>
      <c r="T266" s="82">
        <f>Disease!BE245</f>
        <v>0</v>
      </c>
      <c r="U266" s="35">
        <f>Disease!L245</f>
        <v>0</v>
      </c>
      <c r="V266" s="82">
        <f>Disease!BF245</f>
        <v>0</v>
      </c>
      <c r="W266" s="35">
        <f>Disease!M245</f>
        <v>0</v>
      </c>
      <c r="X266" s="82">
        <f>Disease!BG245</f>
        <v>0</v>
      </c>
      <c r="Y266" s="35">
        <f>Disease!N245</f>
        <v>0</v>
      </c>
      <c r="Z266" s="82">
        <f>Disease!BH245</f>
        <v>0</v>
      </c>
      <c r="AA266" s="35">
        <f>Disease!O245</f>
        <v>0</v>
      </c>
      <c r="AB266" s="82">
        <f>Disease!BI245</f>
        <v>0</v>
      </c>
      <c r="AC266" s="35">
        <f>Disease!P245</f>
        <v>0</v>
      </c>
      <c r="AD266" s="82">
        <f>Disease!BJ245</f>
        <v>0</v>
      </c>
      <c r="AE266" s="35">
        <f>Disease!Q245</f>
        <v>0</v>
      </c>
      <c r="AF266" s="82">
        <f>Disease!BK245</f>
        <v>0</v>
      </c>
      <c r="AG266" s="35">
        <f>Disease!R245</f>
        <v>0</v>
      </c>
      <c r="AH266" s="82">
        <f>Disease!BL245</f>
        <v>0</v>
      </c>
      <c r="AI266" s="35">
        <f>Disease!S245</f>
        <v>0</v>
      </c>
      <c r="AJ266" s="82">
        <f>Disease!BM245</f>
        <v>0</v>
      </c>
      <c r="AK266" s="35">
        <f>Disease!T245</f>
        <v>0</v>
      </c>
      <c r="AL266" s="82">
        <f>Disease!BN245</f>
        <v>0</v>
      </c>
      <c r="AM266" s="81">
        <f t="shared" si="20"/>
        <v>153.79496544</v>
      </c>
      <c r="AN266" s="84">
        <f t="shared" si="21"/>
        <v>96.195765055848852</v>
      </c>
    </row>
    <row r="267" spans="1:40" x14ac:dyDescent="0.25">
      <c r="A267" s="13"/>
      <c r="B267" s="34" t="str">
        <f>LookupValues!$B$14</f>
        <v>Broadleaf habitat NOT classified as priority</v>
      </c>
      <c r="C267" s="35">
        <f>Disease!C246</f>
        <v>2349.3373900157999</v>
      </c>
      <c r="D267" s="82">
        <f>Disease!AW246</f>
        <v>19.83496770996004</v>
      </c>
      <c r="E267" s="35">
        <f>Disease!D246</f>
        <v>8.0508464429999993</v>
      </c>
      <c r="F267" s="82">
        <f>Disease!AX246</f>
        <v>74.087456215350315</v>
      </c>
      <c r="G267" s="35">
        <f>Disease!E246</f>
        <v>0</v>
      </c>
      <c r="H267" s="82">
        <f>Disease!AY246</f>
        <v>0</v>
      </c>
      <c r="I267" s="35">
        <f>Disease!F246</f>
        <v>65.729364328800003</v>
      </c>
      <c r="J267" s="82">
        <f>Disease!AZ246</f>
        <v>90.5735323709103</v>
      </c>
      <c r="K267" s="35">
        <f>Disease!G246</f>
        <v>0</v>
      </c>
      <c r="L267" s="82">
        <f>Disease!BA246</f>
        <v>0</v>
      </c>
      <c r="M267" s="35">
        <f>Disease!H246</f>
        <v>35.975079727000001</v>
      </c>
      <c r="N267" s="82">
        <f>Disease!BB246</f>
        <v>96.195764105958517</v>
      </c>
      <c r="O267" s="35">
        <f>Disease!I246</f>
        <v>0</v>
      </c>
      <c r="P267" s="82">
        <f>Disease!BC246</f>
        <v>0</v>
      </c>
      <c r="Q267" s="35">
        <f>Disease!J246</f>
        <v>0</v>
      </c>
      <c r="R267" s="82">
        <f>Disease!BD246</f>
        <v>0</v>
      </c>
      <c r="S267" s="35">
        <f>Disease!K246</f>
        <v>0</v>
      </c>
      <c r="T267" s="82">
        <f>Disease!BE246</f>
        <v>0</v>
      </c>
      <c r="U267" s="35">
        <f>Disease!L246</f>
        <v>0</v>
      </c>
      <c r="V267" s="82">
        <f>Disease!BF246</f>
        <v>0</v>
      </c>
      <c r="W267" s="35">
        <f>Disease!M246</f>
        <v>0</v>
      </c>
      <c r="X267" s="82">
        <f>Disease!BG246</f>
        <v>0</v>
      </c>
      <c r="Y267" s="35">
        <f>Disease!N246</f>
        <v>0</v>
      </c>
      <c r="Z267" s="82">
        <f>Disease!BH246</f>
        <v>0</v>
      </c>
      <c r="AA267" s="35">
        <f>Disease!O246</f>
        <v>0</v>
      </c>
      <c r="AB267" s="82">
        <f>Disease!BI246</f>
        <v>0</v>
      </c>
      <c r="AC267" s="35">
        <f>Disease!P246</f>
        <v>0</v>
      </c>
      <c r="AD267" s="82">
        <f>Disease!BJ246</f>
        <v>0</v>
      </c>
      <c r="AE267" s="35">
        <f>Disease!Q246</f>
        <v>0</v>
      </c>
      <c r="AF267" s="82">
        <f>Disease!BK246</f>
        <v>0</v>
      </c>
      <c r="AG267" s="35">
        <f>Disease!R246</f>
        <v>0</v>
      </c>
      <c r="AH267" s="82">
        <f>Disease!BL246</f>
        <v>0</v>
      </c>
      <c r="AI267" s="35">
        <f>Disease!S246</f>
        <v>0</v>
      </c>
      <c r="AJ267" s="82">
        <f>Disease!BM246</f>
        <v>0</v>
      </c>
      <c r="AK267" s="35">
        <f>Disease!T246</f>
        <v>0</v>
      </c>
      <c r="AL267" s="82">
        <f>Disease!BN246</f>
        <v>0</v>
      </c>
      <c r="AM267" s="81">
        <f t="shared" si="20"/>
        <v>2459.0926805145996</v>
      </c>
      <c r="AN267" s="84">
        <f t="shared" si="21"/>
        <v>19.157005140097564</v>
      </c>
    </row>
    <row r="268" spans="1:40" x14ac:dyDescent="0.25">
      <c r="A268" s="13"/>
      <c r="B268" s="34" t="str">
        <f>LookupValues!$B$15</f>
        <v>Non-native coniferous woodland</v>
      </c>
      <c r="C268" s="35">
        <f>Disease!C247</f>
        <v>49633.971203496003</v>
      </c>
      <c r="D268" s="82">
        <f>Disease!AW247</f>
        <v>2.8114836591317438</v>
      </c>
      <c r="E268" s="35">
        <f>Disease!D247</f>
        <v>1685.2289575266002</v>
      </c>
      <c r="F268" s="82">
        <f>Disease!AX247</f>
        <v>23.195416677532844</v>
      </c>
      <c r="G268" s="35">
        <f>Disease!E247</f>
        <v>301.76460909499997</v>
      </c>
      <c r="H268" s="82">
        <f>Disease!AY247</f>
        <v>60.814051680772792</v>
      </c>
      <c r="I268" s="35">
        <f>Disease!F247</f>
        <v>1437.0298768667999</v>
      </c>
      <c r="J268" s="82">
        <f>Disease!AZ247</f>
        <v>24.936647682141</v>
      </c>
      <c r="K268" s="35">
        <f>Disease!G247</f>
        <v>184.6220686298</v>
      </c>
      <c r="L268" s="82">
        <f>Disease!BA247</f>
        <v>69.803648865584719</v>
      </c>
      <c r="M268" s="35">
        <f>Disease!H247</f>
        <v>342.99734932800004</v>
      </c>
      <c r="N268" s="82">
        <f>Disease!BB247</f>
        <v>49.023266831502497</v>
      </c>
      <c r="O268" s="35">
        <f>Disease!I247</f>
        <v>496.37473747159999</v>
      </c>
      <c r="P268" s="82">
        <f>Disease!BC247</f>
        <v>55.812290291861515</v>
      </c>
      <c r="Q268" s="35">
        <f>Disease!J247</f>
        <v>27.674838107999999</v>
      </c>
      <c r="R268" s="82">
        <f>Disease!BD247</f>
        <v>95.552730719424218</v>
      </c>
      <c r="S268" s="35">
        <f>Disease!K247</f>
        <v>0</v>
      </c>
      <c r="T268" s="82">
        <f>Disease!BE247</f>
        <v>0</v>
      </c>
      <c r="U268" s="35">
        <f>Disease!L247</f>
        <v>0</v>
      </c>
      <c r="V268" s="82">
        <f>Disease!BF247</f>
        <v>0</v>
      </c>
      <c r="W268" s="35">
        <f>Disease!M247</f>
        <v>0</v>
      </c>
      <c r="X268" s="82">
        <f>Disease!BG247</f>
        <v>0</v>
      </c>
      <c r="Y268" s="35">
        <f>Disease!N247</f>
        <v>139.37139564</v>
      </c>
      <c r="Z268" s="82">
        <f>Disease!BH247</f>
        <v>95.548392974833064</v>
      </c>
      <c r="AA268" s="35">
        <f>Disease!O247</f>
        <v>254.91716804340001</v>
      </c>
      <c r="AB268" s="82">
        <f>Disease!BI247</f>
        <v>52.179021108910291</v>
      </c>
      <c r="AC268" s="35">
        <f>Disease!P247</f>
        <v>74.815718063000006</v>
      </c>
      <c r="AD268" s="82">
        <f>Disease!BJ247</f>
        <v>95.548394219995089</v>
      </c>
      <c r="AE268" s="35">
        <f>Disease!Q247</f>
        <v>0</v>
      </c>
      <c r="AF268" s="82">
        <f>Disease!BK247</f>
        <v>0</v>
      </c>
      <c r="AG268" s="35">
        <f>Disease!R247</f>
        <v>0</v>
      </c>
      <c r="AH268" s="82">
        <f>Disease!BL247</f>
        <v>0</v>
      </c>
      <c r="AI268" s="35">
        <f>Disease!S247</f>
        <v>0</v>
      </c>
      <c r="AJ268" s="82">
        <f>Disease!BM247</f>
        <v>0</v>
      </c>
      <c r="AK268" s="35">
        <f>Disease!T247</f>
        <v>0</v>
      </c>
      <c r="AL268" s="82">
        <f>Disease!BN247</f>
        <v>0</v>
      </c>
      <c r="AM268" s="81">
        <f t="shared" si="20"/>
        <v>54578.767922268198</v>
      </c>
      <c r="AN268" s="84">
        <f t="shared" si="21"/>
        <v>2.8532237986846121</v>
      </c>
    </row>
    <row r="269" spans="1:40" x14ac:dyDescent="0.25">
      <c r="A269" s="13"/>
      <c r="B269" s="36" t="str">
        <f>LookupValues!$B$16</f>
        <v>Transition or felled</v>
      </c>
      <c r="C269" s="35">
        <f>Disease!C248</f>
        <v>3020.7357095750003</v>
      </c>
      <c r="D269" s="82">
        <f>Disease!AW248</f>
        <v>16.55718966694258</v>
      </c>
      <c r="E269" s="35">
        <f>Disease!D248</f>
        <v>0</v>
      </c>
      <c r="F269" s="82">
        <f>Disease!AX248</f>
        <v>0</v>
      </c>
      <c r="G269" s="35">
        <f>Disease!E248</f>
        <v>0</v>
      </c>
      <c r="H269" s="82">
        <f>Disease!AY248</f>
        <v>0</v>
      </c>
      <c r="I269" s="35">
        <f>Disease!F248</f>
        <v>0</v>
      </c>
      <c r="J269" s="82">
        <f>Disease!AZ248</f>
        <v>0</v>
      </c>
      <c r="K269" s="35">
        <f>Disease!G248</f>
        <v>0</v>
      </c>
      <c r="L269" s="82">
        <f>Disease!BA248</f>
        <v>0</v>
      </c>
      <c r="M269" s="35">
        <f>Disease!H248</f>
        <v>0</v>
      </c>
      <c r="N269" s="82">
        <f>Disease!BB248</f>
        <v>0</v>
      </c>
      <c r="O269" s="35">
        <f>Disease!I248</f>
        <v>0</v>
      </c>
      <c r="P269" s="82">
        <f>Disease!BC248</f>
        <v>0</v>
      </c>
      <c r="Q269" s="35">
        <f>Disease!J248</f>
        <v>0</v>
      </c>
      <c r="R269" s="82">
        <f>Disease!BD248</f>
        <v>0</v>
      </c>
      <c r="S269" s="35">
        <f>Disease!K248</f>
        <v>0</v>
      </c>
      <c r="T269" s="82">
        <f>Disease!BE248</f>
        <v>0</v>
      </c>
      <c r="U269" s="35">
        <f>Disease!L248</f>
        <v>0</v>
      </c>
      <c r="V269" s="82">
        <f>Disease!BF248</f>
        <v>0</v>
      </c>
      <c r="W269" s="35">
        <f>Disease!M248</f>
        <v>0</v>
      </c>
      <c r="X269" s="82">
        <f>Disease!BG248</f>
        <v>0</v>
      </c>
      <c r="Y269" s="35">
        <f>Disease!N248</f>
        <v>0</v>
      </c>
      <c r="Z269" s="82">
        <f>Disease!BH248</f>
        <v>0</v>
      </c>
      <c r="AA269" s="35">
        <f>Disease!O248</f>
        <v>0</v>
      </c>
      <c r="AB269" s="82">
        <f>Disease!BI248</f>
        <v>0</v>
      </c>
      <c r="AC269" s="35">
        <f>Disease!P248</f>
        <v>0</v>
      </c>
      <c r="AD269" s="82">
        <f>Disease!BJ248</f>
        <v>0</v>
      </c>
      <c r="AE269" s="35">
        <f>Disease!Q248</f>
        <v>0</v>
      </c>
      <c r="AF269" s="82">
        <f>Disease!BK248</f>
        <v>0</v>
      </c>
      <c r="AG269" s="35">
        <f>Disease!R248</f>
        <v>0</v>
      </c>
      <c r="AH269" s="82">
        <f>Disease!BL248</f>
        <v>0</v>
      </c>
      <c r="AI269" s="35">
        <f>Disease!S248</f>
        <v>0</v>
      </c>
      <c r="AJ269" s="82">
        <f>Disease!BM248</f>
        <v>0</v>
      </c>
      <c r="AK269" s="35">
        <f>Disease!T248</f>
        <v>0</v>
      </c>
      <c r="AL269" s="82">
        <f>Disease!BN248</f>
        <v>0</v>
      </c>
      <c r="AM269" s="81">
        <f t="shared" si="20"/>
        <v>3020.7357095750003</v>
      </c>
      <c r="AN269" s="84">
        <f t="shared" si="21"/>
        <v>16.55718966694258</v>
      </c>
    </row>
    <row r="270" spans="1:40" x14ac:dyDescent="0.25">
      <c r="A270" s="13"/>
      <c r="B270" s="80" t="s">
        <v>194</v>
      </c>
      <c r="C270" s="79">
        <f>SUM(C258:C269)</f>
        <v>230765.43039809348</v>
      </c>
      <c r="D270" s="83">
        <f>IF(C270=0,0,SQRT(SUM((C258*D258)^2,(C259*D259)^2,(C260*D260)^2,(C261*D261)^2,(C262*D262)^2,(C263*D263)^2,(C264*D264)^2,(C265*D265)^2,(C266*D266)^2,(C267*D267)^2,(C268*D268)^2,(C269*D269)^2))/C270)</f>
        <v>2.0184932230886887</v>
      </c>
      <c r="E270" s="79">
        <f>SUM(E258:E269)</f>
        <v>9112.491314723502</v>
      </c>
      <c r="F270" s="83">
        <f>IF(E270=0,0,SQRT(SUM((E258*F258)^2,(E259*F259)^2,(E260*F260)^2,(E261*F261)^2,(E262*F262)^2,(E263*F263)^2,(E264*F264)^2,(E265*F265)^2,(E266*F266)^2,(E267*F267)^2,(E268*F268)^2,(E269*F269)^2))/E270)</f>
        <v>10.666448283912176</v>
      </c>
      <c r="G270" s="79">
        <f>SUM(G258:G269)</f>
        <v>4028.7418600720002</v>
      </c>
      <c r="H270" s="83">
        <f>IF(G270=0,0,SQRT(SUM((G258*H258)^2,(G259*H259)^2,(G260*H260)^2,(G261*H261)^2,(G262*H262)^2,(G263*H263)^2,(G264*H264)^2,(G265*H265)^2,(G266*H266)^2,(G267*H267)^2,(G268*H268)^2,(G269*H269)^2))/G270)</f>
        <v>17.408583204801566</v>
      </c>
      <c r="I270" s="79">
        <f>SUM(I258:I269)</f>
        <v>7409.2331804838004</v>
      </c>
      <c r="J270" s="83">
        <f>IF(I270=0,0,SQRT(SUM((I258*J258)^2,(I259*J259)^2,(I260*J260)^2,(I261*J261)^2,(I262*J262)^2,(I263*J263)^2,(I264*J264)^2,(I265*J265)^2,(I266*J266)^2,(I267*J267)^2,(I268*J268)^2,(I269*J269)^2))/I270)</f>
        <v>12.346850389702796</v>
      </c>
      <c r="K270" s="79">
        <f>SUM(K258:K269)</f>
        <v>1367.5715998087999</v>
      </c>
      <c r="L270" s="83">
        <f>IF(K270=0,0,SQRT(SUM((K258*L258)^2,(K259*L259)^2,(K260*L260)^2,(K261*L261)^2,(K262*L262)^2,(K263*L263)^2,(K264*L264)^2,(K265*L265)^2,(K266*L266)^2,(K267*L267)^2,(K268*L268)^2,(K269*L269)^2))/K270)</f>
        <v>32.461988703791604</v>
      </c>
      <c r="M270" s="79">
        <f>SUM(M258:M269)</f>
        <v>438.37692293900005</v>
      </c>
      <c r="N270" s="83">
        <f>IF(M270=0,0,SQRT(SUM((M258*N258)^2,(M259*N259)^2,(M260*N260)^2,(M261*N261)^2,(M262*N262)^2,(M263*N263)^2,(M264*N264)^2,(M265*N265)^2,(M266*N266)^2,(M267*N267)^2,(M268*N268)^2,(M269*N269)^2))/M270)</f>
        <v>41.276239554592721</v>
      </c>
      <c r="O270" s="79">
        <f>SUM(O258:O269)</f>
        <v>1017.7209694141</v>
      </c>
      <c r="P270" s="83">
        <f>IF(O270=0,0,SQRT(SUM((O258*P258)^2,(O259*P259)^2,(O260*P260)^2,(O261*P261)^2,(O262*P262)^2,(O263*P263)^2,(O264*P264)^2,(O265*P265)^2,(O266*P266)^2,(O267*P267)^2,(O268*P268)^2,(O269*P269)^2))/O270)</f>
        <v>35.804098947668031</v>
      </c>
      <c r="Q270" s="79">
        <f>SUM(Q258:Q269)</f>
        <v>27.674838107999999</v>
      </c>
      <c r="R270" s="83">
        <f>IF(Q270=0,0,SQRT(SUM((Q258*R258)^2,(Q259*R259)^2,(Q260*R260)^2,(Q261*R261)^2,(Q262*R262)^2,(Q263*R263)^2,(Q264*R264)^2,(Q265*R265)^2,(Q266*R266)^2,(Q267*R267)^2,(Q268*R268)^2,(Q269*R269)^2))/Q270)</f>
        <v>95.552730719424218</v>
      </c>
      <c r="S270" s="79">
        <f>SUM(S258:S269)</f>
        <v>0</v>
      </c>
      <c r="T270" s="83">
        <f>IF(S270=0,0,SQRT(SUM((S258*T258)^2,(S259*T259)^2,(S260*T260)^2,(S261*T261)^2,(S262*T262)^2,(S263*T263)^2,(S264*T264)^2,(S265*T265)^2,(S266*T266)^2,(S267*T267)^2,(S268*T268)^2,(S269*T269)^2))/S270)</f>
        <v>0</v>
      </c>
      <c r="U270" s="79">
        <f>SUM(U258:U269)</f>
        <v>0</v>
      </c>
      <c r="V270" s="83">
        <f>IF(U270=0,0,SQRT(SUM((U258*V258)^2,(U259*V259)^2,(U260*V260)^2,(U261*V261)^2,(U262*V262)^2,(U263*V263)^2,(U264*V264)^2,(U265*V265)^2,(U266*V266)^2,(U267*V267)^2,(U268*V268)^2,(U269*V269)^2))/U270)</f>
        <v>0</v>
      </c>
      <c r="W270" s="79">
        <f>SUM(W258:W269)</f>
        <v>0</v>
      </c>
      <c r="X270" s="83">
        <f>IF(W270=0,0,SQRT(SUM((W258*X258)^2,(W259*X259)^2,(W260*X260)^2,(W261*X261)^2,(W262*X262)^2,(W263*X263)^2,(W264*X264)^2,(W265*X265)^2,(W266*X266)^2,(W267*X267)^2,(W268*X268)^2,(W269*X269)^2))/W270)</f>
        <v>0</v>
      </c>
      <c r="Y270" s="79">
        <f>SUM(Y258:Y269)</f>
        <v>139.37139564</v>
      </c>
      <c r="Z270" s="83">
        <f>IF(Y270=0,0,SQRT(SUM((Y258*Z258)^2,(Y259*Z259)^2,(Y260*Z260)^2,(Y261*Z261)^2,(Y262*Z262)^2,(Y263*Z263)^2,(Y264*Z264)^2,(Y265*Z265)^2,(Y266*Z266)^2,(Y267*Z267)^2,(Y268*Z268)^2,(Y269*Z269)^2))/Y270)</f>
        <v>95.548392974833064</v>
      </c>
      <c r="AA270" s="79">
        <f>SUM(AA258:AA269)</f>
        <v>6916.9062591775983</v>
      </c>
      <c r="AB270" s="83">
        <f>IF(AA270=0,0,SQRT(SUM((AA258*AB258)^2,(AA259*AB259)^2,(AA260*AB260)^2,(AA261*AB261)^2,(AA262*AB262)^2,(AA263*AB263)^2,(AA264*AB264)^2,(AA265*AB265)^2,(AA266*AB266)^2,(AA267*AB267)^2,(AA268*AB268)^2,(AA269*AB269)^2))/AA270)</f>
        <v>13.460845533028884</v>
      </c>
      <c r="AC270" s="79">
        <f>SUM(AC258:AC269)</f>
        <v>138.57370003599999</v>
      </c>
      <c r="AD270" s="83">
        <f>IF(AC270=0,0,SQRT(SUM((AC258*AD258)^2,(AC259*AD259)^2,(AC260*AD260)^2,(AC261*AD261)^2,(AC262*AD262)^2,(AC263*AD263)^2,(AC264*AD264)^2,(AC265*AD265)^2,(AC266*AD266)^2,(AC267*AD267)^2,(AC268*AD268)^2,(AC269*AD269)^2))/AC270)</f>
        <v>67.971253921899844</v>
      </c>
      <c r="AE270" s="79">
        <f>SUM(AE258:AE269)</f>
        <v>45.886994749999999</v>
      </c>
      <c r="AF270" s="83">
        <f>IF(AE270=0,0,SQRT(SUM((AE258*AF258)^2,(AE259*AF259)^2,(AE260*AF260)^2,(AE261*AF261)^2,(AE262*AF262)^2,(AE263*AF263)^2,(AE264*AF264)^2,(AE265*AF265)^2,(AE266*AF266)^2,(AE267*AF267)^2,(AE268*AF268)^2,(AE269*AF269)^2))/AE270)</f>
        <v>96.195763916507545</v>
      </c>
      <c r="AG270" s="79">
        <f>SUM(AG258:AG269)</f>
        <v>628.09073587499995</v>
      </c>
      <c r="AH270" s="83">
        <f>IF(AG270=0,0,SQRT(SUM((AG258*AH258)^2,(AG259*AH259)^2,(AG260*AH260)^2,(AG261*AH261)^2,(AG262*AH262)^2,(AG263*AH263)^2,(AG264*AH264)^2,(AG265*AH265)^2,(AG266*AH266)^2,(AG267*AH267)^2,(AG268*AH268)^2,(AG269*AH269)^2))/AG270)</f>
        <v>51.292672683582019</v>
      </c>
      <c r="AI270" s="79">
        <f>SUM(AI258:AI269)</f>
        <v>0</v>
      </c>
      <c r="AJ270" s="83">
        <f>IF(AI270=0,0,SQRT(SUM((AI258*AJ258)^2,(AI259*AJ259)^2,(AI260*AJ260)^2,(AI261*AJ261)^2,(AI262*AJ262)^2,(AI263*AJ263)^2,(AI264*AJ264)^2,(AI265*AJ265)^2,(AI266*AJ266)^2,(AI267*AJ267)^2,(AI268*AJ268)^2,(AI269*AJ269)^2))/AI270)</f>
        <v>0</v>
      </c>
      <c r="AK270" s="79">
        <f>SUM(AK258:AK269)</f>
        <v>0</v>
      </c>
      <c r="AL270" s="83">
        <f>IF(AK270=0,0,SQRT(SUM((AK258*AL258)^2,(AK259*AL259)^2,(AK260*AL260)^2,(AK261*AL261)^2,(AK262*AL262)^2,(AK263*AL263)^2,(AK264*AL264)^2,(AK265*AL265)^2,(AK266*AL266)^2,(AK267*AL267)^2,(AK268*AL268)^2,(AK269*AL269)^2))/AK270)</f>
        <v>0</v>
      </c>
      <c r="AM270" s="81">
        <f>SUM(AM258:AM269)</f>
        <v>262036.07016912129</v>
      </c>
      <c r="AN270" s="84">
        <f>IF(AM270=0,0,SQRT(SUM((AM258*AN258)^2,(AM259*AN259)^2,(AM260*AN260)^2,(AM261*AN261)^2,(AM262*AN262)^2,(AM263*AN263)^2,(AM264*AN264)^2,(AM265*AN265)^2,(AM266*AN266)^2,(AM267*AN267)^2,(AM268*AN268)^2,(AM269*AN269)^2))/AM270)</f>
        <v>1.9207953340109614</v>
      </c>
    </row>
    <row r="271" spans="1:40" x14ac:dyDescent="0.25">
      <c r="A271" s="13"/>
      <c r="B271" s="55"/>
      <c r="C271" s="56"/>
      <c r="D271" s="57"/>
      <c r="E271" s="56"/>
      <c r="F271" s="57"/>
      <c r="G271" s="56"/>
      <c r="H271" s="57"/>
      <c r="I271" s="56"/>
      <c r="J271" s="57"/>
      <c r="K271" s="56"/>
      <c r="L271" s="57"/>
      <c r="M271" s="56"/>
      <c r="N271" s="57"/>
      <c r="O271" s="56"/>
      <c r="P271" s="57"/>
      <c r="Q271" s="56"/>
      <c r="R271" s="57"/>
      <c r="S271" s="56"/>
      <c r="T271" s="57"/>
      <c r="U271" s="56"/>
      <c r="V271" s="57"/>
      <c r="W271" s="56"/>
      <c r="X271" s="57"/>
      <c r="Y271" s="56"/>
      <c r="Z271" s="57"/>
      <c r="AA271" s="56"/>
      <c r="AB271" s="57"/>
      <c r="AC271" s="56"/>
      <c r="AD271" s="57"/>
      <c r="AE271" s="56"/>
      <c r="AF271" s="57"/>
      <c r="AG271" s="56"/>
      <c r="AH271" s="57"/>
      <c r="AI271" s="56"/>
      <c r="AJ271" s="57"/>
      <c r="AK271" s="57"/>
      <c r="AL271" s="57"/>
      <c r="AM271" s="57"/>
      <c r="AN271" s="57"/>
    </row>
    <row r="272" spans="1:40" x14ac:dyDescent="0.25">
      <c r="A272" s="13"/>
      <c r="B272" s="55"/>
      <c r="C272" s="56"/>
      <c r="D272" s="57"/>
      <c r="E272" s="56"/>
      <c r="F272" s="57"/>
      <c r="G272" s="56"/>
      <c r="H272" s="57"/>
      <c r="I272" s="56"/>
      <c r="J272" s="57"/>
      <c r="K272" s="56"/>
      <c r="L272" s="57"/>
      <c r="M272" s="56"/>
      <c r="N272" s="57"/>
      <c r="O272" s="56"/>
      <c r="P272" s="57"/>
      <c r="Q272" s="56"/>
      <c r="R272" s="57"/>
      <c r="S272" s="56"/>
      <c r="T272" s="57"/>
      <c r="U272" s="56"/>
      <c r="V272" s="57"/>
      <c r="W272" s="56"/>
      <c r="X272" s="57"/>
      <c r="Y272" s="56"/>
      <c r="Z272" s="57"/>
      <c r="AA272" s="56"/>
      <c r="AB272" s="57"/>
      <c r="AC272" s="56"/>
      <c r="AD272" s="57"/>
      <c r="AE272" s="56"/>
      <c r="AF272" s="57"/>
      <c r="AG272" s="56"/>
      <c r="AH272" s="57"/>
      <c r="AI272" s="56"/>
      <c r="AJ272" s="57"/>
      <c r="AK272" s="57"/>
      <c r="AL272" s="57"/>
      <c r="AM272" s="57"/>
      <c r="AN272" s="57"/>
    </row>
    <row r="273" spans="1:40" x14ac:dyDescent="0.25">
      <c r="A273" s="19"/>
      <c r="B273" s="55"/>
      <c r="C273" s="56"/>
      <c r="D273" s="57"/>
      <c r="E273" s="56"/>
      <c r="F273" s="57"/>
      <c r="G273" s="56"/>
      <c r="H273" s="57"/>
      <c r="I273" s="56"/>
      <c r="J273" s="57"/>
      <c r="K273" s="56"/>
      <c r="L273" s="57"/>
      <c r="M273" s="56"/>
      <c r="N273" s="57"/>
      <c r="O273" s="56"/>
      <c r="P273" s="57"/>
      <c r="Q273" s="56"/>
      <c r="R273" s="57"/>
      <c r="S273" s="56"/>
      <c r="T273" s="57"/>
      <c r="U273" s="56"/>
      <c r="V273" s="57"/>
      <c r="W273" s="56"/>
      <c r="X273" s="57"/>
      <c r="Y273" s="56"/>
      <c r="Z273" s="57"/>
      <c r="AA273" s="56"/>
      <c r="AB273" s="57"/>
      <c r="AC273" s="56"/>
      <c r="AD273" s="57"/>
      <c r="AE273" s="56"/>
      <c r="AF273" s="57"/>
      <c r="AG273" s="56"/>
      <c r="AH273" s="57"/>
      <c r="AI273" s="56"/>
      <c r="AJ273" s="57"/>
      <c r="AK273" s="57"/>
      <c r="AL273" s="57"/>
      <c r="AM273" s="57"/>
      <c r="AN273" s="57"/>
    </row>
    <row r="274" spans="1:40" x14ac:dyDescent="0.25">
      <c r="A274" s="13"/>
      <c r="B274" s="55"/>
      <c r="C274" s="56"/>
      <c r="D274" s="57"/>
      <c r="E274" s="56"/>
      <c r="F274" s="57"/>
      <c r="G274" s="56"/>
      <c r="H274" s="57"/>
      <c r="I274" s="56"/>
      <c r="J274" s="57"/>
      <c r="K274" s="56"/>
      <c r="L274" s="57"/>
      <c r="M274" s="56"/>
      <c r="N274" s="57"/>
      <c r="O274" s="56"/>
      <c r="P274" s="57"/>
      <c r="Q274" s="56"/>
      <c r="R274" s="57"/>
      <c r="S274" s="56"/>
      <c r="T274" s="57"/>
      <c r="U274" s="56"/>
      <c r="V274" s="57"/>
      <c r="W274" s="56"/>
      <c r="X274" s="57"/>
      <c r="Y274" s="56"/>
      <c r="Z274" s="57"/>
      <c r="AA274" s="56"/>
      <c r="AB274" s="57"/>
      <c r="AC274" s="56"/>
      <c r="AD274" s="57"/>
      <c r="AE274" s="56"/>
      <c r="AF274" s="57"/>
      <c r="AG274" s="56"/>
      <c r="AH274" s="57"/>
      <c r="AI274" s="56"/>
      <c r="AJ274" s="57"/>
      <c r="AK274" s="57"/>
      <c r="AL274" s="57"/>
      <c r="AM274" s="57"/>
      <c r="AN274" s="57"/>
    </row>
    <row r="275" spans="1:40" x14ac:dyDescent="0.25">
      <c r="A275" s="13"/>
      <c r="B275" s="55"/>
      <c r="C275" s="56"/>
      <c r="D275" s="57"/>
      <c r="E275" s="56"/>
      <c r="F275" s="57"/>
      <c r="G275" s="56"/>
      <c r="H275" s="57"/>
      <c r="I275" s="56"/>
      <c r="J275" s="57"/>
      <c r="K275" s="56"/>
      <c r="L275" s="57"/>
      <c r="M275" s="56"/>
      <c r="N275" s="57"/>
      <c r="O275" s="56"/>
      <c r="P275" s="57"/>
      <c r="Q275" s="56"/>
      <c r="R275" s="57"/>
      <c r="S275" s="56"/>
      <c r="T275" s="57"/>
      <c r="U275" s="56"/>
      <c r="V275" s="57"/>
      <c r="W275" s="56"/>
      <c r="X275" s="57"/>
      <c r="Y275" s="56"/>
      <c r="Z275" s="57"/>
      <c r="AA275" s="56"/>
      <c r="AB275" s="57"/>
      <c r="AC275" s="56"/>
      <c r="AD275" s="57"/>
      <c r="AE275" s="56"/>
      <c r="AF275" s="57"/>
      <c r="AG275" s="56"/>
      <c r="AH275" s="57"/>
      <c r="AI275" s="56"/>
      <c r="AJ275" s="57"/>
      <c r="AK275" s="57"/>
      <c r="AL275" s="57"/>
      <c r="AM275" s="57"/>
      <c r="AN275" s="57"/>
    </row>
    <row r="276" spans="1:40" x14ac:dyDescent="0.25">
      <c r="A276" s="29"/>
      <c r="B276" s="55"/>
      <c r="C276" s="56"/>
      <c r="D276" s="57"/>
      <c r="E276" s="56"/>
      <c r="F276" s="57"/>
      <c r="G276" s="56"/>
      <c r="H276" s="57"/>
      <c r="I276" s="56"/>
      <c r="J276" s="57"/>
      <c r="K276" s="56"/>
      <c r="L276" s="57"/>
      <c r="M276" s="56"/>
      <c r="N276" s="57"/>
      <c r="O276" s="56"/>
      <c r="P276" s="57"/>
      <c r="Q276" s="56"/>
      <c r="R276" s="57"/>
      <c r="S276" s="56"/>
      <c r="T276" s="57"/>
      <c r="U276" s="56"/>
      <c r="V276" s="57"/>
      <c r="W276" s="56"/>
      <c r="X276" s="57"/>
      <c r="Y276" s="56"/>
      <c r="Z276" s="57"/>
      <c r="AA276" s="56"/>
      <c r="AB276" s="57"/>
      <c r="AC276" s="56"/>
      <c r="AD276" s="57"/>
      <c r="AE276" s="56"/>
      <c r="AF276" s="57"/>
      <c r="AG276" s="56"/>
      <c r="AH276" s="57"/>
      <c r="AI276" s="56"/>
      <c r="AJ276" s="57"/>
      <c r="AK276" s="57"/>
      <c r="AL276" s="57"/>
      <c r="AM276" s="57"/>
      <c r="AN276" s="57"/>
    </row>
    <row r="278" spans="1:40" x14ac:dyDescent="0.25">
      <c r="B278" s="13" t="s">
        <v>426</v>
      </c>
      <c r="C278" s="13" t="str">
        <f>Disease!$B$2</f>
        <v>Tree Diseases</v>
      </c>
    </row>
    <row r="279" spans="1:40" x14ac:dyDescent="0.25">
      <c r="A279" s="13"/>
      <c r="B279" s="13"/>
    </row>
    <row r="280" spans="1:40" x14ac:dyDescent="0.25">
      <c r="B280" s="97" t="str">
        <f>$B$2</f>
        <v>Habitat Type</v>
      </c>
      <c r="C280" s="99" t="s">
        <v>400</v>
      </c>
      <c r="D280" s="98"/>
      <c r="E280" s="98"/>
      <c r="F280" s="98"/>
      <c r="G280" s="98"/>
      <c r="H280" s="100"/>
      <c r="I280" s="99" t="s">
        <v>401</v>
      </c>
      <c r="J280" s="98"/>
      <c r="K280" s="98"/>
      <c r="L280" s="98"/>
      <c r="M280" s="98"/>
      <c r="N280" s="100"/>
      <c r="O280" s="99" t="s">
        <v>402</v>
      </c>
      <c r="P280" s="98"/>
      <c r="Q280" s="98"/>
      <c r="R280" s="98"/>
      <c r="S280" s="98"/>
      <c r="T280" s="100"/>
      <c r="U280" s="99" t="s">
        <v>403</v>
      </c>
      <c r="V280" s="98"/>
      <c r="W280" s="98"/>
      <c r="X280" s="98"/>
      <c r="Y280" s="98"/>
      <c r="Z280" s="100"/>
      <c r="AA280" s="99" t="s">
        <v>404</v>
      </c>
      <c r="AB280" s="98"/>
      <c r="AC280" s="98"/>
      <c r="AD280" s="98"/>
      <c r="AE280" s="98"/>
      <c r="AF280" s="100"/>
      <c r="AG280" s="99" t="s">
        <v>405</v>
      </c>
      <c r="AH280" s="98"/>
      <c r="AI280" s="98"/>
      <c r="AJ280" s="98"/>
      <c r="AK280" s="98"/>
      <c r="AL280" s="100"/>
      <c r="AM280" s="101" t="s">
        <v>194</v>
      </c>
      <c r="AN280" s="102"/>
    </row>
    <row r="281" spans="1:40" x14ac:dyDescent="0.25">
      <c r="A281" s="8" t="s">
        <v>128</v>
      </c>
      <c r="B281" s="97"/>
      <c r="C281" s="105" t="s">
        <v>394</v>
      </c>
      <c r="D281" s="105"/>
      <c r="E281" s="99" t="s">
        <v>395</v>
      </c>
      <c r="F281" s="100"/>
      <c r="G281" s="105" t="s">
        <v>396</v>
      </c>
      <c r="H281" s="105"/>
      <c r="I281" s="105" t="s">
        <v>394</v>
      </c>
      <c r="J281" s="105"/>
      <c r="K281" s="99" t="s">
        <v>395</v>
      </c>
      <c r="L281" s="100"/>
      <c r="M281" s="105" t="s">
        <v>396</v>
      </c>
      <c r="N281" s="105"/>
      <c r="O281" s="105" t="s">
        <v>394</v>
      </c>
      <c r="P281" s="105"/>
      <c r="Q281" s="99" t="s">
        <v>395</v>
      </c>
      <c r="R281" s="100"/>
      <c r="S281" s="105" t="s">
        <v>396</v>
      </c>
      <c r="T281" s="105"/>
      <c r="U281" s="105" t="s">
        <v>394</v>
      </c>
      <c r="V281" s="105"/>
      <c r="W281" s="99" t="s">
        <v>395</v>
      </c>
      <c r="X281" s="100"/>
      <c r="Y281" s="105" t="s">
        <v>396</v>
      </c>
      <c r="Z281" s="105"/>
      <c r="AA281" s="105" t="s">
        <v>394</v>
      </c>
      <c r="AB281" s="105"/>
      <c r="AC281" s="99" t="s">
        <v>395</v>
      </c>
      <c r="AD281" s="100"/>
      <c r="AE281" s="105" t="s">
        <v>396</v>
      </c>
      <c r="AF281" s="105"/>
      <c r="AG281" s="105" t="s">
        <v>394</v>
      </c>
      <c r="AH281" s="105"/>
      <c r="AI281" s="99" t="s">
        <v>395</v>
      </c>
      <c r="AJ281" s="100"/>
      <c r="AK281" s="105" t="s">
        <v>396</v>
      </c>
      <c r="AL281" s="105"/>
      <c r="AM281" s="103"/>
      <c r="AN281" s="104"/>
    </row>
    <row r="282" spans="1:40" ht="25.5" x14ac:dyDescent="0.25">
      <c r="A282" s="13"/>
      <c r="B282" s="98"/>
      <c r="C282" s="32" t="s">
        <v>195</v>
      </c>
      <c r="D282" s="33" t="s">
        <v>196</v>
      </c>
      <c r="E282" s="32" t="s">
        <v>195</v>
      </c>
      <c r="F282" s="33" t="s">
        <v>196</v>
      </c>
      <c r="G282" s="32" t="s">
        <v>195</v>
      </c>
      <c r="H282" s="33" t="s">
        <v>196</v>
      </c>
      <c r="I282" s="32" t="s">
        <v>195</v>
      </c>
      <c r="J282" s="33" t="s">
        <v>196</v>
      </c>
      <c r="K282" s="32" t="s">
        <v>195</v>
      </c>
      <c r="L282" s="33" t="s">
        <v>196</v>
      </c>
      <c r="M282" s="32" t="s">
        <v>195</v>
      </c>
      <c r="N282" s="33" t="s">
        <v>196</v>
      </c>
      <c r="O282" s="32" t="s">
        <v>195</v>
      </c>
      <c r="P282" s="33" t="s">
        <v>196</v>
      </c>
      <c r="Q282" s="32" t="s">
        <v>195</v>
      </c>
      <c r="R282" s="33" t="s">
        <v>196</v>
      </c>
      <c r="S282" s="32" t="s">
        <v>195</v>
      </c>
      <c r="T282" s="33" t="s">
        <v>196</v>
      </c>
      <c r="U282" s="32" t="s">
        <v>195</v>
      </c>
      <c r="V282" s="33" t="s">
        <v>196</v>
      </c>
      <c r="W282" s="32" t="s">
        <v>195</v>
      </c>
      <c r="X282" s="33" t="s">
        <v>196</v>
      </c>
      <c r="Y282" s="32" t="s">
        <v>195</v>
      </c>
      <c r="Z282" s="33" t="s">
        <v>196</v>
      </c>
      <c r="AA282" s="32" t="s">
        <v>195</v>
      </c>
      <c r="AB282" s="33" t="s">
        <v>196</v>
      </c>
      <c r="AC282" s="32" t="s">
        <v>195</v>
      </c>
      <c r="AD282" s="33" t="s">
        <v>196</v>
      </c>
      <c r="AE282" s="32" t="s">
        <v>195</v>
      </c>
      <c r="AF282" s="33" t="s">
        <v>196</v>
      </c>
      <c r="AG282" s="32" t="s">
        <v>195</v>
      </c>
      <c r="AH282" s="33" t="s">
        <v>196</v>
      </c>
      <c r="AI282" s="32" t="s">
        <v>195</v>
      </c>
      <c r="AJ282" s="33" t="s">
        <v>196</v>
      </c>
      <c r="AK282" s="32" t="s">
        <v>195</v>
      </c>
      <c r="AL282" s="33" t="s">
        <v>196</v>
      </c>
      <c r="AM282" s="73" t="s">
        <v>195</v>
      </c>
      <c r="AN282" s="72" t="s">
        <v>196</v>
      </c>
    </row>
    <row r="283" spans="1:40" x14ac:dyDescent="0.25">
      <c r="A283" s="13"/>
      <c r="B283" s="34" t="str">
        <f>LookupValues!$B$5</f>
        <v>Lowland beech/yew woodland</v>
      </c>
      <c r="C283" s="35">
        <f>Disease!C260</f>
        <v>1913.5887594078004</v>
      </c>
      <c r="D283" s="82">
        <f>Disease!AW260</f>
        <v>25.650800601313364</v>
      </c>
      <c r="E283" s="35">
        <f>Disease!D260</f>
        <v>0</v>
      </c>
      <c r="F283" s="82">
        <f>Disease!AX260</f>
        <v>0</v>
      </c>
      <c r="G283" s="35">
        <f>Disease!E260</f>
        <v>3.285557732</v>
      </c>
      <c r="H283" s="82">
        <f>Disease!AY260</f>
        <v>99.812963053212371</v>
      </c>
      <c r="I283" s="35">
        <f>Disease!F260</f>
        <v>140.76586791</v>
      </c>
      <c r="J283" s="82">
        <f>Disease!AZ260</f>
        <v>96.109315152353318</v>
      </c>
      <c r="K283" s="35">
        <f>Disease!G260</f>
        <v>0</v>
      </c>
      <c r="L283" s="82">
        <f>Disease!BA260</f>
        <v>0</v>
      </c>
      <c r="M283" s="35">
        <f>Disease!H260</f>
        <v>0</v>
      </c>
      <c r="N283" s="82">
        <f>Disease!BB260</f>
        <v>0</v>
      </c>
      <c r="O283" s="35">
        <f>Disease!I260</f>
        <v>58.491424083799998</v>
      </c>
      <c r="P283" s="82">
        <f>Disease!BC260</f>
        <v>97.29680680289546</v>
      </c>
      <c r="Q283" s="35">
        <f>Disease!J260</f>
        <v>0</v>
      </c>
      <c r="R283" s="82">
        <f>Disease!BD260</f>
        <v>0</v>
      </c>
      <c r="S283" s="35">
        <f>Disease!K260</f>
        <v>0</v>
      </c>
      <c r="T283" s="82">
        <f>Disease!BE260</f>
        <v>0</v>
      </c>
      <c r="U283" s="35">
        <f>Disease!L260</f>
        <v>0</v>
      </c>
      <c r="V283" s="82">
        <f>Disease!BF260</f>
        <v>0</v>
      </c>
      <c r="W283" s="35">
        <f>Disease!M260</f>
        <v>0</v>
      </c>
      <c r="X283" s="82">
        <f>Disease!BG260</f>
        <v>0</v>
      </c>
      <c r="Y283" s="35">
        <f>Disease!N260</f>
        <v>0</v>
      </c>
      <c r="Z283" s="82">
        <f>Disease!BH260</f>
        <v>0</v>
      </c>
      <c r="AA283" s="35">
        <f>Disease!O260</f>
        <v>0</v>
      </c>
      <c r="AB283" s="82">
        <f>Disease!BI260</f>
        <v>0</v>
      </c>
      <c r="AC283" s="35">
        <f>Disease!P260</f>
        <v>0</v>
      </c>
      <c r="AD283" s="82">
        <f>Disease!BJ260</f>
        <v>0</v>
      </c>
      <c r="AE283" s="35">
        <f>Disease!Q260</f>
        <v>0</v>
      </c>
      <c r="AF283" s="82">
        <f>Disease!BK260</f>
        <v>0</v>
      </c>
      <c r="AG283" s="35">
        <f>Disease!R260</f>
        <v>0</v>
      </c>
      <c r="AH283" s="82">
        <f>Disease!BL260</f>
        <v>0</v>
      </c>
      <c r="AI283" s="35">
        <f>Disease!S260</f>
        <v>0</v>
      </c>
      <c r="AJ283" s="82">
        <f>Disease!BM260</f>
        <v>0</v>
      </c>
      <c r="AK283" s="35">
        <f>Disease!T260</f>
        <v>0</v>
      </c>
      <c r="AL283" s="82">
        <f>Disease!BN260</f>
        <v>0</v>
      </c>
      <c r="AM283" s="81">
        <f>SUM(C283,E283,G283,I283,K283,M283,O283,Q283,S283,U283,W283,Y283,AA283,AC283,AE283,AG283,AI283,AK283)</f>
        <v>2116.1316091336007</v>
      </c>
      <c r="AN283" s="84">
        <f>IF(AM283=0,0,SQRT(SUM((C283*D283)^2,(E283*F283)^2,(G283*H283)^2,(I283*J283)^2,(K283*L283)^2,(M283*N283)^2,(O283*P283)^2,(Q283*R283)^2,(S283*T283)^2,(U283*V283)^2,(W283*X283)^2,(Y283*Z283)^2,(AA283*AB283)^2,(AC283*AD283)^2,(AE283*AF283)^2,(AG283*AH283)^2,(AI283*AJ283)^2,(AK283*AL283)^2))/AM283)</f>
        <v>24.210926540491631</v>
      </c>
    </row>
    <row r="284" spans="1:40" x14ac:dyDescent="0.25">
      <c r="A284" s="13"/>
      <c r="B284" s="34" t="str">
        <f>LookupValues!$B$6</f>
        <v>Lowland Mixed Deciduous Woodland</v>
      </c>
      <c r="C284" s="35">
        <f>Disease!C261</f>
        <v>60173.115980666698</v>
      </c>
      <c r="D284" s="82">
        <f>Disease!AW261</f>
        <v>3.5190298035116374</v>
      </c>
      <c r="E284" s="35">
        <f>Disease!D261</f>
        <v>2982.6751201717002</v>
      </c>
      <c r="F284" s="82">
        <f>Disease!AX261</f>
        <v>22.309312533672543</v>
      </c>
      <c r="G284" s="35">
        <f>Disease!E261</f>
        <v>524.83531838900001</v>
      </c>
      <c r="H284" s="82">
        <f>Disease!AY261</f>
        <v>40.300684005606179</v>
      </c>
      <c r="I284" s="35">
        <f>Disease!F261</f>
        <v>3387.6770493589001</v>
      </c>
      <c r="J284" s="82">
        <f>Disease!AZ261</f>
        <v>19.138656086601785</v>
      </c>
      <c r="K284" s="35">
        <f>Disease!G261</f>
        <v>949.39735491529996</v>
      </c>
      <c r="L284" s="82">
        <f>Disease!BA261</f>
        <v>41.479379756733671</v>
      </c>
      <c r="M284" s="35">
        <f>Disease!H261</f>
        <v>262.18295761299999</v>
      </c>
      <c r="N284" s="82">
        <f>Disease!BB261</f>
        <v>66.868648875168716</v>
      </c>
      <c r="O284" s="35">
        <f>Disease!I261</f>
        <v>673.59551821999992</v>
      </c>
      <c r="P284" s="82">
        <f>Disease!BC261</f>
        <v>49.995518128048715</v>
      </c>
      <c r="Q284" s="35">
        <f>Disease!J261</f>
        <v>0</v>
      </c>
      <c r="R284" s="82">
        <f>Disease!BD261</f>
        <v>0</v>
      </c>
      <c r="S284" s="35">
        <f>Disease!K261</f>
        <v>0</v>
      </c>
      <c r="T284" s="82">
        <f>Disease!BE261</f>
        <v>0</v>
      </c>
      <c r="U284" s="35">
        <f>Disease!L261</f>
        <v>371.24667201599999</v>
      </c>
      <c r="V284" s="82">
        <f>Disease!BF261</f>
        <v>47.35136947212434</v>
      </c>
      <c r="W284" s="35">
        <f>Disease!M261</f>
        <v>0</v>
      </c>
      <c r="X284" s="82">
        <f>Disease!BG261</f>
        <v>0</v>
      </c>
      <c r="Y284" s="35">
        <f>Disease!N261</f>
        <v>232.45046843</v>
      </c>
      <c r="Z284" s="82">
        <f>Disease!BH261</f>
        <v>96.109314766369465</v>
      </c>
      <c r="AA284" s="35">
        <f>Disease!O261</f>
        <v>190.38723121089998</v>
      </c>
      <c r="AB284" s="82">
        <f>Disease!BI261</f>
        <v>74.522603572163803</v>
      </c>
      <c r="AC284" s="35">
        <f>Disease!P261</f>
        <v>0</v>
      </c>
      <c r="AD284" s="82">
        <f>Disease!BJ261</f>
        <v>0</v>
      </c>
      <c r="AE284" s="35">
        <f>Disease!Q261</f>
        <v>0</v>
      </c>
      <c r="AF284" s="82">
        <f>Disease!BK261</f>
        <v>0</v>
      </c>
      <c r="AG284" s="35">
        <f>Disease!R261</f>
        <v>232.22646155219999</v>
      </c>
      <c r="AH284" s="82">
        <f>Disease!BL261</f>
        <v>88.576466986445325</v>
      </c>
      <c r="AI284" s="35">
        <f>Disease!S261</f>
        <v>0</v>
      </c>
      <c r="AJ284" s="82">
        <f>Disease!BM261</f>
        <v>0</v>
      </c>
      <c r="AK284" s="35">
        <f>Disease!T261</f>
        <v>0</v>
      </c>
      <c r="AL284" s="82">
        <f>Disease!BN261</f>
        <v>0</v>
      </c>
      <c r="AM284" s="81">
        <f t="shared" ref="AM284:AM294" si="22">SUM(C284,E284,G284,I284,K284,M284,O284,Q284,S284,U284,W284,Y284,AA284,AC284,AE284,AG284,AI284,AK284)</f>
        <v>69979.790132543698</v>
      </c>
      <c r="AN284" s="84">
        <f t="shared" ref="AN284:AN294" si="23">IF(AM284=0,0,SQRT(SUM((C284*D284)^2,(E284*F284)^2,(G284*H284)^2,(I284*J284)^2,(K284*L284)^2,(M284*N284)^2,(O284*P284)^2,(Q284*R284)^2,(S284*T284)^2,(U284*V284)^2,(W284*X284)^2,(Y284*Z284)^2,(AA284*AB284)^2,(AC284*AD284)^2,(AE284*AF284)^2,(AG284*AH284)^2,(AI284*AJ284)^2,(AK284*AL284)^2))/AM284)</f>
        <v>3.4515842811785324</v>
      </c>
    </row>
    <row r="285" spans="1:40" x14ac:dyDescent="0.25">
      <c r="A285" s="13"/>
      <c r="B285" s="34" t="str">
        <f>LookupValues!$B$7</f>
        <v>Native pine woodlands</v>
      </c>
      <c r="C285" s="35">
        <f>Disease!C262</f>
        <v>0</v>
      </c>
      <c r="D285" s="82">
        <f>Disease!AW262</f>
        <v>0</v>
      </c>
      <c r="E285" s="35">
        <f>Disease!D262</f>
        <v>0</v>
      </c>
      <c r="F285" s="82">
        <f>Disease!AX262</f>
        <v>0</v>
      </c>
      <c r="G285" s="35">
        <f>Disease!E262</f>
        <v>0</v>
      </c>
      <c r="H285" s="82">
        <f>Disease!AY262</f>
        <v>0</v>
      </c>
      <c r="I285" s="35">
        <f>Disease!F262</f>
        <v>0</v>
      </c>
      <c r="J285" s="82">
        <f>Disease!AZ262</f>
        <v>0</v>
      </c>
      <c r="K285" s="35">
        <f>Disease!G262</f>
        <v>0</v>
      </c>
      <c r="L285" s="82">
        <f>Disease!BA262</f>
        <v>0</v>
      </c>
      <c r="M285" s="35">
        <f>Disease!H262</f>
        <v>0</v>
      </c>
      <c r="N285" s="82">
        <f>Disease!BB262</f>
        <v>0</v>
      </c>
      <c r="O285" s="35">
        <f>Disease!I262</f>
        <v>0</v>
      </c>
      <c r="P285" s="82">
        <f>Disease!BC262</f>
        <v>0</v>
      </c>
      <c r="Q285" s="35">
        <f>Disease!J262</f>
        <v>0</v>
      </c>
      <c r="R285" s="82">
        <f>Disease!BD262</f>
        <v>0</v>
      </c>
      <c r="S285" s="35">
        <f>Disease!K262</f>
        <v>0</v>
      </c>
      <c r="T285" s="82">
        <f>Disease!BE262</f>
        <v>0</v>
      </c>
      <c r="U285" s="35">
        <f>Disease!L262</f>
        <v>0</v>
      </c>
      <c r="V285" s="82">
        <f>Disease!BF262</f>
        <v>0</v>
      </c>
      <c r="W285" s="35">
        <f>Disease!M262</f>
        <v>0</v>
      </c>
      <c r="X285" s="82">
        <f>Disease!BG262</f>
        <v>0</v>
      </c>
      <c r="Y285" s="35">
        <f>Disease!N262</f>
        <v>0</v>
      </c>
      <c r="Z285" s="82">
        <f>Disease!BH262</f>
        <v>0</v>
      </c>
      <c r="AA285" s="35">
        <f>Disease!O262</f>
        <v>0</v>
      </c>
      <c r="AB285" s="82">
        <f>Disease!BI262</f>
        <v>0</v>
      </c>
      <c r="AC285" s="35">
        <f>Disease!P262</f>
        <v>0</v>
      </c>
      <c r="AD285" s="82">
        <f>Disease!BJ262</f>
        <v>0</v>
      </c>
      <c r="AE285" s="35">
        <f>Disease!Q262</f>
        <v>0</v>
      </c>
      <c r="AF285" s="82">
        <f>Disease!BK262</f>
        <v>0</v>
      </c>
      <c r="AG285" s="35">
        <f>Disease!R262</f>
        <v>0</v>
      </c>
      <c r="AH285" s="82">
        <f>Disease!BL262</f>
        <v>0</v>
      </c>
      <c r="AI285" s="35">
        <f>Disease!S262</f>
        <v>0</v>
      </c>
      <c r="AJ285" s="82">
        <f>Disease!BM262</f>
        <v>0</v>
      </c>
      <c r="AK285" s="35">
        <f>Disease!T262</f>
        <v>0</v>
      </c>
      <c r="AL285" s="82">
        <f>Disease!BN262</f>
        <v>0</v>
      </c>
      <c r="AM285" s="81">
        <f t="shared" si="22"/>
        <v>0</v>
      </c>
      <c r="AN285" s="84">
        <f t="shared" si="23"/>
        <v>0</v>
      </c>
    </row>
    <row r="286" spans="1:40" x14ac:dyDescent="0.25">
      <c r="A286" s="13"/>
      <c r="B286" s="34" t="str">
        <f>LookupValues!$B$8</f>
        <v>Non-HAP native pinewood</v>
      </c>
      <c r="C286" s="35">
        <f>Disease!C263</f>
        <v>0</v>
      </c>
      <c r="D286" s="82">
        <f>Disease!AW263</f>
        <v>0</v>
      </c>
      <c r="E286" s="35">
        <f>Disease!D263</f>
        <v>0</v>
      </c>
      <c r="F286" s="82">
        <f>Disease!AX263</f>
        <v>0</v>
      </c>
      <c r="G286" s="35">
        <f>Disease!E263</f>
        <v>0</v>
      </c>
      <c r="H286" s="82">
        <f>Disease!AY263</f>
        <v>0</v>
      </c>
      <c r="I286" s="35">
        <f>Disease!F263</f>
        <v>0</v>
      </c>
      <c r="J286" s="82">
        <f>Disease!AZ263</f>
        <v>0</v>
      </c>
      <c r="K286" s="35">
        <f>Disease!G263</f>
        <v>0</v>
      </c>
      <c r="L286" s="82">
        <f>Disease!BA263</f>
        <v>0</v>
      </c>
      <c r="M286" s="35">
        <f>Disease!H263</f>
        <v>0</v>
      </c>
      <c r="N286" s="82">
        <f>Disease!BB263</f>
        <v>0</v>
      </c>
      <c r="O286" s="35">
        <f>Disease!I263</f>
        <v>0</v>
      </c>
      <c r="P286" s="82">
        <f>Disease!BC263</f>
        <v>0</v>
      </c>
      <c r="Q286" s="35">
        <f>Disease!J263</f>
        <v>0</v>
      </c>
      <c r="R286" s="82">
        <f>Disease!BD263</f>
        <v>0</v>
      </c>
      <c r="S286" s="35">
        <f>Disease!K263</f>
        <v>0</v>
      </c>
      <c r="T286" s="82">
        <f>Disease!BE263</f>
        <v>0</v>
      </c>
      <c r="U286" s="35">
        <f>Disease!L263</f>
        <v>0</v>
      </c>
      <c r="V286" s="82">
        <f>Disease!BF263</f>
        <v>0</v>
      </c>
      <c r="W286" s="35">
        <f>Disease!M263</f>
        <v>0</v>
      </c>
      <c r="X286" s="82">
        <f>Disease!BG263</f>
        <v>0</v>
      </c>
      <c r="Y286" s="35">
        <f>Disease!N263</f>
        <v>0</v>
      </c>
      <c r="Z286" s="82">
        <f>Disease!BH263</f>
        <v>0</v>
      </c>
      <c r="AA286" s="35">
        <f>Disease!O263</f>
        <v>0</v>
      </c>
      <c r="AB286" s="82">
        <f>Disease!BI263</f>
        <v>0</v>
      </c>
      <c r="AC286" s="35">
        <f>Disease!P263</f>
        <v>0</v>
      </c>
      <c r="AD286" s="82">
        <f>Disease!BJ263</f>
        <v>0</v>
      </c>
      <c r="AE286" s="35">
        <f>Disease!Q263</f>
        <v>0</v>
      </c>
      <c r="AF286" s="82">
        <f>Disease!BK263</f>
        <v>0</v>
      </c>
      <c r="AG286" s="35">
        <f>Disease!R263</f>
        <v>0</v>
      </c>
      <c r="AH286" s="82">
        <f>Disease!BL263</f>
        <v>0</v>
      </c>
      <c r="AI286" s="35">
        <f>Disease!S263</f>
        <v>0</v>
      </c>
      <c r="AJ286" s="82">
        <f>Disease!BM263</f>
        <v>0</v>
      </c>
      <c r="AK286" s="35">
        <f>Disease!T263</f>
        <v>0</v>
      </c>
      <c r="AL286" s="82">
        <f>Disease!BN263</f>
        <v>0</v>
      </c>
      <c r="AM286" s="81">
        <f t="shared" si="22"/>
        <v>0</v>
      </c>
      <c r="AN286" s="84">
        <f t="shared" si="23"/>
        <v>0</v>
      </c>
    </row>
    <row r="287" spans="1:40" ht="30" customHeight="1" x14ac:dyDescent="0.25">
      <c r="A287" s="13"/>
      <c r="B287" s="85" t="str">
        <f>LookupValues!$B$9</f>
        <v>Upland birchwoods (Scot); birch dominated upland oakwoods (Eng, Wal)</v>
      </c>
      <c r="C287" s="35">
        <f>Disease!C264</f>
        <v>384.48664920900001</v>
      </c>
      <c r="D287" s="82">
        <f>Disease!AW264</f>
        <v>57.338334982423746</v>
      </c>
      <c r="E287" s="35">
        <f>Disease!D264</f>
        <v>16.486123187</v>
      </c>
      <c r="F287" s="82">
        <f>Disease!AX264</f>
        <v>78.411015418653861</v>
      </c>
      <c r="G287" s="35">
        <f>Disease!E264</f>
        <v>0</v>
      </c>
      <c r="H287" s="82">
        <f>Disease!AY264</f>
        <v>0</v>
      </c>
      <c r="I287" s="35">
        <f>Disease!F264</f>
        <v>0</v>
      </c>
      <c r="J287" s="82">
        <f>Disease!AZ264</f>
        <v>0</v>
      </c>
      <c r="K287" s="35">
        <f>Disease!G264</f>
        <v>0</v>
      </c>
      <c r="L287" s="82">
        <f>Disease!BA264</f>
        <v>0</v>
      </c>
      <c r="M287" s="35">
        <f>Disease!H264</f>
        <v>0</v>
      </c>
      <c r="N287" s="82">
        <f>Disease!BB264</f>
        <v>0</v>
      </c>
      <c r="O287" s="35">
        <f>Disease!I264</f>
        <v>0</v>
      </c>
      <c r="P287" s="82">
        <f>Disease!BC264</f>
        <v>0</v>
      </c>
      <c r="Q287" s="35">
        <f>Disease!J264</f>
        <v>0</v>
      </c>
      <c r="R287" s="82">
        <f>Disease!BD264</f>
        <v>0</v>
      </c>
      <c r="S287" s="35">
        <f>Disease!K264</f>
        <v>0</v>
      </c>
      <c r="T287" s="82">
        <f>Disease!BE264</f>
        <v>0</v>
      </c>
      <c r="U287" s="35">
        <f>Disease!L264</f>
        <v>0</v>
      </c>
      <c r="V287" s="82">
        <f>Disease!BF264</f>
        <v>0</v>
      </c>
      <c r="W287" s="35">
        <f>Disease!M264</f>
        <v>0</v>
      </c>
      <c r="X287" s="82">
        <f>Disease!BG264</f>
        <v>0</v>
      </c>
      <c r="Y287" s="35">
        <f>Disease!N264</f>
        <v>0</v>
      </c>
      <c r="Z287" s="82">
        <f>Disease!BH264</f>
        <v>0</v>
      </c>
      <c r="AA287" s="35">
        <f>Disease!O264</f>
        <v>0</v>
      </c>
      <c r="AB287" s="82">
        <f>Disease!BI264</f>
        <v>0</v>
      </c>
      <c r="AC287" s="35">
        <f>Disease!P264</f>
        <v>0</v>
      </c>
      <c r="AD287" s="82">
        <f>Disease!BJ264</f>
        <v>0</v>
      </c>
      <c r="AE287" s="35">
        <f>Disease!Q264</f>
        <v>0</v>
      </c>
      <c r="AF287" s="82">
        <f>Disease!BK264</f>
        <v>0</v>
      </c>
      <c r="AG287" s="35">
        <f>Disease!R264</f>
        <v>0</v>
      </c>
      <c r="AH287" s="82">
        <f>Disease!BL264</f>
        <v>0</v>
      </c>
      <c r="AI287" s="35">
        <f>Disease!S264</f>
        <v>0</v>
      </c>
      <c r="AJ287" s="82">
        <f>Disease!BM264</f>
        <v>0</v>
      </c>
      <c r="AK287" s="35">
        <f>Disease!T264</f>
        <v>0</v>
      </c>
      <c r="AL287" s="82">
        <f>Disease!BN264</f>
        <v>0</v>
      </c>
      <c r="AM287" s="81">
        <f t="shared" si="22"/>
        <v>400.97277239599998</v>
      </c>
      <c r="AN287" s="84">
        <f t="shared" si="23"/>
        <v>55.075289175460625</v>
      </c>
    </row>
    <row r="288" spans="1:40" x14ac:dyDescent="0.25">
      <c r="A288" s="13"/>
      <c r="B288" s="34" t="str">
        <f>LookupValues!$B$10</f>
        <v>Upland mixed ashwoods</v>
      </c>
      <c r="C288" s="35">
        <f>Disease!C265</f>
        <v>5221.0269651256986</v>
      </c>
      <c r="D288" s="82">
        <f>Disease!AW265</f>
        <v>17.917175728197556</v>
      </c>
      <c r="E288" s="35">
        <f>Disease!D265</f>
        <v>0</v>
      </c>
      <c r="F288" s="82">
        <f>Disease!AX265</f>
        <v>0</v>
      </c>
      <c r="G288" s="35">
        <f>Disease!E265</f>
        <v>0</v>
      </c>
      <c r="H288" s="82">
        <f>Disease!AY265</f>
        <v>0</v>
      </c>
      <c r="I288" s="35">
        <f>Disease!F265</f>
        <v>292.04429010709998</v>
      </c>
      <c r="J288" s="82">
        <f>Disease!AZ265</f>
        <v>77.310367008031889</v>
      </c>
      <c r="K288" s="35">
        <f>Disease!G265</f>
        <v>0</v>
      </c>
      <c r="L288" s="82">
        <f>Disease!BA265</f>
        <v>0</v>
      </c>
      <c r="M288" s="35">
        <f>Disease!H265</f>
        <v>0</v>
      </c>
      <c r="N288" s="82">
        <f>Disease!BB265</f>
        <v>0</v>
      </c>
      <c r="O288" s="35">
        <f>Disease!I265</f>
        <v>126.66957472</v>
      </c>
      <c r="P288" s="82">
        <f>Disease!BC265</f>
        <v>96.109315156185374</v>
      </c>
      <c r="Q288" s="35">
        <f>Disease!J265</f>
        <v>0</v>
      </c>
      <c r="R288" s="82">
        <f>Disease!BD265</f>
        <v>0</v>
      </c>
      <c r="S288" s="35">
        <f>Disease!K265</f>
        <v>0</v>
      </c>
      <c r="T288" s="82">
        <f>Disease!BE265</f>
        <v>0</v>
      </c>
      <c r="U288" s="35">
        <f>Disease!L265</f>
        <v>0</v>
      </c>
      <c r="V288" s="82">
        <f>Disease!BF265</f>
        <v>0</v>
      </c>
      <c r="W288" s="35">
        <f>Disease!M265</f>
        <v>0</v>
      </c>
      <c r="X288" s="82">
        <f>Disease!BG265</f>
        <v>0</v>
      </c>
      <c r="Y288" s="35">
        <f>Disease!N265</f>
        <v>0</v>
      </c>
      <c r="Z288" s="82">
        <f>Disease!BH265</f>
        <v>0</v>
      </c>
      <c r="AA288" s="35">
        <f>Disease!O265</f>
        <v>164.96072695000001</v>
      </c>
      <c r="AB288" s="82">
        <f>Disease!BI265</f>
        <v>96.109315348320791</v>
      </c>
      <c r="AC288" s="35">
        <f>Disease!P265</f>
        <v>0</v>
      </c>
      <c r="AD288" s="82">
        <f>Disease!BJ265</f>
        <v>0</v>
      </c>
      <c r="AE288" s="35">
        <f>Disease!Q265</f>
        <v>0</v>
      </c>
      <c r="AF288" s="82">
        <f>Disease!BK265</f>
        <v>0</v>
      </c>
      <c r="AG288" s="35">
        <f>Disease!R265</f>
        <v>0</v>
      </c>
      <c r="AH288" s="82">
        <f>Disease!BL265</f>
        <v>0</v>
      </c>
      <c r="AI288" s="35">
        <f>Disease!S265</f>
        <v>0</v>
      </c>
      <c r="AJ288" s="82">
        <f>Disease!BM265</f>
        <v>0</v>
      </c>
      <c r="AK288" s="35">
        <f>Disease!T265</f>
        <v>0</v>
      </c>
      <c r="AL288" s="82">
        <f>Disease!BN265</f>
        <v>0</v>
      </c>
      <c r="AM288" s="81">
        <f t="shared" si="22"/>
        <v>5804.701556902799</v>
      </c>
      <c r="AN288" s="84">
        <f t="shared" si="23"/>
        <v>16.932191414667702</v>
      </c>
    </row>
    <row r="289" spans="1:40" x14ac:dyDescent="0.25">
      <c r="A289" s="13"/>
      <c r="B289" s="34" t="str">
        <f>LookupValues!$B$11</f>
        <v>Upland oakwood</v>
      </c>
      <c r="C289" s="35">
        <f>Disease!C266</f>
        <v>5668.8536568950994</v>
      </c>
      <c r="D289" s="82">
        <f>Disease!AW266</f>
        <v>16.660495507329276</v>
      </c>
      <c r="E289" s="35">
        <f>Disease!D266</f>
        <v>62.219569252200003</v>
      </c>
      <c r="F289" s="82">
        <f>Disease!AX266</f>
        <v>71.157691304788273</v>
      </c>
      <c r="G289" s="35">
        <f>Disease!E266</f>
        <v>194.58877785000001</v>
      </c>
      <c r="H289" s="82">
        <f>Disease!AY266</f>
        <v>103.36513350437875</v>
      </c>
      <c r="I289" s="35">
        <f>Disease!F266</f>
        <v>78.690246645000002</v>
      </c>
      <c r="J289" s="82">
        <f>Disease!AZ266</f>
        <v>80.660886915540871</v>
      </c>
      <c r="K289" s="35">
        <f>Disease!G266</f>
        <v>0</v>
      </c>
      <c r="L289" s="82">
        <f>Disease!BA266</f>
        <v>0</v>
      </c>
      <c r="M289" s="35">
        <f>Disease!H266</f>
        <v>0</v>
      </c>
      <c r="N289" s="82">
        <f>Disease!BB266</f>
        <v>0</v>
      </c>
      <c r="O289" s="35">
        <f>Disease!I266</f>
        <v>0</v>
      </c>
      <c r="P289" s="82">
        <f>Disease!BC266</f>
        <v>0</v>
      </c>
      <c r="Q289" s="35">
        <f>Disease!J266</f>
        <v>0</v>
      </c>
      <c r="R289" s="82">
        <f>Disease!BD266</f>
        <v>0</v>
      </c>
      <c r="S289" s="35">
        <f>Disease!K266</f>
        <v>0</v>
      </c>
      <c r="T289" s="82">
        <f>Disease!BE266</f>
        <v>0</v>
      </c>
      <c r="U289" s="35">
        <f>Disease!L266</f>
        <v>0</v>
      </c>
      <c r="V289" s="82">
        <f>Disease!BF266</f>
        <v>0</v>
      </c>
      <c r="W289" s="35">
        <f>Disease!M266</f>
        <v>0</v>
      </c>
      <c r="X289" s="82">
        <f>Disease!BG266</f>
        <v>0</v>
      </c>
      <c r="Y289" s="35">
        <f>Disease!N266</f>
        <v>0</v>
      </c>
      <c r="Z289" s="82">
        <f>Disease!BH266</f>
        <v>0</v>
      </c>
      <c r="AA289" s="35">
        <f>Disease!O266</f>
        <v>0</v>
      </c>
      <c r="AB289" s="82">
        <f>Disease!BI266</f>
        <v>0</v>
      </c>
      <c r="AC289" s="35">
        <f>Disease!P266</f>
        <v>0</v>
      </c>
      <c r="AD289" s="82">
        <f>Disease!BJ266</f>
        <v>0</v>
      </c>
      <c r="AE289" s="35">
        <f>Disease!Q266</f>
        <v>0</v>
      </c>
      <c r="AF289" s="82">
        <f>Disease!BK266</f>
        <v>0</v>
      </c>
      <c r="AG289" s="35">
        <f>Disease!R266</f>
        <v>0</v>
      </c>
      <c r="AH289" s="82">
        <f>Disease!BL266</f>
        <v>0</v>
      </c>
      <c r="AI289" s="35">
        <f>Disease!S266</f>
        <v>0</v>
      </c>
      <c r="AJ289" s="82">
        <f>Disease!BM266</f>
        <v>0</v>
      </c>
      <c r="AK289" s="35">
        <f>Disease!T266</f>
        <v>0</v>
      </c>
      <c r="AL289" s="82">
        <f>Disease!BN266</f>
        <v>0</v>
      </c>
      <c r="AM289" s="81">
        <f t="shared" si="22"/>
        <v>6004.3522506422996</v>
      </c>
      <c r="AN289" s="84">
        <f t="shared" si="23"/>
        <v>16.133884474822104</v>
      </c>
    </row>
    <row r="290" spans="1:40" x14ac:dyDescent="0.25">
      <c r="A290" s="13"/>
      <c r="B290" s="34" t="str">
        <f>LookupValues!$B$12</f>
        <v>Wet woodland</v>
      </c>
      <c r="C290" s="35">
        <f>Disease!C267</f>
        <v>6091.7189163303001</v>
      </c>
      <c r="D290" s="82">
        <f>Disease!AW267</f>
        <v>14.689417523099024</v>
      </c>
      <c r="E290" s="35">
        <f>Disease!D267</f>
        <v>259.58024397649996</v>
      </c>
      <c r="F290" s="82">
        <f>Disease!AX267</f>
        <v>58.324139981737282</v>
      </c>
      <c r="G290" s="35">
        <f>Disease!E267</f>
        <v>0</v>
      </c>
      <c r="H290" s="82">
        <f>Disease!AY267</f>
        <v>0</v>
      </c>
      <c r="I290" s="35">
        <f>Disease!F267</f>
        <v>355.57684756579999</v>
      </c>
      <c r="J290" s="82">
        <f>Disease!AZ267</f>
        <v>66.277176172950433</v>
      </c>
      <c r="K290" s="35">
        <f>Disease!G267</f>
        <v>0</v>
      </c>
      <c r="L290" s="82">
        <f>Disease!BA267</f>
        <v>0</v>
      </c>
      <c r="M290" s="35">
        <f>Disease!H267</f>
        <v>0</v>
      </c>
      <c r="N290" s="82">
        <f>Disease!BB267</f>
        <v>0</v>
      </c>
      <c r="O290" s="35">
        <f>Disease!I267</f>
        <v>0</v>
      </c>
      <c r="P290" s="82">
        <f>Disease!BC267</f>
        <v>0</v>
      </c>
      <c r="Q290" s="35">
        <f>Disease!J267</f>
        <v>0</v>
      </c>
      <c r="R290" s="82">
        <f>Disease!BD267</f>
        <v>0</v>
      </c>
      <c r="S290" s="35">
        <f>Disease!K267</f>
        <v>0</v>
      </c>
      <c r="T290" s="82">
        <f>Disease!BE267</f>
        <v>0</v>
      </c>
      <c r="U290" s="35">
        <f>Disease!L267</f>
        <v>0</v>
      </c>
      <c r="V290" s="82">
        <f>Disease!BF267</f>
        <v>0</v>
      </c>
      <c r="W290" s="35">
        <f>Disease!M267</f>
        <v>0</v>
      </c>
      <c r="X290" s="82">
        <f>Disease!BG267</f>
        <v>0</v>
      </c>
      <c r="Y290" s="35">
        <f>Disease!N267</f>
        <v>199.556915804</v>
      </c>
      <c r="Z290" s="82">
        <f>Disease!BH267</f>
        <v>88.029402194129986</v>
      </c>
      <c r="AA290" s="35">
        <f>Disease!O267</f>
        <v>0</v>
      </c>
      <c r="AB290" s="82">
        <f>Disease!BI267</f>
        <v>0</v>
      </c>
      <c r="AC290" s="35">
        <f>Disease!P267</f>
        <v>0</v>
      </c>
      <c r="AD290" s="82">
        <f>Disease!BJ267</f>
        <v>0</v>
      </c>
      <c r="AE290" s="35">
        <f>Disease!Q267</f>
        <v>0</v>
      </c>
      <c r="AF290" s="82">
        <f>Disease!BK267</f>
        <v>0</v>
      </c>
      <c r="AG290" s="35">
        <f>Disease!R267</f>
        <v>0</v>
      </c>
      <c r="AH290" s="82">
        <f>Disease!BL267</f>
        <v>0</v>
      </c>
      <c r="AI290" s="35">
        <f>Disease!S267</f>
        <v>0</v>
      </c>
      <c r="AJ290" s="82">
        <f>Disease!BM267</f>
        <v>0</v>
      </c>
      <c r="AK290" s="35">
        <f>Disease!T267</f>
        <v>0</v>
      </c>
      <c r="AL290" s="82">
        <f>Disease!BN267</f>
        <v>0</v>
      </c>
      <c r="AM290" s="81">
        <f t="shared" si="22"/>
        <v>6906.4329236765998</v>
      </c>
      <c r="AN290" s="84">
        <f t="shared" si="23"/>
        <v>13.812742427372047</v>
      </c>
    </row>
    <row r="291" spans="1:40" x14ac:dyDescent="0.25">
      <c r="A291" s="13"/>
      <c r="B291" s="34" t="str">
        <f>LookupValues!$B$13</f>
        <v>Wood Pasture &amp; Parkland</v>
      </c>
      <c r="C291" s="35">
        <f>Disease!C268</f>
        <v>39.667919400300001</v>
      </c>
      <c r="D291" s="82">
        <f>Disease!AW268</f>
        <v>66.915289126615448</v>
      </c>
      <c r="E291" s="35">
        <f>Disease!D268</f>
        <v>0</v>
      </c>
      <c r="F291" s="82">
        <f>Disease!AX268</f>
        <v>0</v>
      </c>
      <c r="G291" s="35">
        <f>Disease!E268</f>
        <v>0</v>
      </c>
      <c r="H291" s="82">
        <f>Disease!AY268</f>
        <v>0</v>
      </c>
      <c r="I291" s="35">
        <f>Disease!F268</f>
        <v>0</v>
      </c>
      <c r="J291" s="82">
        <f>Disease!AZ268</f>
        <v>0</v>
      </c>
      <c r="K291" s="35">
        <f>Disease!G268</f>
        <v>0</v>
      </c>
      <c r="L291" s="82">
        <f>Disease!BA268</f>
        <v>0</v>
      </c>
      <c r="M291" s="35">
        <f>Disease!H268</f>
        <v>0</v>
      </c>
      <c r="N291" s="82">
        <f>Disease!BB268</f>
        <v>0</v>
      </c>
      <c r="O291" s="35">
        <f>Disease!I268</f>
        <v>55.559138685999997</v>
      </c>
      <c r="P291" s="82">
        <f>Disease!BC268</f>
        <v>96.33428406051749</v>
      </c>
      <c r="Q291" s="35">
        <f>Disease!J268</f>
        <v>0</v>
      </c>
      <c r="R291" s="82">
        <f>Disease!BD268</f>
        <v>0</v>
      </c>
      <c r="S291" s="35">
        <f>Disease!K268</f>
        <v>0</v>
      </c>
      <c r="T291" s="82">
        <f>Disease!BE268</f>
        <v>0</v>
      </c>
      <c r="U291" s="35">
        <f>Disease!L268</f>
        <v>0</v>
      </c>
      <c r="V291" s="82">
        <f>Disease!BF268</f>
        <v>0</v>
      </c>
      <c r="W291" s="35">
        <f>Disease!M268</f>
        <v>0</v>
      </c>
      <c r="X291" s="82">
        <f>Disease!BG268</f>
        <v>0</v>
      </c>
      <c r="Y291" s="35">
        <f>Disease!N268</f>
        <v>0</v>
      </c>
      <c r="Z291" s="82">
        <f>Disease!BH268</f>
        <v>0</v>
      </c>
      <c r="AA291" s="35">
        <f>Disease!O268</f>
        <v>0</v>
      </c>
      <c r="AB291" s="82">
        <f>Disease!BI268</f>
        <v>0</v>
      </c>
      <c r="AC291" s="35">
        <f>Disease!P268</f>
        <v>0</v>
      </c>
      <c r="AD291" s="82">
        <f>Disease!BJ268</f>
        <v>0</v>
      </c>
      <c r="AE291" s="35">
        <f>Disease!Q268</f>
        <v>0</v>
      </c>
      <c r="AF291" s="82">
        <f>Disease!BK268</f>
        <v>0</v>
      </c>
      <c r="AG291" s="35">
        <f>Disease!R268</f>
        <v>0</v>
      </c>
      <c r="AH291" s="82">
        <f>Disease!BL268</f>
        <v>0</v>
      </c>
      <c r="AI291" s="35">
        <f>Disease!S268</f>
        <v>0</v>
      </c>
      <c r="AJ291" s="82">
        <f>Disease!BM268</f>
        <v>0</v>
      </c>
      <c r="AK291" s="35">
        <f>Disease!T268</f>
        <v>0</v>
      </c>
      <c r="AL291" s="82">
        <f>Disease!BN268</f>
        <v>0</v>
      </c>
      <c r="AM291" s="81">
        <f t="shared" si="22"/>
        <v>95.227058086299991</v>
      </c>
      <c r="AN291" s="84">
        <f t="shared" si="23"/>
        <v>62.737513621621083</v>
      </c>
    </row>
    <row r="292" spans="1:40" x14ac:dyDescent="0.25">
      <c r="A292" s="13"/>
      <c r="B292" s="34" t="str">
        <f>LookupValues!$B$14</f>
        <v>Broadleaf habitat NOT classified as priority</v>
      </c>
      <c r="C292" s="35">
        <f>Disease!C269</f>
        <v>1821.6448970495001</v>
      </c>
      <c r="D292" s="82">
        <f>Disease!AW269</f>
        <v>25.424735550566091</v>
      </c>
      <c r="E292" s="35">
        <f>Disease!D269</f>
        <v>2.7875003088999999</v>
      </c>
      <c r="F292" s="82">
        <f>Disease!AX269</f>
        <v>99.240735315350122</v>
      </c>
      <c r="G292" s="35">
        <f>Disease!E269</f>
        <v>0</v>
      </c>
      <c r="H292" s="82">
        <f>Disease!AY269</f>
        <v>0</v>
      </c>
      <c r="I292" s="35">
        <f>Disease!F269</f>
        <v>0</v>
      </c>
      <c r="J292" s="82">
        <f>Disease!AZ269</f>
        <v>0</v>
      </c>
      <c r="K292" s="35">
        <f>Disease!G269</f>
        <v>0</v>
      </c>
      <c r="L292" s="82">
        <f>Disease!BA269</f>
        <v>0</v>
      </c>
      <c r="M292" s="35">
        <f>Disease!H269</f>
        <v>0</v>
      </c>
      <c r="N292" s="82">
        <f>Disease!BB269</f>
        <v>0</v>
      </c>
      <c r="O292" s="35">
        <f>Disease!I269</f>
        <v>0</v>
      </c>
      <c r="P292" s="82">
        <f>Disease!BC269</f>
        <v>0</v>
      </c>
      <c r="Q292" s="35">
        <f>Disease!J269</f>
        <v>0</v>
      </c>
      <c r="R292" s="82">
        <f>Disease!BD269</f>
        <v>0</v>
      </c>
      <c r="S292" s="35">
        <f>Disease!K269</f>
        <v>0</v>
      </c>
      <c r="T292" s="82">
        <f>Disease!BE269</f>
        <v>0</v>
      </c>
      <c r="U292" s="35">
        <f>Disease!L269</f>
        <v>0</v>
      </c>
      <c r="V292" s="82">
        <f>Disease!BF269</f>
        <v>0</v>
      </c>
      <c r="W292" s="35">
        <f>Disease!M269</f>
        <v>0</v>
      </c>
      <c r="X292" s="82">
        <f>Disease!BG269</f>
        <v>0</v>
      </c>
      <c r="Y292" s="35">
        <f>Disease!N269</f>
        <v>0</v>
      </c>
      <c r="Z292" s="82">
        <f>Disease!BH269</f>
        <v>0</v>
      </c>
      <c r="AA292" s="35">
        <f>Disease!O269</f>
        <v>0</v>
      </c>
      <c r="AB292" s="82">
        <f>Disease!BI269</f>
        <v>0</v>
      </c>
      <c r="AC292" s="35">
        <f>Disease!P269</f>
        <v>0</v>
      </c>
      <c r="AD292" s="82">
        <f>Disease!BJ269</f>
        <v>0</v>
      </c>
      <c r="AE292" s="35">
        <f>Disease!Q269</f>
        <v>0</v>
      </c>
      <c r="AF292" s="82">
        <f>Disease!BK269</f>
        <v>0</v>
      </c>
      <c r="AG292" s="35">
        <f>Disease!R269</f>
        <v>0</v>
      </c>
      <c r="AH292" s="82">
        <f>Disease!BL269</f>
        <v>0</v>
      </c>
      <c r="AI292" s="35">
        <f>Disease!S269</f>
        <v>0</v>
      </c>
      <c r="AJ292" s="82">
        <f>Disease!BM269</f>
        <v>0</v>
      </c>
      <c r="AK292" s="35">
        <f>Disease!T269</f>
        <v>0</v>
      </c>
      <c r="AL292" s="82">
        <f>Disease!BN269</f>
        <v>0</v>
      </c>
      <c r="AM292" s="81">
        <f t="shared" si="22"/>
        <v>1824.4323973584001</v>
      </c>
      <c r="AN292" s="84">
        <f t="shared" si="23"/>
        <v>25.386342615706734</v>
      </c>
    </row>
    <row r="293" spans="1:40" x14ac:dyDescent="0.25">
      <c r="A293" s="13"/>
      <c r="B293" s="34" t="str">
        <f>LookupValues!$B$15</f>
        <v>Non-native coniferous woodland</v>
      </c>
      <c r="C293" s="35">
        <f>Disease!C270</f>
        <v>23044.292872793998</v>
      </c>
      <c r="D293" s="82">
        <f>Disease!AW270</f>
        <v>4.9408373009997337</v>
      </c>
      <c r="E293" s="35">
        <f>Disease!D270</f>
        <v>424.78565319360001</v>
      </c>
      <c r="F293" s="82">
        <f>Disease!AX270</f>
        <v>47.001859738689539</v>
      </c>
      <c r="G293" s="35">
        <f>Disease!E270</f>
        <v>420.3482016968</v>
      </c>
      <c r="H293" s="82">
        <f>Disease!AY270</f>
        <v>49.653536872729156</v>
      </c>
      <c r="I293" s="35">
        <f>Disease!F270</f>
        <v>660.32795690039995</v>
      </c>
      <c r="J293" s="82">
        <f>Disease!AZ270</f>
        <v>42.765862045691648</v>
      </c>
      <c r="K293" s="35">
        <f>Disease!G270</f>
        <v>12.649501169000001</v>
      </c>
      <c r="L293" s="82">
        <f>Disease!BA270</f>
        <v>103.36513351006595</v>
      </c>
      <c r="M293" s="35">
        <f>Disease!H270</f>
        <v>16.456899694000001</v>
      </c>
      <c r="N293" s="82">
        <f>Disease!BB270</f>
        <v>96.10931502293198</v>
      </c>
      <c r="O293" s="35">
        <f>Disease!I270</f>
        <v>807.01294579299997</v>
      </c>
      <c r="P293" s="82">
        <f>Disease!BC270</f>
        <v>35.73000442327637</v>
      </c>
      <c r="Q293" s="35">
        <f>Disease!J270</f>
        <v>77.179491685000002</v>
      </c>
      <c r="R293" s="82">
        <f>Disease!BD270</f>
        <v>72.973593397890411</v>
      </c>
      <c r="S293" s="35">
        <f>Disease!K270</f>
        <v>0</v>
      </c>
      <c r="T293" s="82">
        <f>Disease!BE270</f>
        <v>0</v>
      </c>
      <c r="U293" s="35">
        <f>Disease!L270</f>
        <v>133.8116201853</v>
      </c>
      <c r="V293" s="82">
        <f>Disease!BF270</f>
        <v>59.516655128570854</v>
      </c>
      <c r="W293" s="35">
        <f>Disease!M270</f>
        <v>0</v>
      </c>
      <c r="X293" s="82">
        <f>Disease!BG270</f>
        <v>0</v>
      </c>
      <c r="Y293" s="35">
        <f>Disease!N270</f>
        <v>0</v>
      </c>
      <c r="Z293" s="82">
        <f>Disease!BH270</f>
        <v>0</v>
      </c>
      <c r="AA293" s="35">
        <f>Disease!O270</f>
        <v>73.845471986000007</v>
      </c>
      <c r="AB293" s="82">
        <f>Disease!BI270</f>
        <v>87.51406224764068</v>
      </c>
      <c r="AC293" s="35">
        <f>Disease!P270</f>
        <v>0</v>
      </c>
      <c r="AD293" s="82">
        <f>Disease!BJ270</f>
        <v>0</v>
      </c>
      <c r="AE293" s="35">
        <f>Disease!Q270</f>
        <v>0</v>
      </c>
      <c r="AF293" s="82">
        <f>Disease!BK270</f>
        <v>0</v>
      </c>
      <c r="AG293" s="35">
        <f>Disease!R270</f>
        <v>0</v>
      </c>
      <c r="AH293" s="82">
        <f>Disease!BL270</f>
        <v>0</v>
      </c>
      <c r="AI293" s="35">
        <f>Disease!S270</f>
        <v>0</v>
      </c>
      <c r="AJ293" s="82">
        <f>Disease!BM270</f>
        <v>0</v>
      </c>
      <c r="AK293" s="35">
        <f>Disease!T270</f>
        <v>0</v>
      </c>
      <c r="AL293" s="82">
        <f>Disease!BN270</f>
        <v>0</v>
      </c>
      <c r="AM293" s="81">
        <f t="shared" si="22"/>
        <v>25670.710615097101</v>
      </c>
      <c r="AN293" s="84">
        <f t="shared" si="23"/>
        <v>4.8604652062745277</v>
      </c>
    </row>
    <row r="294" spans="1:40" x14ac:dyDescent="0.25">
      <c r="A294" s="13"/>
      <c r="B294" s="36" t="str">
        <f>LookupValues!$B$16</f>
        <v>Transition or felled</v>
      </c>
      <c r="C294" s="35">
        <f>Disease!C271</f>
        <v>1593.4652773055998</v>
      </c>
      <c r="D294" s="82">
        <f>Disease!AW271</f>
        <v>26.758326179765717</v>
      </c>
      <c r="E294" s="35">
        <f>Disease!D271</f>
        <v>2.6476412138000001</v>
      </c>
      <c r="F294" s="82">
        <f>Disease!AX271</f>
        <v>71.15769117783617</v>
      </c>
      <c r="G294" s="35">
        <f>Disease!E271</f>
        <v>0</v>
      </c>
      <c r="H294" s="82">
        <f>Disease!AY271</f>
        <v>0</v>
      </c>
      <c r="I294" s="35">
        <f>Disease!F271</f>
        <v>51.443735260400004</v>
      </c>
      <c r="J294" s="82">
        <f>Disease!AZ271</f>
        <v>94.013099927739844</v>
      </c>
      <c r="K294" s="35">
        <f>Disease!G271</f>
        <v>0</v>
      </c>
      <c r="L294" s="82">
        <f>Disease!BA271</f>
        <v>0</v>
      </c>
      <c r="M294" s="35">
        <f>Disease!H271</f>
        <v>0</v>
      </c>
      <c r="N294" s="82">
        <f>Disease!BB271</f>
        <v>0</v>
      </c>
      <c r="O294" s="35">
        <f>Disease!I271</f>
        <v>0</v>
      </c>
      <c r="P294" s="82">
        <f>Disease!BC271</f>
        <v>0</v>
      </c>
      <c r="Q294" s="35">
        <f>Disease!J271</f>
        <v>0</v>
      </c>
      <c r="R294" s="82">
        <f>Disease!BD271</f>
        <v>0</v>
      </c>
      <c r="S294" s="35">
        <f>Disease!K271</f>
        <v>0</v>
      </c>
      <c r="T294" s="82">
        <f>Disease!BE271</f>
        <v>0</v>
      </c>
      <c r="U294" s="35">
        <f>Disease!L271</f>
        <v>412.79152971999997</v>
      </c>
      <c r="V294" s="82">
        <f>Disease!BF271</f>
        <v>65.55431879126759</v>
      </c>
      <c r="W294" s="35">
        <f>Disease!M271</f>
        <v>0</v>
      </c>
      <c r="X294" s="82">
        <f>Disease!BG271</f>
        <v>0</v>
      </c>
      <c r="Y294" s="35">
        <f>Disease!N271</f>
        <v>0</v>
      </c>
      <c r="Z294" s="82">
        <f>Disease!BH271</f>
        <v>0</v>
      </c>
      <c r="AA294" s="35">
        <f>Disease!O271</f>
        <v>0</v>
      </c>
      <c r="AB294" s="82">
        <f>Disease!BI271</f>
        <v>0</v>
      </c>
      <c r="AC294" s="35">
        <f>Disease!P271</f>
        <v>0</v>
      </c>
      <c r="AD294" s="82">
        <f>Disease!BJ271</f>
        <v>0</v>
      </c>
      <c r="AE294" s="35">
        <f>Disease!Q271</f>
        <v>0</v>
      </c>
      <c r="AF294" s="82">
        <f>Disease!BK271</f>
        <v>0</v>
      </c>
      <c r="AG294" s="35">
        <f>Disease!R271</f>
        <v>0</v>
      </c>
      <c r="AH294" s="82">
        <f>Disease!BL271</f>
        <v>0</v>
      </c>
      <c r="AI294" s="35">
        <f>Disease!S271</f>
        <v>0</v>
      </c>
      <c r="AJ294" s="82">
        <f>Disease!BM271</f>
        <v>0</v>
      </c>
      <c r="AK294" s="35">
        <f>Disease!T271</f>
        <v>0</v>
      </c>
      <c r="AL294" s="82">
        <f>Disease!BN271</f>
        <v>0</v>
      </c>
      <c r="AM294" s="81">
        <f t="shared" si="22"/>
        <v>2060.3481834997997</v>
      </c>
      <c r="AN294" s="84">
        <f t="shared" si="23"/>
        <v>24.622960238746778</v>
      </c>
    </row>
    <row r="295" spans="1:40" x14ac:dyDescent="0.25">
      <c r="A295" s="13"/>
      <c r="B295" s="80" t="s">
        <v>194</v>
      </c>
      <c r="C295" s="79">
        <f>SUM(C283:C294)</f>
        <v>105951.86189418398</v>
      </c>
      <c r="D295" s="83">
        <f>IF(C295=0,0,SQRT(SUM((C283*D283)^2,(C284*D284)^2,(C285*D285)^2,(C286*D286)^2,(C287*D287)^2,(C288*D288)^2,(C289*D289)^2,(C290*D290)^2,(C291*D291)^2,(C292*D292)^2,(C293*D293)^2,(C294*D294)^2))/C295)</f>
        <v>2.8369105867985298</v>
      </c>
      <c r="E295" s="79">
        <f>SUM(E283:E294)</f>
        <v>3751.1818513036997</v>
      </c>
      <c r="F295" s="83">
        <f>IF(E295=0,0,SQRT(SUM((E283*F283)^2,(E284*F284)^2,(E285*F285)^2,(E286*F286)^2,(E287*F287)^2,(E288*F288)^2,(E289*F289)^2,(E290*F290)^2,(E291*F291)^2,(E292*F292)^2,(E293*F293)^2,(E294*F294)^2))/E295)</f>
        <v>18.994814010461095</v>
      </c>
      <c r="G295" s="79">
        <f>SUM(G283:G294)</f>
        <v>1143.0578556678001</v>
      </c>
      <c r="H295" s="83">
        <f>IF(G295=0,0,SQRT(SUM((G283*H283)^2,(G284*H284)^2,(G285*H285)^2,(G286*H286)^2,(G287*H287)^2,(G288*H288)^2,(G289*H289)^2,(G290*H290)^2,(G291*H291)^2,(G292*H292)^2,(G293*H293)^2,(G294*H294)^2))/G295)</f>
        <v>31.393133054808622</v>
      </c>
      <c r="I295" s="79">
        <f>SUM(I283:I294)</f>
        <v>4966.5259937476003</v>
      </c>
      <c r="J295" s="83">
        <f>IF(I295=0,0,SQRT(SUM((I283*J283)^2,(I284*J284)^2,(I285*J285)^2,(I286*J286)^2,(I287*J287)^2,(I288*J288)^2,(I289*J289)^2,(I290*J290)^2,(I291*J291)^2,(I292*J292)^2,(I293*J293)^2,(I294*J294)^2))/I295)</f>
        <v>15.99796343922192</v>
      </c>
      <c r="K295" s="79">
        <f>SUM(K283:K294)</f>
        <v>962.04685608429998</v>
      </c>
      <c r="L295" s="83">
        <f>IF(K295=0,0,SQRT(SUM((K283*L283)^2,(K284*L284)^2,(K285*L285)^2,(K286*L286)^2,(K287*L287)^2,(K288*L288)^2,(K289*L289)^2,(K290*L290)^2,(K291*L291)^2,(K292*L292)^2,(K293*L293)^2,(K294*L294)^2))/K295)</f>
        <v>40.956543270290709</v>
      </c>
      <c r="M295" s="79">
        <f>SUM(M283:M294)</f>
        <v>278.639857307</v>
      </c>
      <c r="N295" s="83">
        <f>IF(M295=0,0,SQRT(SUM((M283*N283)^2,(M284*N284)^2,(M285*N285)^2,(M286*N286)^2,(M287*N287)^2,(M288*N288)^2,(M289*N289)^2,(M290*N290)^2,(M291*N291)^2,(M292*N292)^2,(M293*N293)^2,(M294*N294)^2))/M295)</f>
        <v>63.174815625542898</v>
      </c>
      <c r="O295" s="79">
        <f>SUM(O283:O294)</f>
        <v>1721.3286015027998</v>
      </c>
      <c r="P295" s="83">
        <f>IF(O295=0,0,SQRT(SUM((O283*P283)^2,(O284*P284)^2,(O285*P285)^2,(O286*P286)^2,(O287*P287)^2,(O288*P288)^2,(O289*P289)^2,(O290*P290)^2,(O291*P291)^2,(O292*P292)^2,(O293*P293)^2,(O294*P294)^2))/O295)</f>
        <v>27.092303004923288</v>
      </c>
      <c r="Q295" s="79">
        <f>SUM(Q283:Q294)</f>
        <v>77.179491685000002</v>
      </c>
      <c r="R295" s="83">
        <f>IF(Q295=0,0,SQRT(SUM((Q283*R283)^2,(Q284*R284)^2,(Q285*R285)^2,(Q286*R286)^2,(Q287*R287)^2,(Q288*R288)^2,(Q289*R289)^2,(Q290*R290)^2,(Q291*R291)^2,(Q292*R292)^2,(Q293*R293)^2,(Q294*R294)^2))/Q295)</f>
        <v>72.973593397890411</v>
      </c>
      <c r="S295" s="79">
        <f>SUM(S283:S294)</f>
        <v>0</v>
      </c>
      <c r="T295" s="83">
        <f>IF(S295=0,0,SQRT(SUM((S283*T283)^2,(S284*T284)^2,(S285*T285)^2,(S286*T286)^2,(S287*T287)^2,(S288*T288)^2,(S289*T289)^2,(S290*T290)^2,(S291*T291)^2,(S292*T292)^2,(S293*T293)^2,(S294*T294)^2))/S295)</f>
        <v>0</v>
      </c>
      <c r="U295" s="79">
        <f>SUM(U283:U294)</f>
        <v>917.84982192129996</v>
      </c>
      <c r="V295" s="83">
        <f>IF(U295=0,0,SQRT(SUM((U283*V283)^2,(U284*V284)^2,(U285*V285)^2,(U286*V286)^2,(U287*V287)^2,(U288*V288)^2,(U289*V289)^2,(U290*V290)^2,(U291*V291)^2,(U292*V292)^2,(U293*V293)^2,(U294*V294)^2))/U295)</f>
        <v>36.211939327371887</v>
      </c>
      <c r="W295" s="79">
        <f>SUM(W283:W294)</f>
        <v>0</v>
      </c>
      <c r="X295" s="83">
        <f>IF(W295=0,0,SQRT(SUM((W283*X283)^2,(W284*X284)^2,(W285*X285)^2,(W286*X286)^2,(W287*X287)^2,(W288*X288)^2,(W289*X289)^2,(W290*X290)^2,(W291*X291)^2,(W292*X292)^2,(W293*X293)^2,(W294*X294)^2))/W295)</f>
        <v>0</v>
      </c>
      <c r="Y295" s="79">
        <f>SUM(Y283:Y294)</f>
        <v>432.00738423400003</v>
      </c>
      <c r="Z295" s="83">
        <f>IF(Y295=0,0,SQRT(SUM((Y283*Z283)^2,(Y284*Z284)^2,(Y285*Z285)^2,(Y286*Z286)^2,(Y287*Z287)^2,(Y288*Z288)^2,(Y289*Z289)^2,(Y290*Z290)^2,(Y291*Z291)^2,(Y292*Z292)^2,(Y293*Z293)^2,(Y294*Z294)^2))/Y295)</f>
        <v>65.786059520854494</v>
      </c>
      <c r="AA295" s="79">
        <f>SUM(AA283:AA294)</f>
        <v>429.19343014690003</v>
      </c>
      <c r="AB295" s="83">
        <f>IF(AA295=0,0,SQRT(SUM((AA283*AB283)^2,(AA284*AB284)^2,(AA285*AB285)^2,(AA286*AB286)^2,(AA287*AB287)^2,(AA288*AB288)^2,(AA289*AB289)^2,(AA290*AB290)^2,(AA291*AB291)^2,(AA292*AB292)^2,(AA293*AB293)^2,(AA294*AB294)^2))/AA295)</f>
        <v>51.808060582958333</v>
      </c>
      <c r="AC295" s="79">
        <f>SUM(AC283:AC294)</f>
        <v>0</v>
      </c>
      <c r="AD295" s="83">
        <f>IF(AC295=0,0,SQRT(SUM((AC283*AD283)^2,(AC284*AD284)^2,(AC285*AD285)^2,(AC286*AD286)^2,(AC287*AD287)^2,(AC288*AD288)^2,(AC289*AD289)^2,(AC290*AD290)^2,(AC291*AD291)^2,(AC292*AD292)^2,(AC293*AD293)^2,(AC294*AD294)^2))/AC295)</f>
        <v>0</v>
      </c>
      <c r="AE295" s="79">
        <f>SUM(AE283:AE294)</f>
        <v>0</v>
      </c>
      <c r="AF295" s="83">
        <f>IF(AE295=0,0,SQRT(SUM((AE283*AF283)^2,(AE284*AF284)^2,(AE285*AF285)^2,(AE286*AF286)^2,(AE287*AF287)^2,(AE288*AF288)^2,(AE289*AF289)^2,(AE290*AF290)^2,(AE291*AF291)^2,(AE292*AF292)^2,(AE293*AF293)^2,(AE294*AF294)^2))/AE295)</f>
        <v>0</v>
      </c>
      <c r="AG295" s="79">
        <f>SUM(AG283:AG294)</f>
        <v>232.22646155219999</v>
      </c>
      <c r="AH295" s="83">
        <f>IF(AG295=0,0,SQRT(SUM((AG283*AH283)^2,(AG284*AH284)^2,(AG285*AH285)^2,(AG286*AH286)^2,(AG287*AH287)^2,(AG288*AH288)^2,(AG289*AH289)^2,(AG290*AH290)^2,(AG291*AH291)^2,(AG292*AH292)^2,(AG293*AH293)^2,(AG294*AH294)^2))/AG295)</f>
        <v>88.576466986445325</v>
      </c>
      <c r="AI295" s="79">
        <f>SUM(AI283:AI294)</f>
        <v>0</v>
      </c>
      <c r="AJ295" s="83">
        <f>IF(AI295=0,0,SQRT(SUM((AI283*AJ283)^2,(AI284*AJ284)^2,(AI285*AJ285)^2,(AI286*AJ286)^2,(AI287*AJ287)^2,(AI288*AJ288)^2,(AI289*AJ289)^2,(AI290*AJ290)^2,(AI291*AJ291)^2,(AI292*AJ292)^2,(AI293*AJ293)^2,(AI294*AJ294)^2))/AI295)</f>
        <v>0</v>
      </c>
      <c r="AK295" s="79">
        <f>SUM(AK283:AK294)</f>
        <v>0</v>
      </c>
      <c r="AL295" s="83">
        <f>IF(AK295=0,0,SQRT(SUM((AK283*AL283)^2,(AK284*AL284)^2,(AK285*AL285)^2,(AK286*AL286)^2,(AK287*AL287)^2,(AK288*AL288)^2,(AK289*AL289)^2,(AK290*AL290)^2,(AK291*AL291)^2,(AK292*AL292)^2,(AK293*AL293)^2,(AK294*AL294)^2))/AK295)</f>
        <v>0</v>
      </c>
      <c r="AM295" s="81">
        <f>SUM(AM283:AM294)</f>
        <v>120863.09949933659</v>
      </c>
      <c r="AN295" s="84">
        <f>IF(AM295=0,0,SQRT(SUM((AM283*AN283)^2,(AM284*AN284)^2,(AM285*AN285)^2,(AM286*AN286)^2,(AM287*AN287)^2,(AM288*AN288)^2,(AM289*AN289)^2,(AM290*AN290)^2,(AM291*AN291)^2,(AM292*AN292)^2,(AM293*AN293)^2,(AM294*AN294)^2))/AM295)</f>
        <v>2.7431490783889716</v>
      </c>
    </row>
    <row r="296" spans="1:40" x14ac:dyDescent="0.25">
      <c r="A296" s="13"/>
      <c r="B296" s="55"/>
      <c r="C296" s="56"/>
      <c r="D296" s="57"/>
      <c r="E296" s="56"/>
      <c r="F296" s="57"/>
      <c r="G296" s="56"/>
      <c r="H296" s="57"/>
      <c r="I296" s="56"/>
      <c r="J296" s="57"/>
      <c r="K296" s="56"/>
      <c r="L296" s="57"/>
      <c r="M296" s="56"/>
      <c r="N296" s="57"/>
      <c r="O296" s="56"/>
      <c r="P296" s="57"/>
      <c r="Q296" s="56"/>
      <c r="R296" s="57"/>
      <c r="S296" s="56"/>
      <c r="T296" s="57"/>
      <c r="U296" s="56"/>
      <c r="V296" s="57"/>
      <c r="W296" s="56"/>
      <c r="X296" s="57"/>
      <c r="Y296" s="56"/>
      <c r="Z296" s="57"/>
      <c r="AA296" s="56"/>
      <c r="AB296" s="57"/>
      <c r="AC296" s="56"/>
      <c r="AD296" s="57"/>
      <c r="AE296" s="56"/>
      <c r="AF296" s="57"/>
      <c r="AG296" s="56"/>
      <c r="AH296" s="57"/>
      <c r="AI296" s="56"/>
      <c r="AJ296" s="57"/>
      <c r="AK296" s="57"/>
      <c r="AL296" s="57"/>
      <c r="AM296" s="57"/>
      <c r="AN296" s="57"/>
    </row>
    <row r="297" spans="1:40" x14ac:dyDescent="0.25">
      <c r="A297" s="13"/>
      <c r="B297" s="55"/>
      <c r="C297" s="56"/>
      <c r="D297" s="57"/>
      <c r="E297" s="56"/>
      <c r="F297" s="57"/>
      <c r="G297" s="56"/>
      <c r="H297" s="57"/>
      <c r="I297" s="56"/>
      <c r="J297" s="57"/>
      <c r="K297" s="56"/>
      <c r="L297" s="57"/>
      <c r="M297" s="56"/>
      <c r="N297" s="57"/>
      <c r="O297" s="56"/>
      <c r="P297" s="57"/>
      <c r="Q297" s="56"/>
      <c r="R297" s="57"/>
      <c r="S297" s="56"/>
      <c r="T297" s="57"/>
      <c r="U297" s="56"/>
      <c r="V297" s="57"/>
      <c r="W297" s="56"/>
      <c r="X297" s="57"/>
      <c r="Y297" s="56"/>
      <c r="Z297" s="57"/>
      <c r="AA297" s="56"/>
      <c r="AB297" s="57"/>
      <c r="AC297" s="56"/>
      <c r="AD297" s="57"/>
      <c r="AE297" s="56"/>
      <c r="AF297" s="57"/>
      <c r="AG297" s="56"/>
      <c r="AH297" s="57"/>
      <c r="AI297" s="56"/>
      <c r="AJ297" s="57"/>
      <c r="AK297" s="57"/>
      <c r="AL297" s="57"/>
      <c r="AM297" s="57"/>
      <c r="AN297" s="57"/>
    </row>
    <row r="298" spans="1:40" x14ac:dyDescent="0.25">
      <c r="A298" s="19"/>
      <c r="B298" s="55"/>
      <c r="C298" s="56"/>
      <c r="D298" s="57"/>
      <c r="E298" s="56"/>
      <c r="F298" s="57"/>
      <c r="G298" s="56"/>
      <c r="H298" s="57"/>
      <c r="I298" s="56"/>
      <c r="J298" s="57"/>
      <c r="K298" s="56"/>
      <c r="L298" s="57"/>
      <c r="M298" s="56"/>
      <c r="N298" s="57"/>
      <c r="O298" s="56"/>
      <c r="P298" s="57"/>
      <c r="Q298" s="56"/>
      <c r="R298" s="57"/>
      <c r="S298" s="56"/>
      <c r="T298" s="57"/>
      <c r="U298" s="56"/>
      <c r="V298" s="57"/>
      <c r="W298" s="56"/>
      <c r="X298" s="57"/>
      <c r="Y298" s="56"/>
      <c r="Z298" s="57"/>
      <c r="AA298" s="56"/>
      <c r="AB298" s="57"/>
      <c r="AC298" s="56"/>
      <c r="AD298" s="57"/>
      <c r="AE298" s="56"/>
      <c r="AF298" s="57"/>
      <c r="AG298" s="56"/>
      <c r="AH298" s="57"/>
      <c r="AI298" s="56"/>
      <c r="AJ298" s="57"/>
      <c r="AK298" s="57"/>
      <c r="AL298" s="57"/>
      <c r="AM298" s="57"/>
      <c r="AN298" s="57"/>
    </row>
    <row r="299" spans="1:40" x14ac:dyDescent="0.25">
      <c r="A299" s="13"/>
      <c r="B299" s="55"/>
      <c r="C299" s="56"/>
      <c r="D299" s="57"/>
      <c r="E299" s="56"/>
      <c r="F299" s="57"/>
      <c r="G299" s="56"/>
      <c r="H299" s="57"/>
      <c r="I299" s="56"/>
      <c r="J299" s="57"/>
      <c r="K299" s="56"/>
      <c r="L299" s="57"/>
      <c r="M299" s="56"/>
      <c r="N299" s="57"/>
      <c r="O299" s="56"/>
      <c r="P299" s="57"/>
      <c r="Q299" s="56"/>
      <c r="R299" s="57"/>
      <c r="S299" s="56"/>
      <c r="T299" s="57"/>
      <c r="U299" s="56"/>
      <c r="V299" s="57"/>
      <c r="W299" s="56"/>
      <c r="X299" s="57"/>
      <c r="Y299" s="56"/>
      <c r="Z299" s="57"/>
      <c r="AA299" s="56"/>
      <c r="AB299" s="57"/>
      <c r="AC299" s="56"/>
      <c r="AD299" s="57"/>
      <c r="AE299" s="56"/>
      <c r="AF299" s="57"/>
      <c r="AG299" s="56"/>
      <c r="AH299" s="57"/>
      <c r="AI299" s="56"/>
      <c r="AJ299" s="57"/>
      <c r="AK299" s="57"/>
      <c r="AL299" s="57"/>
      <c r="AM299" s="57"/>
      <c r="AN299" s="57"/>
    </row>
    <row r="300" spans="1:40" x14ac:dyDescent="0.25">
      <c r="A300" s="13"/>
      <c r="B300" s="55"/>
      <c r="C300" s="56"/>
      <c r="D300" s="57"/>
      <c r="E300" s="56"/>
      <c r="F300" s="57"/>
      <c r="G300" s="56"/>
      <c r="H300" s="57"/>
      <c r="I300" s="56"/>
      <c r="J300" s="57"/>
      <c r="K300" s="56"/>
      <c r="L300" s="57"/>
      <c r="M300" s="56"/>
      <c r="N300" s="57"/>
      <c r="O300" s="56"/>
      <c r="P300" s="57"/>
      <c r="Q300" s="56"/>
      <c r="R300" s="57"/>
      <c r="S300" s="56"/>
      <c r="T300" s="57"/>
      <c r="U300" s="56"/>
      <c r="V300" s="57"/>
      <c r="W300" s="56"/>
      <c r="X300" s="57"/>
      <c r="Y300" s="56"/>
      <c r="Z300" s="57"/>
      <c r="AA300" s="56"/>
      <c r="AB300" s="57"/>
      <c r="AC300" s="56"/>
      <c r="AD300" s="57"/>
      <c r="AE300" s="56"/>
      <c r="AF300" s="57"/>
      <c r="AG300" s="56"/>
      <c r="AH300" s="57"/>
      <c r="AI300" s="56"/>
      <c r="AJ300" s="57"/>
      <c r="AK300" s="57"/>
      <c r="AL300" s="57"/>
      <c r="AM300" s="57"/>
      <c r="AN300" s="57"/>
    </row>
    <row r="301" spans="1:40" x14ac:dyDescent="0.25">
      <c r="A301" s="29"/>
      <c r="B301" s="55"/>
      <c r="C301" s="56"/>
      <c r="D301" s="57"/>
      <c r="E301" s="56"/>
      <c r="F301" s="57"/>
      <c r="G301" s="56"/>
      <c r="H301" s="57"/>
      <c r="I301" s="56"/>
      <c r="J301" s="57"/>
      <c r="K301" s="56"/>
      <c r="L301" s="57"/>
      <c r="M301" s="56"/>
      <c r="N301" s="57"/>
      <c r="O301" s="56"/>
      <c r="P301" s="57"/>
      <c r="Q301" s="56"/>
      <c r="R301" s="57"/>
      <c r="S301" s="56"/>
      <c r="T301" s="57"/>
      <c r="U301" s="56"/>
      <c r="V301" s="57"/>
      <c r="W301" s="56"/>
      <c r="X301" s="57"/>
      <c r="Y301" s="56"/>
      <c r="Z301" s="57"/>
      <c r="AA301" s="56"/>
      <c r="AB301" s="57"/>
      <c r="AC301" s="56"/>
      <c r="AD301" s="57"/>
      <c r="AE301" s="56"/>
      <c r="AF301" s="57"/>
      <c r="AG301" s="56"/>
      <c r="AH301" s="57"/>
      <c r="AI301" s="56"/>
      <c r="AJ301" s="57"/>
      <c r="AK301" s="57"/>
      <c r="AL301" s="57"/>
      <c r="AM301" s="57"/>
      <c r="AN301" s="57"/>
    </row>
    <row r="303" spans="1:40" x14ac:dyDescent="0.25">
      <c r="B303" s="13" t="s">
        <v>426</v>
      </c>
      <c r="C303" s="13" t="str">
        <f>Disease!$B$2</f>
        <v>Tree Diseases</v>
      </c>
    </row>
    <row r="304" spans="1:40" x14ac:dyDescent="0.25">
      <c r="A304" s="13"/>
      <c r="B304" s="13"/>
    </row>
    <row r="305" spans="1:40" x14ac:dyDescent="0.25">
      <c r="B305" s="97" t="str">
        <f>$B$2</f>
        <v>Habitat Type</v>
      </c>
      <c r="C305" s="99" t="s">
        <v>400</v>
      </c>
      <c r="D305" s="98"/>
      <c r="E305" s="98"/>
      <c r="F305" s="98"/>
      <c r="G305" s="98"/>
      <c r="H305" s="100"/>
      <c r="I305" s="99" t="s">
        <v>401</v>
      </c>
      <c r="J305" s="98"/>
      <c r="K305" s="98"/>
      <c r="L305" s="98"/>
      <c r="M305" s="98"/>
      <c r="N305" s="100"/>
      <c r="O305" s="99" t="s">
        <v>402</v>
      </c>
      <c r="P305" s="98"/>
      <c r="Q305" s="98"/>
      <c r="R305" s="98"/>
      <c r="S305" s="98"/>
      <c r="T305" s="100"/>
      <c r="U305" s="99" t="s">
        <v>403</v>
      </c>
      <c r="V305" s="98"/>
      <c r="W305" s="98"/>
      <c r="X305" s="98"/>
      <c r="Y305" s="98"/>
      <c r="Z305" s="100"/>
      <c r="AA305" s="99" t="s">
        <v>404</v>
      </c>
      <c r="AB305" s="98"/>
      <c r="AC305" s="98"/>
      <c r="AD305" s="98"/>
      <c r="AE305" s="98"/>
      <c r="AF305" s="100"/>
      <c r="AG305" s="99" t="s">
        <v>405</v>
      </c>
      <c r="AH305" s="98"/>
      <c r="AI305" s="98"/>
      <c r="AJ305" s="98"/>
      <c r="AK305" s="98"/>
      <c r="AL305" s="100"/>
      <c r="AM305" s="101" t="s">
        <v>194</v>
      </c>
      <c r="AN305" s="102"/>
    </row>
    <row r="306" spans="1:40" x14ac:dyDescent="0.25">
      <c r="A306" s="8" t="s">
        <v>126</v>
      </c>
      <c r="B306" s="97"/>
      <c r="C306" s="105" t="s">
        <v>394</v>
      </c>
      <c r="D306" s="105"/>
      <c r="E306" s="99" t="s">
        <v>395</v>
      </c>
      <c r="F306" s="100"/>
      <c r="G306" s="105" t="s">
        <v>396</v>
      </c>
      <c r="H306" s="105"/>
      <c r="I306" s="105" t="s">
        <v>394</v>
      </c>
      <c r="J306" s="105"/>
      <c r="K306" s="99" t="s">
        <v>395</v>
      </c>
      <c r="L306" s="100"/>
      <c r="M306" s="105" t="s">
        <v>396</v>
      </c>
      <c r="N306" s="105"/>
      <c r="O306" s="105" t="s">
        <v>394</v>
      </c>
      <c r="P306" s="105"/>
      <c r="Q306" s="99" t="s">
        <v>395</v>
      </c>
      <c r="R306" s="100"/>
      <c r="S306" s="105" t="s">
        <v>396</v>
      </c>
      <c r="T306" s="105"/>
      <c r="U306" s="105" t="s">
        <v>394</v>
      </c>
      <c r="V306" s="105"/>
      <c r="W306" s="99" t="s">
        <v>395</v>
      </c>
      <c r="X306" s="100"/>
      <c r="Y306" s="105" t="s">
        <v>396</v>
      </c>
      <c r="Z306" s="105"/>
      <c r="AA306" s="105" t="s">
        <v>394</v>
      </c>
      <c r="AB306" s="105"/>
      <c r="AC306" s="99" t="s">
        <v>395</v>
      </c>
      <c r="AD306" s="100"/>
      <c r="AE306" s="105" t="s">
        <v>396</v>
      </c>
      <c r="AF306" s="105"/>
      <c r="AG306" s="105" t="s">
        <v>394</v>
      </c>
      <c r="AH306" s="105"/>
      <c r="AI306" s="99" t="s">
        <v>395</v>
      </c>
      <c r="AJ306" s="100"/>
      <c r="AK306" s="105" t="s">
        <v>396</v>
      </c>
      <c r="AL306" s="105"/>
      <c r="AM306" s="103"/>
      <c r="AN306" s="104"/>
    </row>
    <row r="307" spans="1:40" ht="25.5" x14ac:dyDescent="0.25">
      <c r="A307" s="13"/>
      <c r="B307" s="98"/>
      <c r="C307" s="32" t="s">
        <v>195</v>
      </c>
      <c r="D307" s="33" t="s">
        <v>196</v>
      </c>
      <c r="E307" s="32" t="s">
        <v>195</v>
      </c>
      <c r="F307" s="33" t="s">
        <v>196</v>
      </c>
      <c r="G307" s="32" t="s">
        <v>195</v>
      </c>
      <c r="H307" s="33" t="s">
        <v>196</v>
      </c>
      <c r="I307" s="32" t="s">
        <v>195</v>
      </c>
      <c r="J307" s="33" t="s">
        <v>196</v>
      </c>
      <c r="K307" s="32" t="s">
        <v>195</v>
      </c>
      <c r="L307" s="33" t="s">
        <v>196</v>
      </c>
      <c r="M307" s="32" t="s">
        <v>195</v>
      </c>
      <c r="N307" s="33" t="s">
        <v>196</v>
      </c>
      <c r="O307" s="32" t="s">
        <v>195</v>
      </c>
      <c r="P307" s="33" t="s">
        <v>196</v>
      </c>
      <c r="Q307" s="32" t="s">
        <v>195</v>
      </c>
      <c r="R307" s="33" t="s">
        <v>196</v>
      </c>
      <c r="S307" s="32" t="s">
        <v>195</v>
      </c>
      <c r="T307" s="33" t="s">
        <v>196</v>
      </c>
      <c r="U307" s="32" t="s">
        <v>195</v>
      </c>
      <c r="V307" s="33" t="s">
        <v>196</v>
      </c>
      <c r="W307" s="32" t="s">
        <v>195</v>
      </c>
      <c r="X307" s="33" t="s">
        <v>196</v>
      </c>
      <c r="Y307" s="32" t="s">
        <v>195</v>
      </c>
      <c r="Z307" s="33" t="s">
        <v>196</v>
      </c>
      <c r="AA307" s="32" t="s">
        <v>195</v>
      </c>
      <c r="AB307" s="33" t="s">
        <v>196</v>
      </c>
      <c r="AC307" s="32" t="s">
        <v>195</v>
      </c>
      <c r="AD307" s="33" t="s">
        <v>196</v>
      </c>
      <c r="AE307" s="32" t="s">
        <v>195</v>
      </c>
      <c r="AF307" s="33" t="s">
        <v>196</v>
      </c>
      <c r="AG307" s="32" t="s">
        <v>195</v>
      </c>
      <c r="AH307" s="33" t="s">
        <v>196</v>
      </c>
      <c r="AI307" s="32" t="s">
        <v>195</v>
      </c>
      <c r="AJ307" s="33" t="s">
        <v>196</v>
      </c>
      <c r="AK307" s="32" t="s">
        <v>195</v>
      </c>
      <c r="AL307" s="33" t="s">
        <v>196</v>
      </c>
      <c r="AM307" s="73" t="s">
        <v>195</v>
      </c>
      <c r="AN307" s="72" t="s">
        <v>196</v>
      </c>
    </row>
    <row r="308" spans="1:40" x14ac:dyDescent="0.25">
      <c r="A308" s="13"/>
      <c r="B308" s="34" t="str">
        <f>LookupValues!$B$5</f>
        <v>Lowland beech/yew woodland</v>
      </c>
      <c r="C308" s="35">
        <f>Disease!C283</f>
        <v>0</v>
      </c>
      <c r="D308" s="82">
        <f>Disease!AW283</f>
        <v>0</v>
      </c>
      <c r="E308" s="35">
        <f>Disease!D283</f>
        <v>0</v>
      </c>
      <c r="F308" s="82">
        <f>Disease!AX283</f>
        <v>0</v>
      </c>
      <c r="G308" s="35">
        <f>Disease!E283</f>
        <v>0</v>
      </c>
      <c r="H308" s="82">
        <f>Disease!AY283</f>
        <v>0</v>
      </c>
      <c r="I308" s="35">
        <f>Disease!F283</f>
        <v>0</v>
      </c>
      <c r="J308" s="82">
        <f>Disease!AZ283</f>
        <v>0</v>
      </c>
      <c r="K308" s="35">
        <f>Disease!G283</f>
        <v>0</v>
      </c>
      <c r="L308" s="82">
        <f>Disease!BA283</f>
        <v>0</v>
      </c>
      <c r="M308" s="35">
        <f>Disease!H283</f>
        <v>0</v>
      </c>
      <c r="N308" s="82">
        <f>Disease!BB283</f>
        <v>0</v>
      </c>
      <c r="O308" s="35">
        <f>Disease!I283</f>
        <v>0</v>
      </c>
      <c r="P308" s="82">
        <f>Disease!BC283</f>
        <v>0</v>
      </c>
      <c r="Q308" s="35">
        <f>Disease!J283</f>
        <v>0</v>
      </c>
      <c r="R308" s="82">
        <f>Disease!BD283</f>
        <v>0</v>
      </c>
      <c r="S308" s="35">
        <f>Disease!K283</f>
        <v>0</v>
      </c>
      <c r="T308" s="82">
        <f>Disease!BE283</f>
        <v>0</v>
      </c>
      <c r="U308" s="35">
        <f>Disease!L283</f>
        <v>0</v>
      </c>
      <c r="V308" s="82">
        <f>Disease!BF283</f>
        <v>0</v>
      </c>
      <c r="W308" s="35">
        <f>Disease!M283</f>
        <v>0</v>
      </c>
      <c r="X308" s="82">
        <f>Disease!BG283</f>
        <v>0</v>
      </c>
      <c r="Y308" s="35">
        <f>Disease!N283</f>
        <v>0</v>
      </c>
      <c r="Z308" s="82">
        <f>Disease!BH283</f>
        <v>0</v>
      </c>
      <c r="AA308" s="35">
        <f>Disease!O283</f>
        <v>0</v>
      </c>
      <c r="AB308" s="82">
        <f>Disease!BI283</f>
        <v>0</v>
      </c>
      <c r="AC308" s="35">
        <f>Disease!P283</f>
        <v>0</v>
      </c>
      <c r="AD308" s="82">
        <f>Disease!BJ283</f>
        <v>0</v>
      </c>
      <c r="AE308" s="35">
        <f>Disease!Q283</f>
        <v>0</v>
      </c>
      <c r="AF308" s="82">
        <f>Disease!BK283</f>
        <v>0</v>
      </c>
      <c r="AG308" s="35">
        <f>Disease!R283</f>
        <v>0</v>
      </c>
      <c r="AH308" s="82">
        <f>Disease!BL283</f>
        <v>0</v>
      </c>
      <c r="AI308" s="35">
        <f>Disease!S283</f>
        <v>0</v>
      </c>
      <c r="AJ308" s="82">
        <f>Disease!BM283</f>
        <v>0</v>
      </c>
      <c r="AK308" s="35">
        <f>Disease!T283</f>
        <v>0</v>
      </c>
      <c r="AL308" s="82">
        <f>Disease!BN283</f>
        <v>0</v>
      </c>
      <c r="AM308" s="81">
        <f>SUM(C308,E308,G308,I308,K308,M308,O308,Q308,S308,U308,W308,Y308,AA308,AC308,AE308,AG308,AI308,AK308)</f>
        <v>0</v>
      </c>
      <c r="AN308" s="84">
        <f>IF(AM308=0,0,SQRT(SUM((C308*D308)^2,(E308*F308)^2,(G308*H308)^2,(I308*J308)^2,(K308*L308)^2,(M308*N308)^2,(O308*P308)^2,(Q308*R308)^2,(S308*T308)^2,(U308*V308)^2,(W308*X308)^2,(Y308*Z308)^2,(AA308*AB308)^2,(AC308*AD308)^2,(AE308*AF308)^2,(AG308*AH308)^2,(AI308*AJ308)^2,(AK308*AL308)^2))/AM308)</f>
        <v>0</v>
      </c>
    </row>
    <row r="309" spans="1:40" x14ac:dyDescent="0.25">
      <c r="A309" s="13"/>
      <c r="B309" s="34" t="str">
        <f>LookupValues!$B$6</f>
        <v>Lowland Mixed Deciduous Woodland</v>
      </c>
      <c r="C309" s="35">
        <f>Disease!C284</f>
        <v>3736.136040033</v>
      </c>
      <c r="D309" s="82">
        <f>Disease!AW284</f>
        <v>17.972104640613605</v>
      </c>
      <c r="E309" s="35">
        <f>Disease!D284</f>
        <v>0</v>
      </c>
      <c r="F309" s="82">
        <f>Disease!AX284</f>
        <v>0</v>
      </c>
      <c r="G309" s="35">
        <f>Disease!E284</f>
        <v>0</v>
      </c>
      <c r="H309" s="82">
        <f>Disease!AY284</f>
        <v>0</v>
      </c>
      <c r="I309" s="35">
        <f>Disease!F284</f>
        <v>297.57075184889999</v>
      </c>
      <c r="J309" s="82">
        <f>Disease!AZ284</f>
        <v>66.554093971888406</v>
      </c>
      <c r="K309" s="35">
        <f>Disease!G284</f>
        <v>0</v>
      </c>
      <c r="L309" s="82">
        <f>Disease!BA284</f>
        <v>0</v>
      </c>
      <c r="M309" s="35">
        <f>Disease!H284</f>
        <v>0</v>
      </c>
      <c r="N309" s="82">
        <f>Disease!BB284</f>
        <v>0</v>
      </c>
      <c r="O309" s="35">
        <f>Disease!I284</f>
        <v>0</v>
      </c>
      <c r="P309" s="82">
        <f>Disease!BC284</f>
        <v>0</v>
      </c>
      <c r="Q309" s="35">
        <f>Disease!J284</f>
        <v>0</v>
      </c>
      <c r="R309" s="82">
        <f>Disease!BD284</f>
        <v>0</v>
      </c>
      <c r="S309" s="35">
        <f>Disease!K284</f>
        <v>0</v>
      </c>
      <c r="T309" s="82">
        <f>Disease!BE284</f>
        <v>0</v>
      </c>
      <c r="U309" s="35">
        <f>Disease!L284</f>
        <v>0</v>
      </c>
      <c r="V309" s="82">
        <f>Disease!BF284</f>
        <v>0</v>
      </c>
      <c r="W309" s="35">
        <f>Disease!M284</f>
        <v>0</v>
      </c>
      <c r="X309" s="82">
        <f>Disease!BG284</f>
        <v>0</v>
      </c>
      <c r="Y309" s="35">
        <f>Disease!N284</f>
        <v>0</v>
      </c>
      <c r="Z309" s="82">
        <f>Disease!BH284</f>
        <v>0</v>
      </c>
      <c r="AA309" s="35">
        <f>Disease!O284</f>
        <v>0</v>
      </c>
      <c r="AB309" s="82">
        <f>Disease!BI284</f>
        <v>0</v>
      </c>
      <c r="AC309" s="35">
        <f>Disease!P284</f>
        <v>0</v>
      </c>
      <c r="AD309" s="82">
        <f>Disease!BJ284</f>
        <v>0</v>
      </c>
      <c r="AE309" s="35">
        <f>Disease!Q284</f>
        <v>0</v>
      </c>
      <c r="AF309" s="82">
        <f>Disease!BK284</f>
        <v>0</v>
      </c>
      <c r="AG309" s="35">
        <f>Disease!R284</f>
        <v>0</v>
      </c>
      <c r="AH309" s="82">
        <f>Disease!BL284</f>
        <v>0</v>
      </c>
      <c r="AI309" s="35">
        <f>Disease!S284</f>
        <v>0</v>
      </c>
      <c r="AJ309" s="82">
        <f>Disease!BM284</f>
        <v>0</v>
      </c>
      <c r="AK309" s="35">
        <f>Disease!T284</f>
        <v>0</v>
      </c>
      <c r="AL309" s="82">
        <f>Disease!BN284</f>
        <v>0</v>
      </c>
      <c r="AM309" s="81">
        <f t="shared" ref="AM309:AM319" si="24">SUM(C309,E309,G309,I309,K309,M309,O309,Q309,S309,U309,W309,Y309,AA309,AC309,AE309,AG309,AI309,AK309)</f>
        <v>4033.7067918818998</v>
      </c>
      <c r="AN309" s="84">
        <f t="shared" ref="AN309:AN319" si="25">IF(AM309=0,0,SQRT(SUM((C309*D309)^2,(E309*F309)^2,(G309*H309)^2,(I309*J309)^2,(K309*L309)^2,(M309*N309)^2,(O309*P309)^2,(Q309*R309)^2,(S309*T309)^2,(U309*V309)^2,(W309*X309)^2,(Y309*Z309)^2,(AA309*AB309)^2,(AC309*AD309)^2,(AE309*AF309)^2,(AG309*AH309)^2,(AI309*AJ309)^2,(AK309*AL309)^2))/AM309)</f>
        <v>17.355245714453694</v>
      </c>
    </row>
    <row r="310" spans="1:40" x14ac:dyDescent="0.25">
      <c r="A310" s="13"/>
      <c r="B310" s="34" t="str">
        <f>LookupValues!$B$7</f>
        <v>Native pine woodlands</v>
      </c>
      <c r="C310" s="35">
        <f>Disease!C285</f>
        <v>24624.614133548002</v>
      </c>
      <c r="D310" s="82">
        <f>Disease!AW285</f>
        <v>8.1730687946291471</v>
      </c>
      <c r="E310" s="35">
        <f>Disease!D285</f>
        <v>2998.9630939900003</v>
      </c>
      <c r="F310" s="82">
        <f>Disease!AX285</f>
        <v>22.809597365282304</v>
      </c>
      <c r="G310" s="35">
        <f>Disease!E285</f>
        <v>553.78218067119997</v>
      </c>
      <c r="H310" s="82">
        <f>Disease!AY285</f>
        <v>40.69623539681622</v>
      </c>
      <c r="I310" s="35">
        <f>Disease!F285</f>
        <v>1983.525153287</v>
      </c>
      <c r="J310" s="82">
        <f>Disease!AZ285</f>
        <v>29.266745169327542</v>
      </c>
      <c r="K310" s="35">
        <f>Disease!G285</f>
        <v>225.76509766000001</v>
      </c>
      <c r="L310" s="82">
        <f>Disease!BA285</f>
        <v>72.858917152049969</v>
      </c>
      <c r="M310" s="35">
        <f>Disease!H285</f>
        <v>658.45036794149996</v>
      </c>
      <c r="N310" s="82">
        <f>Disease!BB285</f>
        <v>60.166524664435151</v>
      </c>
      <c r="O310" s="35">
        <f>Disease!I285</f>
        <v>208.352410776</v>
      </c>
      <c r="P310" s="82">
        <f>Disease!BC285</f>
        <v>81.436788248915732</v>
      </c>
      <c r="Q310" s="35">
        <f>Disease!J285</f>
        <v>367.07636189879997</v>
      </c>
      <c r="R310" s="82">
        <f>Disease!BD285</f>
        <v>78.683242767085943</v>
      </c>
      <c r="S310" s="35">
        <f>Disease!K285</f>
        <v>0</v>
      </c>
      <c r="T310" s="82">
        <f>Disease!BE285</f>
        <v>0</v>
      </c>
      <c r="U310" s="35">
        <f>Disease!L285</f>
        <v>21.2722263679</v>
      </c>
      <c r="V310" s="82">
        <f>Disease!BF285</f>
        <v>55.808640829030317</v>
      </c>
      <c r="W310" s="35">
        <f>Disease!M285</f>
        <v>0</v>
      </c>
      <c r="X310" s="82">
        <f>Disease!BG285</f>
        <v>0</v>
      </c>
      <c r="Y310" s="35">
        <f>Disease!N285</f>
        <v>0</v>
      </c>
      <c r="Z310" s="82">
        <f>Disease!BH285</f>
        <v>0</v>
      </c>
      <c r="AA310" s="35">
        <f>Disease!O285</f>
        <v>0</v>
      </c>
      <c r="AB310" s="82">
        <f>Disease!BI285</f>
        <v>0</v>
      </c>
      <c r="AC310" s="35">
        <f>Disease!P285</f>
        <v>0</v>
      </c>
      <c r="AD310" s="82">
        <f>Disease!BJ285</f>
        <v>0</v>
      </c>
      <c r="AE310" s="35">
        <f>Disease!Q285</f>
        <v>0</v>
      </c>
      <c r="AF310" s="82">
        <f>Disease!BK285</f>
        <v>0</v>
      </c>
      <c r="AG310" s="35">
        <f>Disease!R285</f>
        <v>0</v>
      </c>
      <c r="AH310" s="82">
        <f>Disease!BL285</f>
        <v>0</v>
      </c>
      <c r="AI310" s="35">
        <f>Disease!S285</f>
        <v>0</v>
      </c>
      <c r="AJ310" s="82">
        <f>Disease!BM285</f>
        <v>0</v>
      </c>
      <c r="AK310" s="35">
        <f>Disease!T285</f>
        <v>0</v>
      </c>
      <c r="AL310" s="82">
        <f>Disease!BN285</f>
        <v>0</v>
      </c>
      <c r="AM310" s="81">
        <f t="shared" si="24"/>
        <v>31641.801026140398</v>
      </c>
      <c r="AN310" s="84">
        <f t="shared" si="25"/>
        <v>7.2085511194747225</v>
      </c>
    </row>
    <row r="311" spans="1:40" x14ac:dyDescent="0.25">
      <c r="A311" s="13"/>
      <c r="B311" s="34" t="str">
        <f>LookupValues!$B$8</f>
        <v>Non-HAP native pinewood</v>
      </c>
      <c r="C311" s="35">
        <f>Disease!C286</f>
        <v>15829.212271871002</v>
      </c>
      <c r="D311" s="82">
        <f>Disease!AW286</f>
        <v>11.158590968617306</v>
      </c>
      <c r="E311" s="35">
        <f>Disease!D286</f>
        <v>466.39297991700005</v>
      </c>
      <c r="F311" s="82">
        <f>Disease!AX286</f>
        <v>44.083578300071402</v>
      </c>
      <c r="G311" s="35">
        <f>Disease!E286</f>
        <v>140.24506281719999</v>
      </c>
      <c r="H311" s="82">
        <f>Disease!AY286</f>
        <v>122.45040739001543</v>
      </c>
      <c r="I311" s="35">
        <f>Disease!F286</f>
        <v>190.3168404402</v>
      </c>
      <c r="J311" s="82">
        <f>Disease!AZ286</f>
        <v>102.93665911912704</v>
      </c>
      <c r="K311" s="35">
        <f>Disease!G286</f>
        <v>0</v>
      </c>
      <c r="L311" s="82">
        <f>Disease!BA286</f>
        <v>0</v>
      </c>
      <c r="M311" s="35">
        <f>Disease!H286</f>
        <v>0</v>
      </c>
      <c r="N311" s="82">
        <f>Disease!BB286</f>
        <v>0</v>
      </c>
      <c r="O311" s="35">
        <f>Disease!I286</f>
        <v>0</v>
      </c>
      <c r="P311" s="82">
        <f>Disease!BC286</f>
        <v>0</v>
      </c>
      <c r="Q311" s="35">
        <f>Disease!J286</f>
        <v>0</v>
      </c>
      <c r="R311" s="82">
        <f>Disease!BD286</f>
        <v>0</v>
      </c>
      <c r="S311" s="35">
        <f>Disease!K286</f>
        <v>0</v>
      </c>
      <c r="T311" s="82">
        <f>Disease!BE286</f>
        <v>0</v>
      </c>
      <c r="U311" s="35">
        <f>Disease!L286</f>
        <v>0</v>
      </c>
      <c r="V311" s="82">
        <f>Disease!BF286</f>
        <v>0</v>
      </c>
      <c r="W311" s="35">
        <f>Disease!M286</f>
        <v>0</v>
      </c>
      <c r="X311" s="82">
        <f>Disease!BG286</f>
        <v>0</v>
      </c>
      <c r="Y311" s="35">
        <f>Disease!N286</f>
        <v>0</v>
      </c>
      <c r="Z311" s="82">
        <f>Disease!BH286</f>
        <v>0</v>
      </c>
      <c r="AA311" s="35">
        <f>Disease!O286</f>
        <v>0</v>
      </c>
      <c r="AB311" s="82">
        <f>Disease!BI286</f>
        <v>0</v>
      </c>
      <c r="AC311" s="35">
        <f>Disease!P286</f>
        <v>0</v>
      </c>
      <c r="AD311" s="82">
        <f>Disease!BJ286</f>
        <v>0</v>
      </c>
      <c r="AE311" s="35">
        <f>Disease!Q286</f>
        <v>0</v>
      </c>
      <c r="AF311" s="82">
        <f>Disease!BK286</f>
        <v>0</v>
      </c>
      <c r="AG311" s="35">
        <f>Disease!R286</f>
        <v>0</v>
      </c>
      <c r="AH311" s="82">
        <f>Disease!BL286</f>
        <v>0</v>
      </c>
      <c r="AI311" s="35">
        <f>Disease!S286</f>
        <v>0</v>
      </c>
      <c r="AJ311" s="82">
        <f>Disease!BM286</f>
        <v>0</v>
      </c>
      <c r="AK311" s="35">
        <f>Disease!T286</f>
        <v>0</v>
      </c>
      <c r="AL311" s="82">
        <f>Disease!BN286</f>
        <v>0</v>
      </c>
      <c r="AM311" s="81">
        <f t="shared" si="24"/>
        <v>16626.167155045401</v>
      </c>
      <c r="AN311" s="84">
        <f t="shared" si="25"/>
        <v>10.809619057238512</v>
      </c>
    </row>
    <row r="312" spans="1:40" ht="30" customHeight="1" x14ac:dyDescent="0.25">
      <c r="A312" s="13"/>
      <c r="B312" s="85" t="str">
        <f>LookupValues!$B$9</f>
        <v>Upland birchwoods (Scot); birch dominated upland oakwoods (Eng, Wal)</v>
      </c>
      <c r="C312" s="35">
        <f>Disease!C287</f>
        <v>22772.976579549999</v>
      </c>
      <c r="D312" s="82">
        <f>Disease!AW287</f>
        <v>8.1720232419623091</v>
      </c>
      <c r="E312" s="35">
        <f>Disease!D287</f>
        <v>851.39330449910005</v>
      </c>
      <c r="F312" s="82">
        <f>Disease!AX287</f>
        <v>41.722212970612759</v>
      </c>
      <c r="G312" s="35">
        <f>Disease!E287</f>
        <v>455.51703124779999</v>
      </c>
      <c r="H312" s="82">
        <f>Disease!AY287</f>
        <v>56.531347088021569</v>
      </c>
      <c r="I312" s="35">
        <f>Disease!F287</f>
        <v>1229.410846218</v>
      </c>
      <c r="J312" s="82">
        <f>Disease!AZ287</f>
        <v>33.879211266353288</v>
      </c>
      <c r="K312" s="35">
        <f>Disease!G287</f>
        <v>471.05246525640001</v>
      </c>
      <c r="L312" s="82">
        <f>Disease!BA287</f>
        <v>59.802416983388433</v>
      </c>
      <c r="M312" s="35">
        <f>Disease!H287</f>
        <v>0</v>
      </c>
      <c r="N312" s="82">
        <f>Disease!BB287</f>
        <v>0</v>
      </c>
      <c r="O312" s="35">
        <f>Disease!I287</f>
        <v>0</v>
      </c>
      <c r="P312" s="82">
        <f>Disease!BC287</f>
        <v>0</v>
      </c>
      <c r="Q312" s="35">
        <f>Disease!J287</f>
        <v>0</v>
      </c>
      <c r="R312" s="82">
        <f>Disease!BD287</f>
        <v>0</v>
      </c>
      <c r="S312" s="35">
        <f>Disease!K287</f>
        <v>0</v>
      </c>
      <c r="T312" s="82">
        <f>Disease!BE287</f>
        <v>0</v>
      </c>
      <c r="U312" s="35">
        <f>Disease!L287</f>
        <v>67.378190750000002</v>
      </c>
      <c r="V312" s="82">
        <f>Disease!BF287</f>
        <v>55.812392887508963</v>
      </c>
      <c r="W312" s="35">
        <f>Disease!M287</f>
        <v>0</v>
      </c>
      <c r="X312" s="82">
        <f>Disease!BG287</f>
        <v>0</v>
      </c>
      <c r="Y312" s="35">
        <f>Disease!N287</f>
        <v>0</v>
      </c>
      <c r="Z312" s="82">
        <f>Disease!BH287</f>
        <v>0</v>
      </c>
      <c r="AA312" s="35">
        <f>Disease!O287</f>
        <v>0</v>
      </c>
      <c r="AB312" s="82">
        <f>Disease!BI287</f>
        <v>0</v>
      </c>
      <c r="AC312" s="35">
        <f>Disease!P287</f>
        <v>0</v>
      </c>
      <c r="AD312" s="82">
        <f>Disease!BJ287</f>
        <v>0</v>
      </c>
      <c r="AE312" s="35">
        <f>Disease!Q287</f>
        <v>0</v>
      </c>
      <c r="AF312" s="82">
        <f>Disease!BK287</f>
        <v>0</v>
      </c>
      <c r="AG312" s="35">
        <f>Disease!R287</f>
        <v>0</v>
      </c>
      <c r="AH312" s="82">
        <f>Disease!BL287</f>
        <v>0</v>
      </c>
      <c r="AI312" s="35">
        <f>Disease!S287</f>
        <v>0</v>
      </c>
      <c r="AJ312" s="82">
        <f>Disease!BM287</f>
        <v>0</v>
      </c>
      <c r="AK312" s="35">
        <f>Disease!T287</f>
        <v>0</v>
      </c>
      <c r="AL312" s="82">
        <f>Disease!BN287</f>
        <v>0</v>
      </c>
      <c r="AM312" s="81">
        <f t="shared" si="24"/>
        <v>25847.728417521303</v>
      </c>
      <c r="AN312" s="84">
        <f t="shared" si="25"/>
        <v>7.6501936652265874</v>
      </c>
    </row>
    <row r="313" spans="1:40" x14ac:dyDescent="0.25">
      <c r="A313" s="13"/>
      <c r="B313" s="34" t="str">
        <f>LookupValues!$B$10</f>
        <v>Upland mixed ashwoods</v>
      </c>
      <c r="C313" s="35">
        <f>Disease!C288</f>
        <v>717.45101556219993</v>
      </c>
      <c r="D313" s="82">
        <f>Disease!AW288</f>
        <v>38.357943927214336</v>
      </c>
      <c r="E313" s="35">
        <f>Disease!D288</f>
        <v>0</v>
      </c>
      <c r="F313" s="82">
        <f>Disease!AX288</f>
        <v>0</v>
      </c>
      <c r="G313" s="35">
        <f>Disease!E288</f>
        <v>0</v>
      </c>
      <c r="H313" s="82">
        <f>Disease!AY288</f>
        <v>0</v>
      </c>
      <c r="I313" s="35">
        <f>Disease!F288</f>
        <v>204.807047125</v>
      </c>
      <c r="J313" s="82">
        <f>Disease!AZ288</f>
        <v>87.445369164064275</v>
      </c>
      <c r="K313" s="35">
        <f>Disease!G288</f>
        <v>230.70470229</v>
      </c>
      <c r="L313" s="82">
        <f>Disease!BA288</f>
        <v>90.941144765234299</v>
      </c>
      <c r="M313" s="35">
        <f>Disease!H288</f>
        <v>0</v>
      </c>
      <c r="N313" s="82">
        <f>Disease!BB288</f>
        <v>0</v>
      </c>
      <c r="O313" s="35">
        <f>Disease!I288</f>
        <v>115.7717247272</v>
      </c>
      <c r="P313" s="82">
        <f>Disease!BC288</f>
        <v>58.81325240606138</v>
      </c>
      <c r="Q313" s="35">
        <f>Disease!J288</f>
        <v>0</v>
      </c>
      <c r="R313" s="82">
        <f>Disease!BD288</f>
        <v>0</v>
      </c>
      <c r="S313" s="35">
        <f>Disease!K288</f>
        <v>0</v>
      </c>
      <c r="T313" s="82">
        <f>Disease!BE288</f>
        <v>0</v>
      </c>
      <c r="U313" s="35">
        <f>Disease!L288</f>
        <v>0</v>
      </c>
      <c r="V313" s="82">
        <f>Disease!BF288</f>
        <v>0</v>
      </c>
      <c r="W313" s="35">
        <f>Disease!M288</f>
        <v>0</v>
      </c>
      <c r="X313" s="82">
        <f>Disease!BG288</f>
        <v>0</v>
      </c>
      <c r="Y313" s="35">
        <f>Disease!N288</f>
        <v>0</v>
      </c>
      <c r="Z313" s="82">
        <f>Disease!BH288</f>
        <v>0</v>
      </c>
      <c r="AA313" s="35">
        <f>Disease!O288</f>
        <v>0</v>
      </c>
      <c r="AB313" s="82">
        <f>Disease!BI288</f>
        <v>0</v>
      </c>
      <c r="AC313" s="35">
        <f>Disease!P288</f>
        <v>0</v>
      </c>
      <c r="AD313" s="82">
        <f>Disease!BJ288</f>
        <v>0</v>
      </c>
      <c r="AE313" s="35">
        <f>Disease!Q288</f>
        <v>0</v>
      </c>
      <c r="AF313" s="82">
        <f>Disease!BK288</f>
        <v>0</v>
      </c>
      <c r="AG313" s="35">
        <f>Disease!R288</f>
        <v>0</v>
      </c>
      <c r="AH313" s="82">
        <f>Disease!BL288</f>
        <v>0</v>
      </c>
      <c r="AI313" s="35">
        <f>Disease!S288</f>
        <v>0</v>
      </c>
      <c r="AJ313" s="82">
        <f>Disease!BM288</f>
        <v>0</v>
      </c>
      <c r="AK313" s="35">
        <f>Disease!T288</f>
        <v>0</v>
      </c>
      <c r="AL313" s="82">
        <f>Disease!BN288</f>
        <v>0</v>
      </c>
      <c r="AM313" s="81">
        <f t="shared" si="24"/>
        <v>1268.7344897044002</v>
      </c>
      <c r="AN313" s="84">
        <f t="shared" si="25"/>
        <v>31.177151710649213</v>
      </c>
    </row>
    <row r="314" spans="1:40" x14ac:dyDescent="0.25">
      <c r="A314" s="13"/>
      <c r="B314" s="34" t="str">
        <f>LookupValues!$B$11</f>
        <v>Upland oakwood</v>
      </c>
      <c r="C314" s="35">
        <f>Disease!C289</f>
        <v>3862.9944486130003</v>
      </c>
      <c r="D314" s="82">
        <f>Disease!AW289</f>
        <v>21.163837596932503</v>
      </c>
      <c r="E314" s="35">
        <f>Disease!D289</f>
        <v>15.567717113500001</v>
      </c>
      <c r="F314" s="82">
        <f>Disease!AX289</f>
        <v>94.840186867013259</v>
      </c>
      <c r="G314" s="35">
        <f>Disease!E289</f>
        <v>0</v>
      </c>
      <c r="H314" s="82">
        <f>Disease!AY289</f>
        <v>0</v>
      </c>
      <c r="I314" s="35">
        <f>Disease!F289</f>
        <v>885.14817551099986</v>
      </c>
      <c r="J314" s="82">
        <f>Disease!AZ289</f>
        <v>44.582449700781694</v>
      </c>
      <c r="K314" s="35">
        <f>Disease!G289</f>
        <v>0</v>
      </c>
      <c r="L314" s="82">
        <f>Disease!BA289</f>
        <v>0</v>
      </c>
      <c r="M314" s="35">
        <f>Disease!H289</f>
        <v>0</v>
      </c>
      <c r="N314" s="82">
        <f>Disease!BB289</f>
        <v>0</v>
      </c>
      <c r="O314" s="35">
        <f>Disease!I289</f>
        <v>0</v>
      </c>
      <c r="P314" s="82">
        <f>Disease!BC289</f>
        <v>0</v>
      </c>
      <c r="Q314" s="35">
        <f>Disease!J289</f>
        <v>0</v>
      </c>
      <c r="R314" s="82">
        <f>Disease!BD289</f>
        <v>0</v>
      </c>
      <c r="S314" s="35">
        <f>Disease!K289</f>
        <v>0</v>
      </c>
      <c r="T314" s="82">
        <f>Disease!BE289</f>
        <v>0</v>
      </c>
      <c r="U314" s="35">
        <f>Disease!L289</f>
        <v>0</v>
      </c>
      <c r="V314" s="82">
        <f>Disease!BF289</f>
        <v>0</v>
      </c>
      <c r="W314" s="35">
        <f>Disease!M289</f>
        <v>0</v>
      </c>
      <c r="X314" s="82">
        <f>Disease!BG289</f>
        <v>0</v>
      </c>
      <c r="Y314" s="35">
        <f>Disease!N289</f>
        <v>0</v>
      </c>
      <c r="Z314" s="82">
        <f>Disease!BH289</f>
        <v>0</v>
      </c>
      <c r="AA314" s="35">
        <f>Disease!O289</f>
        <v>0</v>
      </c>
      <c r="AB314" s="82">
        <f>Disease!BI289</f>
        <v>0</v>
      </c>
      <c r="AC314" s="35">
        <f>Disease!P289</f>
        <v>0</v>
      </c>
      <c r="AD314" s="82">
        <f>Disease!BJ289</f>
        <v>0</v>
      </c>
      <c r="AE314" s="35">
        <f>Disease!Q289</f>
        <v>0</v>
      </c>
      <c r="AF314" s="82">
        <f>Disease!BK289</f>
        <v>0</v>
      </c>
      <c r="AG314" s="35">
        <f>Disease!R289</f>
        <v>0</v>
      </c>
      <c r="AH314" s="82">
        <f>Disease!BL289</f>
        <v>0</v>
      </c>
      <c r="AI314" s="35">
        <f>Disease!S289</f>
        <v>0</v>
      </c>
      <c r="AJ314" s="82">
        <f>Disease!BM289</f>
        <v>0</v>
      </c>
      <c r="AK314" s="35">
        <f>Disease!T289</f>
        <v>0</v>
      </c>
      <c r="AL314" s="82">
        <f>Disease!BN289</f>
        <v>0</v>
      </c>
      <c r="AM314" s="81">
        <f t="shared" si="24"/>
        <v>4763.7103412375</v>
      </c>
      <c r="AN314" s="84">
        <f t="shared" si="25"/>
        <v>19.059390023281097</v>
      </c>
    </row>
    <row r="315" spans="1:40" x14ac:dyDescent="0.25">
      <c r="A315" s="13"/>
      <c r="B315" s="34" t="str">
        <f>LookupValues!$B$12</f>
        <v>Wet woodland</v>
      </c>
      <c r="C315" s="35">
        <f>Disease!C290</f>
        <v>8736.2780619280002</v>
      </c>
      <c r="D315" s="82">
        <f>Disease!AW290</f>
        <v>14.218064288562642</v>
      </c>
      <c r="E315" s="35">
        <f>Disease!D290</f>
        <v>66.937710658499995</v>
      </c>
      <c r="F315" s="82">
        <f>Disease!AX290</f>
        <v>51.020931922782921</v>
      </c>
      <c r="G315" s="35">
        <f>Disease!E290</f>
        <v>49.411410977999999</v>
      </c>
      <c r="H315" s="82">
        <f>Disease!AY290</f>
        <v>55.812392886732468</v>
      </c>
      <c r="I315" s="35">
        <f>Disease!F290</f>
        <v>390.33017064000001</v>
      </c>
      <c r="J315" s="82">
        <f>Disease!AZ290</f>
        <v>70.131184801272283</v>
      </c>
      <c r="K315" s="35">
        <f>Disease!G290</f>
        <v>0</v>
      </c>
      <c r="L315" s="82">
        <f>Disease!BA290</f>
        <v>0</v>
      </c>
      <c r="M315" s="35">
        <f>Disease!H290</f>
        <v>0</v>
      </c>
      <c r="N315" s="82">
        <f>Disease!BB290</f>
        <v>0</v>
      </c>
      <c r="O315" s="35">
        <f>Disease!I290</f>
        <v>0</v>
      </c>
      <c r="P315" s="82">
        <f>Disease!BC290</f>
        <v>0</v>
      </c>
      <c r="Q315" s="35">
        <f>Disease!J290</f>
        <v>0</v>
      </c>
      <c r="R315" s="82">
        <f>Disease!BD290</f>
        <v>0</v>
      </c>
      <c r="S315" s="35">
        <f>Disease!K290</f>
        <v>0</v>
      </c>
      <c r="T315" s="82">
        <f>Disease!BE290</f>
        <v>0</v>
      </c>
      <c r="U315" s="35">
        <f>Disease!L290</f>
        <v>0</v>
      </c>
      <c r="V315" s="82">
        <f>Disease!BF290</f>
        <v>0</v>
      </c>
      <c r="W315" s="35">
        <f>Disease!M290</f>
        <v>0</v>
      </c>
      <c r="X315" s="82">
        <f>Disease!BG290</f>
        <v>0</v>
      </c>
      <c r="Y315" s="35">
        <f>Disease!N290</f>
        <v>0</v>
      </c>
      <c r="Z315" s="82">
        <f>Disease!BH290</f>
        <v>0</v>
      </c>
      <c r="AA315" s="35">
        <f>Disease!O290</f>
        <v>0</v>
      </c>
      <c r="AB315" s="82">
        <f>Disease!BI290</f>
        <v>0</v>
      </c>
      <c r="AC315" s="35">
        <f>Disease!P290</f>
        <v>0</v>
      </c>
      <c r="AD315" s="82">
        <f>Disease!BJ290</f>
        <v>0</v>
      </c>
      <c r="AE315" s="35">
        <f>Disease!Q290</f>
        <v>0</v>
      </c>
      <c r="AF315" s="82">
        <f>Disease!BK290</f>
        <v>0</v>
      </c>
      <c r="AG315" s="35">
        <f>Disease!R290</f>
        <v>0</v>
      </c>
      <c r="AH315" s="82">
        <f>Disease!BL290</f>
        <v>0</v>
      </c>
      <c r="AI315" s="35">
        <f>Disease!S290</f>
        <v>0</v>
      </c>
      <c r="AJ315" s="82">
        <f>Disease!BM290</f>
        <v>0</v>
      </c>
      <c r="AK315" s="35">
        <f>Disease!T290</f>
        <v>0</v>
      </c>
      <c r="AL315" s="82">
        <f>Disease!BN290</f>
        <v>0</v>
      </c>
      <c r="AM315" s="81">
        <f t="shared" si="24"/>
        <v>9242.9573542045</v>
      </c>
      <c r="AN315" s="84">
        <f t="shared" si="25"/>
        <v>13.769330064166352</v>
      </c>
    </row>
    <row r="316" spans="1:40" x14ac:dyDescent="0.25">
      <c r="A316" s="13"/>
      <c r="B316" s="34" t="str">
        <f>LookupValues!$B$13</f>
        <v>Wood Pasture &amp; Parkland</v>
      </c>
      <c r="C316" s="35">
        <f>Disease!C291</f>
        <v>0</v>
      </c>
      <c r="D316" s="82">
        <f>Disease!AW291</f>
        <v>0</v>
      </c>
      <c r="E316" s="35">
        <f>Disease!D291</f>
        <v>0</v>
      </c>
      <c r="F316" s="82">
        <f>Disease!AX291</f>
        <v>0</v>
      </c>
      <c r="G316" s="35">
        <f>Disease!E291</f>
        <v>0</v>
      </c>
      <c r="H316" s="82">
        <f>Disease!AY291</f>
        <v>0</v>
      </c>
      <c r="I316" s="35">
        <f>Disease!F291</f>
        <v>0</v>
      </c>
      <c r="J316" s="82">
        <f>Disease!AZ291</f>
        <v>0</v>
      </c>
      <c r="K316" s="35">
        <f>Disease!G291</f>
        <v>0</v>
      </c>
      <c r="L316" s="82">
        <f>Disease!BA291</f>
        <v>0</v>
      </c>
      <c r="M316" s="35">
        <f>Disease!H291</f>
        <v>0</v>
      </c>
      <c r="N316" s="82">
        <f>Disease!BB291</f>
        <v>0</v>
      </c>
      <c r="O316" s="35">
        <f>Disease!I291</f>
        <v>0</v>
      </c>
      <c r="P316" s="82">
        <f>Disease!BC291</f>
        <v>0</v>
      </c>
      <c r="Q316" s="35">
        <f>Disease!J291</f>
        <v>0</v>
      </c>
      <c r="R316" s="82">
        <f>Disease!BD291</f>
        <v>0</v>
      </c>
      <c r="S316" s="35">
        <f>Disease!K291</f>
        <v>0</v>
      </c>
      <c r="T316" s="82">
        <f>Disease!BE291</f>
        <v>0</v>
      </c>
      <c r="U316" s="35">
        <f>Disease!L291</f>
        <v>0</v>
      </c>
      <c r="V316" s="82">
        <f>Disease!BF291</f>
        <v>0</v>
      </c>
      <c r="W316" s="35">
        <f>Disease!M291</f>
        <v>0</v>
      </c>
      <c r="X316" s="82">
        <f>Disease!BG291</f>
        <v>0</v>
      </c>
      <c r="Y316" s="35">
        <f>Disease!N291</f>
        <v>0</v>
      </c>
      <c r="Z316" s="82">
        <f>Disease!BH291</f>
        <v>0</v>
      </c>
      <c r="AA316" s="35">
        <f>Disease!O291</f>
        <v>0</v>
      </c>
      <c r="AB316" s="82">
        <f>Disease!BI291</f>
        <v>0</v>
      </c>
      <c r="AC316" s="35">
        <f>Disease!P291</f>
        <v>0</v>
      </c>
      <c r="AD316" s="82">
        <f>Disease!BJ291</f>
        <v>0</v>
      </c>
      <c r="AE316" s="35">
        <f>Disease!Q291</f>
        <v>0</v>
      </c>
      <c r="AF316" s="82">
        <f>Disease!BK291</f>
        <v>0</v>
      </c>
      <c r="AG316" s="35">
        <f>Disease!R291</f>
        <v>0</v>
      </c>
      <c r="AH316" s="82">
        <f>Disease!BL291</f>
        <v>0</v>
      </c>
      <c r="AI316" s="35">
        <f>Disease!S291</f>
        <v>0</v>
      </c>
      <c r="AJ316" s="82">
        <f>Disease!BM291</f>
        <v>0</v>
      </c>
      <c r="AK316" s="35">
        <f>Disease!T291</f>
        <v>0</v>
      </c>
      <c r="AL316" s="82">
        <f>Disease!BN291</f>
        <v>0</v>
      </c>
      <c r="AM316" s="81">
        <f t="shared" si="24"/>
        <v>0</v>
      </c>
      <c r="AN316" s="84">
        <f t="shared" si="25"/>
        <v>0</v>
      </c>
    </row>
    <row r="317" spans="1:40" x14ac:dyDescent="0.25">
      <c r="A317" s="13"/>
      <c r="B317" s="34" t="str">
        <f>LookupValues!$B$14</f>
        <v>Broadleaf habitat NOT classified as priority</v>
      </c>
      <c r="C317" s="35">
        <f>Disease!C292</f>
        <v>1761.350048135</v>
      </c>
      <c r="D317" s="82">
        <f>Disease!AW292</f>
        <v>29.718682496178211</v>
      </c>
      <c r="E317" s="35">
        <f>Disease!D292</f>
        <v>0</v>
      </c>
      <c r="F317" s="82">
        <f>Disease!AX292</f>
        <v>0</v>
      </c>
      <c r="G317" s="35">
        <f>Disease!E292</f>
        <v>14.488096122</v>
      </c>
      <c r="H317" s="82">
        <f>Disease!AY292</f>
        <v>102.94022391983998</v>
      </c>
      <c r="I317" s="35">
        <f>Disease!F292</f>
        <v>0</v>
      </c>
      <c r="J317" s="82">
        <f>Disease!AZ292</f>
        <v>0</v>
      </c>
      <c r="K317" s="35">
        <f>Disease!G292</f>
        <v>230.70482003999999</v>
      </c>
      <c r="L317" s="82">
        <f>Disease!BA292</f>
        <v>90.924647385212509</v>
      </c>
      <c r="M317" s="35">
        <f>Disease!H292</f>
        <v>0</v>
      </c>
      <c r="N317" s="82">
        <f>Disease!BB292</f>
        <v>0</v>
      </c>
      <c r="O317" s="35">
        <f>Disease!I292</f>
        <v>0</v>
      </c>
      <c r="P317" s="82">
        <f>Disease!BC292</f>
        <v>0</v>
      </c>
      <c r="Q317" s="35">
        <f>Disease!J292</f>
        <v>0</v>
      </c>
      <c r="R317" s="82">
        <f>Disease!BD292</f>
        <v>0</v>
      </c>
      <c r="S317" s="35">
        <f>Disease!K292</f>
        <v>0</v>
      </c>
      <c r="T317" s="82">
        <f>Disease!BE292</f>
        <v>0</v>
      </c>
      <c r="U317" s="35">
        <f>Disease!L292</f>
        <v>0</v>
      </c>
      <c r="V317" s="82">
        <f>Disease!BF292</f>
        <v>0</v>
      </c>
      <c r="W317" s="35">
        <f>Disease!M292</f>
        <v>0</v>
      </c>
      <c r="X317" s="82">
        <f>Disease!BG292</f>
        <v>0</v>
      </c>
      <c r="Y317" s="35">
        <f>Disease!N292</f>
        <v>0</v>
      </c>
      <c r="Z317" s="82">
        <f>Disease!BH292</f>
        <v>0</v>
      </c>
      <c r="AA317" s="35">
        <f>Disease!O292</f>
        <v>0</v>
      </c>
      <c r="AB317" s="82">
        <f>Disease!BI292</f>
        <v>0</v>
      </c>
      <c r="AC317" s="35">
        <f>Disease!P292</f>
        <v>0</v>
      </c>
      <c r="AD317" s="82">
        <f>Disease!BJ292</f>
        <v>0</v>
      </c>
      <c r="AE317" s="35">
        <f>Disease!Q292</f>
        <v>0</v>
      </c>
      <c r="AF317" s="82">
        <f>Disease!BK292</f>
        <v>0</v>
      </c>
      <c r="AG317" s="35">
        <f>Disease!R292</f>
        <v>0</v>
      </c>
      <c r="AH317" s="82">
        <f>Disease!BL292</f>
        <v>0</v>
      </c>
      <c r="AI317" s="35">
        <f>Disease!S292</f>
        <v>0</v>
      </c>
      <c r="AJ317" s="82">
        <f>Disease!BM292</f>
        <v>0</v>
      </c>
      <c r="AK317" s="35">
        <f>Disease!T292</f>
        <v>0</v>
      </c>
      <c r="AL317" s="82">
        <f>Disease!BN292</f>
        <v>0</v>
      </c>
      <c r="AM317" s="81">
        <f t="shared" si="24"/>
        <v>2006.5429642969998</v>
      </c>
      <c r="AN317" s="84">
        <f t="shared" si="25"/>
        <v>28.113734379104656</v>
      </c>
    </row>
    <row r="318" spans="1:40" x14ac:dyDescent="0.25">
      <c r="A318" s="13"/>
      <c r="B318" s="34" t="str">
        <f>LookupValues!$B$15</f>
        <v>Non-native coniferous woodland</v>
      </c>
      <c r="C318" s="35">
        <f>Disease!C293</f>
        <v>91412.792563779993</v>
      </c>
      <c r="D318" s="82">
        <f>Disease!AW293</f>
        <v>3.2774537056635187</v>
      </c>
      <c r="E318" s="35">
        <f>Disease!D293</f>
        <v>3081.3057066104002</v>
      </c>
      <c r="F318" s="82">
        <f>Disease!AX293</f>
        <v>23.231134341146973</v>
      </c>
      <c r="G318" s="35">
        <f>Disease!E293</f>
        <v>913.87110757609992</v>
      </c>
      <c r="H318" s="82">
        <f>Disease!AY293</f>
        <v>27.088925604866159</v>
      </c>
      <c r="I318" s="35">
        <f>Disease!F293</f>
        <v>6518.8518980876997</v>
      </c>
      <c r="J318" s="82">
        <f>Disease!AZ293</f>
        <v>16.313718919289528</v>
      </c>
      <c r="K318" s="35">
        <f>Disease!G293</f>
        <v>541.80736962469996</v>
      </c>
      <c r="L318" s="82">
        <f>Disease!BA293</f>
        <v>51.401523747950897</v>
      </c>
      <c r="M318" s="35">
        <f>Disease!H293</f>
        <v>151.14114941899999</v>
      </c>
      <c r="N318" s="82">
        <f>Disease!BB293</f>
        <v>48.096732996319275</v>
      </c>
      <c r="O318" s="35">
        <f>Disease!I293</f>
        <v>3960.7477146864003</v>
      </c>
      <c r="P318" s="82">
        <f>Disease!BC293</f>
        <v>17.582356796431824</v>
      </c>
      <c r="Q318" s="35">
        <f>Disease!J293</f>
        <v>0</v>
      </c>
      <c r="R318" s="82">
        <f>Disease!BD293</f>
        <v>0</v>
      </c>
      <c r="S318" s="35">
        <f>Disease!K293</f>
        <v>127.26995926500001</v>
      </c>
      <c r="T318" s="82">
        <f>Disease!BE293</f>
        <v>53.4447510186586</v>
      </c>
      <c r="U318" s="35">
        <f>Disease!L293</f>
        <v>227.28597572260003</v>
      </c>
      <c r="V318" s="82">
        <f>Disease!BF293</f>
        <v>71.68889056691215</v>
      </c>
      <c r="W318" s="35">
        <f>Disease!M293</f>
        <v>26.807817585999999</v>
      </c>
      <c r="X318" s="82">
        <f>Disease!BG293</f>
        <v>61.890616143391362</v>
      </c>
      <c r="Y318" s="35">
        <f>Disease!N293</f>
        <v>0</v>
      </c>
      <c r="Z318" s="82">
        <f>Disease!BH293</f>
        <v>0</v>
      </c>
      <c r="AA318" s="35">
        <f>Disease!O293</f>
        <v>0</v>
      </c>
      <c r="AB318" s="82">
        <f>Disease!BI293</f>
        <v>0</v>
      </c>
      <c r="AC318" s="35">
        <f>Disease!P293</f>
        <v>0</v>
      </c>
      <c r="AD318" s="82">
        <f>Disease!BJ293</f>
        <v>0</v>
      </c>
      <c r="AE318" s="35">
        <f>Disease!Q293</f>
        <v>0</v>
      </c>
      <c r="AF318" s="82">
        <f>Disease!BK293</f>
        <v>0</v>
      </c>
      <c r="AG318" s="35">
        <f>Disease!R293</f>
        <v>0</v>
      </c>
      <c r="AH318" s="82">
        <f>Disease!BL293</f>
        <v>0</v>
      </c>
      <c r="AI318" s="35">
        <f>Disease!S293</f>
        <v>0</v>
      </c>
      <c r="AJ318" s="82">
        <f>Disease!BM293</f>
        <v>0</v>
      </c>
      <c r="AK318" s="35">
        <f>Disease!T293</f>
        <v>0</v>
      </c>
      <c r="AL318" s="82">
        <f>Disease!BN293</f>
        <v>0</v>
      </c>
      <c r="AM318" s="81">
        <f t="shared" si="24"/>
        <v>106961.88126235787</v>
      </c>
      <c r="AN318" s="84">
        <f t="shared" si="25"/>
        <v>3.1399695029896866</v>
      </c>
    </row>
    <row r="319" spans="1:40" x14ac:dyDescent="0.25">
      <c r="A319" s="13"/>
      <c r="B319" s="36" t="str">
        <f>LookupValues!$B$16</f>
        <v>Transition or felled</v>
      </c>
      <c r="C319" s="35">
        <f>Disease!C294</f>
        <v>18264.140673019701</v>
      </c>
      <c r="D319" s="82">
        <f>Disease!AW294</f>
        <v>30.344426266578338</v>
      </c>
      <c r="E319" s="35">
        <f>Disease!D294</f>
        <v>64.358110808600003</v>
      </c>
      <c r="F319" s="82">
        <f>Disease!AX294</f>
        <v>59.69046254930339</v>
      </c>
      <c r="G319" s="35">
        <f>Disease!E294</f>
        <v>321.24920231969998</v>
      </c>
      <c r="H319" s="82">
        <f>Disease!AY294</f>
        <v>98.772100517349827</v>
      </c>
      <c r="I319" s="35">
        <f>Disease!F294</f>
        <v>1253.5362175145001</v>
      </c>
      <c r="J319" s="82">
        <f>Disease!AZ294</f>
        <v>37.565603378481292</v>
      </c>
      <c r="K319" s="35">
        <f>Disease!G294</f>
        <v>0</v>
      </c>
      <c r="L319" s="82">
        <f>Disease!BA294</f>
        <v>0</v>
      </c>
      <c r="M319" s="35">
        <f>Disease!H294</f>
        <v>0</v>
      </c>
      <c r="N319" s="82">
        <f>Disease!BB294</f>
        <v>0</v>
      </c>
      <c r="O319" s="35">
        <f>Disease!I294</f>
        <v>1206.8003430999001</v>
      </c>
      <c r="P319" s="82">
        <f>Disease!BC294</f>
        <v>20.530114060595572</v>
      </c>
      <c r="Q319" s="35">
        <f>Disease!J294</f>
        <v>0</v>
      </c>
      <c r="R319" s="82">
        <f>Disease!BD294</f>
        <v>0</v>
      </c>
      <c r="S319" s="35">
        <f>Disease!K294</f>
        <v>0</v>
      </c>
      <c r="T319" s="82">
        <f>Disease!BE294</f>
        <v>0</v>
      </c>
      <c r="U319" s="35">
        <f>Disease!L294</f>
        <v>0</v>
      </c>
      <c r="V319" s="82">
        <f>Disease!BF294</f>
        <v>0</v>
      </c>
      <c r="W319" s="35">
        <f>Disease!M294</f>
        <v>0</v>
      </c>
      <c r="X319" s="82">
        <f>Disease!BG294</f>
        <v>0</v>
      </c>
      <c r="Y319" s="35">
        <f>Disease!N294</f>
        <v>0</v>
      </c>
      <c r="Z319" s="82">
        <f>Disease!BH294</f>
        <v>0</v>
      </c>
      <c r="AA319" s="35">
        <f>Disease!O294</f>
        <v>0</v>
      </c>
      <c r="AB319" s="82">
        <f>Disease!BI294</f>
        <v>0</v>
      </c>
      <c r="AC319" s="35">
        <f>Disease!P294</f>
        <v>0</v>
      </c>
      <c r="AD319" s="82">
        <f>Disease!BJ294</f>
        <v>0</v>
      </c>
      <c r="AE319" s="35">
        <f>Disease!Q294</f>
        <v>0</v>
      </c>
      <c r="AF319" s="82">
        <f>Disease!BK294</f>
        <v>0</v>
      </c>
      <c r="AG319" s="35">
        <f>Disease!R294</f>
        <v>0</v>
      </c>
      <c r="AH319" s="82">
        <f>Disease!BL294</f>
        <v>0</v>
      </c>
      <c r="AI319" s="35">
        <f>Disease!S294</f>
        <v>0</v>
      </c>
      <c r="AJ319" s="82">
        <f>Disease!BM294</f>
        <v>0</v>
      </c>
      <c r="AK319" s="35">
        <f>Disease!T294</f>
        <v>0</v>
      </c>
      <c r="AL319" s="82">
        <f>Disease!BN294</f>
        <v>0</v>
      </c>
      <c r="AM319" s="81">
        <f t="shared" si="24"/>
        <v>21110.084546762402</v>
      </c>
      <c r="AN319" s="84">
        <f t="shared" si="25"/>
        <v>26.417706104797542</v>
      </c>
    </row>
    <row r="320" spans="1:40" x14ac:dyDescent="0.25">
      <c r="A320" s="13"/>
      <c r="B320" s="80" t="s">
        <v>194</v>
      </c>
      <c r="C320" s="79">
        <f>SUM(C308:C319)</f>
        <v>191717.9458360399</v>
      </c>
      <c r="D320" s="83">
        <f>IF(C320=0,0,SQRT(SUM((C308*D308)^2,(C309*D309)^2,(C310*D310)^2,(C311*D311)^2,(C312*D312)^2,(C313*D313)^2,(C314*D314)^2,(C315*D315)^2,(C316*D316)^2,(C317*D317)^2,(C318*D318)^2,(C319*D319)^2))/C320)</f>
        <v>3.8093604393170772</v>
      </c>
      <c r="E320" s="79">
        <f>SUM(E308:E319)</f>
        <v>7544.918623597101</v>
      </c>
      <c r="F320" s="83">
        <f>IF(E320=0,0,SQRT(SUM((E308*F308)^2,(E309*F309)^2,(E310*F310)^2,(E311*F311)^2,(E312*F312)^2,(E313*F313)^2,(E314*F314)^2,(E315*F315)^2,(E316*F316)^2,(E317*F317)^2,(E318*F318)^2,(E319*F319)^2))/E320)</f>
        <v>14.223423714424838</v>
      </c>
      <c r="G320" s="79">
        <f>SUM(G308:G319)</f>
        <v>2448.5640917319997</v>
      </c>
      <c r="H320" s="83">
        <f>IF(G320=0,0,SQRT(SUM((G308*H308)^2,(G309*H309)^2,(G310*H310)^2,(G311*H311)^2,(G312*H312)^2,(G313*H313)^2,(G314*H314)^2,(G315*H315)^2,(G316*H316)^2,(G317*H317)^2,(G318*H318)^2,(G319*H319)^2))/G320)</f>
        <v>22.722157713477888</v>
      </c>
      <c r="I320" s="79">
        <f>SUM(I308:I319)</f>
        <v>12953.497100672299</v>
      </c>
      <c r="J320" s="83">
        <f>IF(I320=0,0,SQRT(SUM((I308*J308)^2,(I309*J309)^2,(I310*J310)^2,(I311*J311)^2,(I312*J312)^2,(I313*J313)^2,(I314*J314)^2,(I315*J315)^2,(I316*J316)^2,(I317*J317)^2,(I318*J318)^2,(I319*J319)^2))/I320)</f>
        <v>11.459665005401225</v>
      </c>
      <c r="K320" s="79">
        <f>SUM(K308:K319)</f>
        <v>1700.0344548711</v>
      </c>
      <c r="L320" s="83">
        <f>IF(K320=0,0,SQRT(SUM((K308*L308)^2,(K309*L309)^2,(K310*L310)^2,(K311*L311)^2,(K312*L312)^2,(K313*L313)^2,(K314*L314)^2,(K315*L315)^2,(K316*L316)^2,(K317*L317)^2,(K318*L318)^2,(K319*L319)^2))/K320)</f>
        <v>30.67762610562643</v>
      </c>
      <c r="M320" s="79">
        <f>SUM(M308:M319)</f>
        <v>809.59151736049989</v>
      </c>
      <c r="N320" s="83">
        <f>IF(M320=0,0,SQRT(SUM((M308*N308)^2,(M309*N309)^2,(M310*N310)^2,(M311*N311)^2,(M312*N312)^2,(M313*N313)^2,(M314*N314)^2,(M315*N315)^2,(M316*N316)^2,(M317*N317)^2,(M318*N318)^2,(M319*N319)^2))/M320)</f>
        <v>49.751128699274602</v>
      </c>
      <c r="O320" s="79">
        <f>SUM(O308:O319)</f>
        <v>5491.6721932894998</v>
      </c>
      <c r="P320" s="83">
        <f>IF(O320=0,0,SQRT(SUM((O308*P308)^2,(O309*P309)^2,(O310*P310)^2,(O311*P311)^2,(O312*P312)^2,(O313*P313)^2,(O314*P314)^2,(O315*P315)^2,(O316*P316)^2,(O317*P317)^2,(O318*P318)^2,(O319*P319)^2))/O320)</f>
        <v>13.865139370249455</v>
      </c>
      <c r="Q320" s="79">
        <f>SUM(Q308:Q319)</f>
        <v>367.07636189879997</v>
      </c>
      <c r="R320" s="83">
        <f>IF(Q320=0,0,SQRT(SUM((Q308*R308)^2,(Q309*R309)^2,(Q310*R310)^2,(Q311*R311)^2,(Q312*R312)^2,(Q313*R313)^2,(Q314*R314)^2,(Q315*R315)^2,(Q316*R316)^2,(Q317*R317)^2,(Q318*R318)^2,(Q319*R319)^2))/Q320)</f>
        <v>78.683242767085943</v>
      </c>
      <c r="S320" s="79">
        <f>SUM(S308:S319)</f>
        <v>127.26995926500001</v>
      </c>
      <c r="T320" s="83">
        <f>IF(S320=0,0,SQRT(SUM((S308*T308)^2,(S309*T309)^2,(S310*T310)^2,(S311*T311)^2,(S312*T312)^2,(S313*T313)^2,(S314*T314)^2,(S315*T315)^2,(S316*T316)^2,(S317*T317)^2,(S318*T318)^2,(S319*T319)^2))/S320)</f>
        <v>53.4447510186586</v>
      </c>
      <c r="U320" s="79">
        <f>SUM(U308:U319)</f>
        <v>315.93639284050005</v>
      </c>
      <c r="V320" s="83">
        <f>IF(U320=0,0,SQRT(SUM((U308*V308)^2,(U309*V309)^2,(U310*V310)^2,(U311*V311)^2,(U312*V312)^2,(U313*V313)^2,(U314*V314)^2,(U315*V315)^2,(U316*V316)^2,(U317*V317)^2,(U318*V318)^2,(U319*V319)^2))/U320)</f>
        <v>53.062242464988309</v>
      </c>
      <c r="W320" s="79">
        <f>SUM(W308:W319)</f>
        <v>26.807817585999999</v>
      </c>
      <c r="X320" s="83">
        <f>IF(W320=0,0,SQRT(SUM((W308*X308)^2,(W309*X309)^2,(W310*X310)^2,(W311*X311)^2,(W312*X312)^2,(W313*X313)^2,(W314*X314)^2,(W315*X315)^2,(W316*X316)^2,(W317*X317)^2,(W318*X318)^2,(W319*X319)^2))/W320)</f>
        <v>61.890616143391362</v>
      </c>
      <c r="Y320" s="79">
        <f>SUM(Y308:Y319)</f>
        <v>0</v>
      </c>
      <c r="Z320" s="83">
        <f>IF(Y320=0,0,SQRT(SUM((Y308*Z308)^2,(Y309*Z309)^2,(Y310*Z310)^2,(Y311*Z311)^2,(Y312*Z312)^2,(Y313*Z313)^2,(Y314*Z314)^2,(Y315*Z315)^2,(Y316*Z316)^2,(Y317*Z317)^2,(Y318*Z318)^2,(Y319*Z319)^2))/Y320)</f>
        <v>0</v>
      </c>
      <c r="AA320" s="79">
        <f>SUM(AA308:AA319)</f>
        <v>0</v>
      </c>
      <c r="AB320" s="83">
        <f>IF(AA320=0,0,SQRT(SUM((AA308*AB308)^2,(AA309*AB309)^2,(AA310*AB310)^2,(AA311*AB311)^2,(AA312*AB312)^2,(AA313*AB313)^2,(AA314*AB314)^2,(AA315*AB315)^2,(AA316*AB316)^2,(AA317*AB317)^2,(AA318*AB318)^2,(AA319*AB319)^2))/AA320)</f>
        <v>0</v>
      </c>
      <c r="AC320" s="79">
        <f>SUM(AC308:AC319)</f>
        <v>0</v>
      </c>
      <c r="AD320" s="83">
        <f>IF(AC320=0,0,SQRT(SUM((AC308*AD308)^2,(AC309*AD309)^2,(AC310*AD310)^2,(AC311*AD311)^2,(AC312*AD312)^2,(AC313*AD313)^2,(AC314*AD314)^2,(AC315*AD315)^2,(AC316*AD316)^2,(AC317*AD317)^2,(AC318*AD318)^2,(AC319*AD319)^2))/AC320)</f>
        <v>0</v>
      </c>
      <c r="AE320" s="79">
        <f>SUM(AE308:AE319)</f>
        <v>0</v>
      </c>
      <c r="AF320" s="83">
        <f>IF(AE320=0,0,SQRT(SUM((AE308*AF308)^2,(AE309*AF309)^2,(AE310*AF310)^2,(AE311*AF311)^2,(AE312*AF312)^2,(AE313*AF313)^2,(AE314*AF314)^2,(AE315*AF315)^2,(AE316*AF316)^2,(AE317*AF317)^2,(AE318*AF318)^2,(AE319*AF319)^2))/AE320)</f>
        <v>0</v>
      </c>
      <c r="AG320" s="79">
        <f>SUM(AG308:AG319)</f>
        <v>0</v>
      </c>
      <c r="AH320" s="83">
        <f>IF(AG320=0,0,SQRT(SUM((AG308*AH308)^2,(AG309*AH309)^2,(AG310*AH310)^2,(AG311*AH311)^2,(AG312*AH312)^2,(AG313*AH313)^2,(AG314*AH314)^2,(AG315*AH315)^2,(AG316*AH316)^2,(AG317*AH317)^2,(AG318*AH318)^2,(AG319*AH319)^2))/AG320)</f>
        <v>0</v>
      </c>
      <c r="AI320" s="79">
        <f>SUM(AI308:AI319)</f>
        <v>0</v>
      </c>
      <c r="AJ320" s="83">
        <f>IF(AI320=0,0,SQRT(SUM((AI308*AJ308)^2,(AI309*AJ309)^2,(AI310*AJ310)^2,(AI311*AJ311)^2,(AI312*AJ312)^2,(AI313*AJ313)^2,(AI314*AJ314)^2,(AI315*AJ315)^2,(AI316*AJ316)^2,(AI317*AJ317)^2,(AI318*AJ318)^2,(AI319*AJ319)^2))/AI320)</f>
        <v>0</v>
      </c>
      <c r="AK320" s="79">
        <f>SUM(AK308:AK319)</f>
        <v>0</v>
      </c>
      <c r="AL320" s="83">
        <f>IF(AK320=0,0,SQRT(SUM((AK308*AL308)^2,(AK309*AL309)^2,(AK310*AL310)^2,(AK311*AL311)^2,(AK312*AL312)^2,(AK313*AL313)^2,(AK314*AL314)^2,(AK315*AL315)^2,(AK316*AL316)^2,(AK317*AL317)^2,(AK318*AL318)^2,(AK319*AL319)^2))/AK320)</f>
        <v>0</v>
      </c>
      <c r="AM320" s="81">
        <f>SUM(AM308:AM319)</f>
        <v>223503.31434915267</v>
      </c>
      <c r="AN320" s="84">
        <f>IF(AM320=0,0,SQRT(SUM((AM308*AN308)^2,(AM309*AN309)^2,(AM310*AN310)^2,(AM311*AN311)^2,(AM312*AN312)^2,(AM313*AN313)^2,(AM314*AN314)^2,(AM315*AN315)^2,(AM316*AN316)^2,(AM317*AN317)^2,(AM318*AN318)^2,(AM319*AN319)^2))/AM320)</f>
        <v>3.4113373694943183</v>
      </c>
    </row>
    <row r="321" spans="1:40" x14ac:dyDescent="0.25">
      <c r="A321" s="13"/>
      <c r="B321" s="55"/>
      <c r="C321" s="56"/>
      <c r="D321" s="57"/>
      <c r="E321" s="56"/>
      <c r="F321" s="57"/>
      <c r="G321" s="56"/>
      <c r="H321" s="57"/>
      <c r="I321" s="56"/>
      <c r="J321" s="57"/>
      <c r="K321" s="56"/>
      <c r="L321" s="57"/>
      <c r="M321" s="56"/>
      <c r="N321" s="57"/>
      <c r="O321" s="56"/>
      <c r="P321" s="57"/>
      <c r="Q321" s="56"/>
      <c r="R321" s="57"/>
      <c r="S321" s="56"/>
      <c r="T321" s="57"/>
      <c r="U321" s="56"/>
      <c r="V321" s="57"/>
      <c r="W321" s="56"/>
      <c r="X321" s="57"/>
      <c r="Y321" s="56"/>
      <c r="Z321" s="57"/>
      <c r="AA321" s="56"/>
      <c r="AB321" s="57"/>
      <c r="AC321" s="56"/>
      <c r="AD321" s="57"/>
      <c r="AE321" s="56"/>
      <c r="AF321" s="57"/>
      <c r="AG321" s="56"/>
      <c r="AH321" s="57"/>
      <c r="AI321" s="56"/>
      <c r="AJ321" s="57"/>
      <c r="AK321" s="57"/>
      <c r="AL321" s="57"/>
      <c r="AM321" s="57"/>
      <c r="AN321" s="57"/>
    </row>
    <row r="322" spans="1:40" x14ac:dyDescent="0.25">
      <c r="A322" s="13"/>
      <c r="B322" s="55"/>
      <c r="C322" s="56"/>
      <c r="D322" s="57"/>
      <c r="E322" s="56"/>
      <c r="F322" s="57"/>
      <c r="G322" s="56"/>
      <c r="H322" s="57"/>
      <c r="I322" s="56"/>
      <c r="J322" s="57"/>
      <c r="K322" s="56"/>
      <c r="L322" s="57"/>
      <c r="M322" s="56"/>
      <c r="N322" s="57"/>
      <c r="O322" s="56"/>
      <c r="P322" s="57"/>
      <c r="Q322" s="56"/>
      <c r="R322" s="57"/>
      <c r="S322" s="56"/>
      <c r="T322" s="57"/>
      <c r="U322" s="56"/>
      <c r="V322" s="57"/>
      <c r="W322" s="56"/>
      <c r="X322" s="57"/>
      <c r="Y322" s="56"/>
      <c r="Z322" s="57"/>
      <c r="AA322" s="56"/>
      <c r="AB322" s="57"/>
      <c r="AC322" s="56"/>
      <c r="AD322" s="57"/>
      <c r="AE322" s="56"/>
      <c r="AF322" s="57"/>
      <c r="AG322" s="56"/>
      <c r="AH322" s="57"/>
      <c r="AI322" s="56"/>
      <c r="AJ322" s="57"/>
      <c r="AK322" s="57"/>
      <c r="AL322" s="57"/>
      <c r="AM322" s="57"/>
      <c r="AN322" s="57"/>
    </row>
    <row r="323" spans="1:40" x14ac:dyDescent="0.25">
      <c r="A323" s="19"/>
      <c r="B323" s="55"/>
      <c r="C323" s="56"/>
      <c r="D323" s="57"/>
      <c r="E323" s="56"/>
      <c r="F323" s="57"/>
      <c r="G323" s="56"/>
      <c r="H323" s="57"/>
      <c r="I323" s="56"/>
      <c r="J323" s="57"/>
      <c r="K323" s="56"/>
      <c r="L323" s="57"/>
      <c r="M323" s="56"/>
      <c r="N323" s="57"/>
      <c r="O323" s="56"/>
      <c r="P323" s="57"/>
      <c r="Q323" s="56"/>
      <c r="R323" s="57"/>
      <c r="S323" s="56"/>
      <c r="T323" s="57"/>
      <c r="U323" s="56"/>
      <c r="V323" s="57"/>
      <c r="W323" s="56"/>
      <c r="X323" s="57"/>
      <c r="Y323" s="56"/>
      <c r="Z323" s="57"/>
      <c r="AA323" s="56"/>
      <c r="AB323" s="57"/>
      <c r="AC323" s="56"/>
      <c r="AD323" s="57"/>
      <c r="AE323" s="56"/>
      <c r="AF323" s="57"/>
      <c r="AG323" s="56"/>
      <c r="AH323" s="57"/>
      <c r="AI323" s="56"/>
      <c r="AJ323" s="57"/>
      <c r="AK323" s="57"/>
      <c r="AL323" s="57"/>
      <c r="AM323" s="57"/>
      <c r="AN323" s="57"/>
    </row>
    <row r="324" spans="1:40" x14ac:dyDescent="0.25">
      <c r="A324" s="13"/>
      <c r="B324" s="55"/>
      <c r="C324" s="56"/>
      <c r="D324" s="57"/>
      <c r="E324" s="56"/>
      <c r="F324" s="57"/>
      <c r="G324" s="56"/>
      <c r="H324" s="57"/>
      <c r="I324" s="56"/>
      <c r="J324" s="57"/>
      <c r="K324" s="56"/>
      <c r="L324" s="57"/>
      <c r="M324" s="56"/>
      <c r="N324" s="57"/>
      <c r="O324" s="56"/>
      <c r="P324" s="57"/>
      <c r="Q324" s="56"/>
      <c r="R324" s="57"/>
      <c r="S324" s="56"/>
      <c r="T324" s="57"/>
      <c r="U324" s="56"/>
      <c r="V324" s="57"/>
      <c r="W324" s="56"/>
      <c r="X324" s="57"/>
      <c r="Y324" s="56"/>
      <c r="Z324" s="57"/>
      <c r="AA324" s="56"/>
      <c r="AB324" s="57"/>
      <c r="AC324" s="56"/>
      <c r="AD324" s="57"/>
      <c r="AE324" s="56"/>
      <c r="AF324" s="57"/>
      <c r="AG324" s="56"/>
      <c r="AH324" s="57"/>
      <c r="AI324" s="56"/>
      <c r="AJ324" s="57"/>
      <c r="AK324" s="57"/>
      <c r="AL324" s="57"/>
      <c r="AM324" s="57"/>
      <c r="AN324" s="57"/>
    </row>
    <row r="325" spans="1:40" x14ac:dyDescent="0.25">
      <c r="A325" s="13"/>
      <c r="B325" s="55"/>
      <c r="C325" s="56"/>
      <c r="D325" s="57"/>
      <c r="E325" s="56"/>
      <c r="F325" s="57"/>
      <c r="G325" s="56"/>
      <c r="H325" s="57"/>
      <c r="I325" s="56"/>
      <c r="J325" s="57"/>
      <c r="K325" s="56"/>
      <c r="L325" s="57"/>
      <c r="M325" s="56"/>
      <c r="N325" s="57"/>
      <c r="O325" s="56"/>
      <c r="P325" s="57"/>
      <c r="Q325" s="56"/>
      <c r="R325" s="57"/>
      <c r="S325" s="56"/>
      <c r="T325" s="57"/>
      <c r="U325" s="56"/>
      <c r="V325" s="57"/>
      <c r="W325" s="56"/>
      <c r="X325" s="57"/>
      <c r="Y325" s="56"/>
      <c r="Z325" s="57"/>
      <c r="AA325" s="56"/>
      <c r="AB325" s="57"/>
      <c r="AC325" s="56"/>
      <c r="AD325" s="57"/>
      <c r="AE325" s="56"/>
      <c r="AF325" s="57"/>
      <c r="AG325" s="56"/>
      <c r="AH325" s="57"/>
      <c r="AI325" s="56"/>
      <c r="AJ325" s="57"/>
      <c r="AK325" s="57"/>
      <c r="AL325" s="57"/>
      <c r="AM325" s="57"/>
      <c r="AN325" s="57"/>
    </row>
    <row r="326" spans="1:40" x14ac:dyDescent="0.25">
      <c r="A326" s="29"/>
      <c r="B326" s="55"/>
      <c r="C326" s="56"/>
      <c r="D326" s="57"/>
      <c r="E326" s="56"/>
      <c r="F326" s="57"/>
      <c r="G326" s="56"/>
      <c r="H326" s="57"/>
      <c r="I326" s="56"/>
      <c r="J326" s="57"/>
      <c r="K326" s="56"/>
      <c r="L326" s="57"/>
      <c r="M326" s="56"/>
      <c r="N326" s="57"/>
      <c r="O326" s="56"/>
      <c r="P326" s="57"/>
      <c r="Q326" s="56"/>
      <c r="R326" s="57"/>
      <c r="S326" s="56"/>
      <c r="T326" s="57"/>
      <c r="U326" s="56"/>
      <c r="V326" s="57"/>
      <c r="W326" s="56"/>
      <c r="X326" s="57"/>
      <c r="Y326" s="56"/>
      <c r="Z326" s="57"/>
      <c r="AA326" s="56"/>
      <c r="AB326" s="57"/>
      <c r="AC326" s="56"/>
      <c r="AD326" s="57"/>
      <c r="AE326" s="56"/>
      <c r="AF326" s="57"/>
      <c r="AG326" s="56"/>
      <c r="AH326" s="57"/>
      <c r="AI326" s="56"/>
      <c r="AJ326" s="57"/>
      <c r="AK326" s="57"/>
      <c r="AL326" s="57"/>
      <c r="AM326" s="57"/>
      <c r="AN326" s="57"/>
    </row>
    <row r="328" spans="1:40" x14ac:dyDescent="0.25">
      <c r="B328" s="13" t="s">
        <v>426</v>
      </c>
      <c r="C328" s="13" t="str">
        <f>Disease!$B$2</f>
        <v>Tree Diseases</v>
      </c>
    </row>
    <row r="329" spans="1:40" x14ac:dyDescent="0.25">
      <c r="A329" s="13"/>
      <c r="B329" s="13"/>
    </row>
    <row r="330" spans="1:40" x14ac:dyDescent="0.25">
      <c r="B330" s="97" t="str">
        <f>$B$2</f>
        <v>Habitat Type</v>
      </c>
      <c r="C330" s="99" t="s">
        <v>400</v>
      </c>
      <c r="D330" s="98"/>
      <c r="E330" s="98"/>
      <c r="F330" s="98"/>
      <c r="G330" s="98"/>
      <c r="H330" s="100"/>
      <c r="I330" s="99" t="s">
        <v>401</v>
      </c>
      <c r="J330" s="98"/>
      <c r="K330" s="98"/>
      <c r="L330" s="98"/>
      <c r="M330" s="98"/>
      <c r="N330" s="100"/>
      <c r="O330" s="99" t="s">
        <v>402</v>
      </c>
      <c r="P330" s="98"/>
      <c r="Q330" s="98"/>
      <c r="R330" s="98"/>
      <c r="S330" s="98"/>
      <c r="T330" s="100"/>
      <c r="U330" s="99" t="s">
        <v>403</v>
      </c>
      <c r="V330" s="98"/>
      <c r="W330" s="98"/>
      <c r="X330" s="98"/>
      <c r="Y330" s="98"/>
      <c r="Z330" s="100"/>
      <c r="AA330" s="99" t="s">
        <v>404</v>
      </c>
      <c r="AB330" s="98"/>
      <c r="AC330" s="98"/>
      <c r="AD330" s="98"/>
      <c r="AE330" s="98"/>
      <c r="AF330" s="100"/>
      <c r="AG330" s="99" t="s">
        <v>405</v>
      </c>
      <c r="AH330" s="98"/>
      <c r="AI330" s="98"/>
      <c r="AJ330" s="98"/>
      <c r="AK330" s="98"/>
      <c r="AL330" s="100"/>
      <c r="AM330" s="101" t="s">
        <v>194</v>
      </c>
      <c r="AN330" s="102"/>
    </row>
    <row r="331" spans="1:40" x14ac:dyDescent="0.25">
      <c r="A331" s="8" t="s">
        <v>124</v>
      </c>
      <c r="B331" s="97"/>
      <c r="C331" s="105" t="s">
        <v>394</v>
      </c>
      <c r="D331" s="105"/>
      <c r="E331" s="99" t="s">
        <v>395</v>
      </c>
      <c r="F331" s="100"/>
      <c r="G331" s="105" t="s">
        <v>396</v>
      </c>
      <c r="H331" s="105"/>
      <c r="I331" s="105" t="s">
        <v>394</v>
      </c>
      <c r="J331" s="105"/>
      <c r="K331" s="99" t="s">
        <v>395</v>
      </c>
      <c r="L331" s="100"/>
      <c r="M331" s="105" t="s">
        <v>396</v>
      </c>
      <c r="N331" s="105"/>
      <c r="O331" s="105" t="s">
        <v>394</v>
      </c>
      <c r="P331" s="105"/>
      <c r="Q331" s="99" t="s">
        <v>395</v>
      </c>
      <c r="R331" s="100"/>
      <c r="S331" s="105" t="s">
        <v>396</v>
      </c>
      <c r="T331" s="105"/>
      <c r="U331" s="105" t="s">
        <v>394</v>
      </c>
      <c r="V331" s="105"/>
      <c r="W331" s="99" t="s">
        <v>395</v>
      </c>
      <c r="X331" s="100"/>
      <c r="Y331" s="105" t="s">
        <v>396</v>
      </c>
      <c r="Z331" s="105"/>
      <c r="AA331" s="105" t="s">
        <v>394</v>
      </c>
      <c r="AB331" s="105"/>
      <c r="AC331" s="99" t="s">
        <v>395</v>
      </c>
      <c r="AD331" s="100"/>
      <c r="AE331" s="105" t="s">
        <v>396</v>
      </c>
      <c r="AF331" s="105"/>
      <c r="AG331" s="105" t="s">
        <v>394</v>
      </c>
      <c r="AH331" s="105"/>
      <c r="AI331" s="99" t="s">
        <v>395</v>
      </c>
      <c r="AJ331" s="100"/>
      <c r="AK331" s="105" t="s">
        <v>396</v>
      </c>
      <c r="AL331" s="105"/>
      <c r="AM331" s="103"/>
      <c r="AN331" s="104"/>
    </row>
    <row r="332" spans="1:40" ht="25.5" x14ac:dyDescent="0.25">
      <c r="A332" s="13"/>
      <c r="B332" s="98"/>
      <c r="C332" s="32" t="s">
        <v>195</v>
      </c>
      <c r="D332" s="33" t="s">
        <v>196</v>
      </c>
      <c r="E332" s="32" t="s">
        <v>195</v>
      </c>
      <c r="F332" s="33" t="s">
        <v>196</v>
      </c>
      <c r="G332" s="32" t="s">
        <v>195</v>
      </c>
      <c r="H332" s="33" t="s">
        <v>196</v>
      </c>
      <c r="I332" s="32" t="s">
        <v>195</v>
      </c>
      <c r="J332" s="33" t="s">
        <v>196</v>
      </c>
      <c r="K332" s="32" t="s">
        <v>195</v>
      </c>
      <c r="L332" s="33" t="s">
        <v>196</v>
      </c>
      <c r="M332" s="32" t="s">
        <v>195</v>
      </c>
      <c r="N332" s="33" t="s">
        <v>196</v>
      </c>
      <c r="O332" s="32" t="s">
        <v>195</v>
      </c>
      <c r="P332" s="33" t="s">
        <v>196</v>
      </c>
      <c r="Q332" s="32" t="s">
        <v>195</v>
      </c>
      <c r="R332" s="33" t="s">
        <v>196</v>
      </c>
      <c r="S332" s="32" t="s">
        <v>195</v>
      </c>
      <c r="T332" s="33" t="s">
        <v>196</v>
      </c>
      <c r="U332" s="32" t="s">
        <v>195</v>
      </c>
      <c r="V332" s="33" t="s">
        <v>196</v>
      </c>
      <c r="W332" s="32" t="s">
        <v>195</v>
      </c>
      <c r="X332" s="33" t="s">
        <v>196</v>
      </c>
      <c r="Y332" s="32" t="s">
        <v>195</v>
      </c>
      <c r="Z332" s="33" t="s">
        <v>196</v>
      </c>
      <c r="AA332" s="32" t="s">
        <v>195</v>
      </c>
      <c r="AB332" s="33" t="s">
        <v>196</v>
      </c>
      <c r="AC332" s="32" t="s">
        <v>195</v>
      </c>
      <c r="AD332" s="33" t="s">
        <v>196</v>
      </c>
      <c r="AE332" s="32" t="s">
        <v>195</v>
      </c>
      <c r="AF332" s="33" t="s">
        <v>196</v>
      </c>
      <c r="AG332" s="32" t="s">
        <v>195</v>
      </c>
      <c r="AH332" s="33" t="s">
        <v>196</v>
      </c>
      <c r="AI332" s="32" t="s">
        <v>195</v>
      </c>
      <c r="AJ332" s="33" t="s">
        <v>196</v>
      </c>
      <c r="AK332" s="32" t="s">
        <v>195</v>
      </c>
      <c r="AL332" s="33" t="s">
        <v>196</v>
      </c>
      <c r="AM332" s="73" t="s">
        <v>195</v>
      </c>
      <c r="AN332" s="72" t="s">
        <v>196</v>
      </c>
    </row>
    <row r="333" spans="1:40" x14ac:dyDescent="0.25">
      <c r="A333" s="13"/>
      <c r="B333" s="34" t="str">
        <f>LookupValues!$B$5</f>
        <v>Lowland beech/yew woodland</v>
      </c>
      <c r="C333" s="35">
        <f>Disease!C306</f>
        <v>0</v>
      </c>
      <c r="D333" s="82">
        <f>Disease!AW306</f>
        <v>0</v>
      </c>
      <c r="E333" s="35">
        <f>Disease!D306</f>
        <v>0</v>
      </c>
      <c r="F333" s="82">
        <f>Disease!AX306</f>
        <v>0</v>
      </c>
      <c r="G333" s="35">
        <f>Disease!E306</f>
        <v>0</v>
      </c>
      <c r="H333" s="82">
        <f>Disease!AY306</f>
        <v>0</v>
      </c>
      <c r="I333" s="35">
        <f>Disease!F306</f>
        <v>208.28088035069999</v>
      </c>
      <c r="J333" s="82">
        <f>Disease!AZ306</f>
        <v>98.626278519624421</v>
      </c>
      <c r="K333" s="35">
        <f>Disease!G306</f>
        <v>0</v>
      </c>
      <c r="L333" s="82">
        <f>Disease!BA306</f>
        <v>0</v>
      </c>
      <c r="M333" s="35">
        <f>Disease!H306</f>
        <v>0</v>
      </c>
      <c r="N333" s="82">
        <f>Disease!BB306</f>
        <v>0</v>
      </c>
      <c r="O333" s="35">
        <f>Disease!I306</f>
        <v>0</v>
      </c>
      <c r="P333" s="82">
        <f>Disease!BC306</f>
        <v>0</v>
      </c>
      <c r="Q333" s="35">
        <f>Disease!J306</f>
        <v>0</v>
      </c>
      <c r="R333" s="82">
        <f>Disease!BD306</f>
        <v>0</v>
      </c>
      <c r="S333" s="35">
        <f>Disease!K306</f>
        <v>0</v>
      </c>
      <c r="T333" s="82">
        <f>Disease!BE306</f>
        <v>0</v>
      </c>
      <c r="U333" s="35">
        <f>Disease!L306</f>
        <v>0</v>
      </c>
      <c r="V333" s="82">
        <f>Disease!BF306</f>
        <v>0</v>
      </c>
      <c r="W333" s="35">
        <f>Disease!M306</f>
        <v>0</v>
      </c>
      <c r="X333" s="82">
        <f>Disease!BG306</f>
        <v>0</v>
      </c>
      <c r="Y333" s="35">
        <f>Disease!N306</f>
        <v>0</v>
      </c>
      <c r="Z333" s="82">
        <f>Disease!BH306</f>
        <v>0</v>
      </c>
      <c r="AA333" s="35">
        <f>Disease!O306</f>
        <v>0</v>
      </c>
      <c r="AB333" s="82">
        <f>Disease!BI306</f>
        <v>0</v>
      </c>
      <c r="AC333" s="35">
        <f>Disease!P306</f>
        <v>0</v>
      </c>
      <c r="AD333" s="82">
        <f>Disease!BJ306</f>
        <v>0</v>
      </c>
      <c r="AE333" s="35">
        <f>Disease!Q306</f>
        <v>0</v>
      </c>
      <c r="AF333" s="82">
        <f>Disease!BK306</f>
        <v>0</v>
      </c>
      <c r="AG333" s="35">
        <f>Disease!R306</f>
        <v>0</v>
      </c>
      <c r="AH333" s="82">
        <f>Disease!BL306</f>
        <v>0</v>
      </c>
      <c r="AI333" s="35">
        <f>Disease!S306</f>
        <v>0</v>
      </c>
      <c r="AJ333" s="82">
        <f>Disease!BM306</f>
        <v>0</v>
      </c>
      <c r="AK333" s="35">
        <f>Disease!T306</f>
        <v>0</v>
      </c>
      <c r="AL333" s="82">
        <f>Disease!BN306</f>
        <v>0</v>
      </c>
      <c r="AM333" s="81">
        <f>SUM(C333,E333,G333,I333,K333,M333,O333,Q333,S333,U333,W333,Y333,AA333,AC333,AE333,AG333,AI333,AK333)</f>
        <v>208.28088035069999</v>
      </c>
      <c r="AN333" s="84">
        <f>IF(AM333=0,0,SQRT(SUM((C333*D333)^2,(E333*F333)^2,(G333*H333)^2,(I333*J333)^2,(K333*L333)^2,(M333*N333)^2,(O333*P333)^2,(Q333*R333)^2,(S333*T333)^2,(U333*V333)^2,(W333*X333)^2,(Y333*Z333)^2,(AA333*AB333)^2,(AC333*AD333)^2,(AE333*AF333)^2,(AG333*AH333)^2,(AI333*AJ333)^2,(AK333*AL333)^2))/AM333)</f>
        <v>98.626278519624421</v>
      </c>
    </row>
    <row r="334" spans="1:40" x14ac:dyDescent="0.25">
      <c r="A334" s="13"/>
      <c r="B334" s="34" t="str">
        <f>LookupValues!$B$6</f>
        <v>Lowland Mixed Deciduous Woodland</v>
      </c>
      <c r="C334" s="35">
        <f>Disease!C307</f>
        <v>11300.005591470999</v>
      </c>
      <c r="D334" s="82">
        <f>Disease!AW307</f>
        <v>10.611645036849652</v>
      </c>
      <c r="E334" s="35">
        <f>Disease!D307</f>
        <v>539.71426584470009</v>
      </c>
      <c r="F334" s="82">
        <f>Disease!AX307</f>
        <v>50.975527329207026</v>
      </c>
      <c r="G334" s="35">
        <f>Disease!E307</f>
        <v>40.313149827500006</v>
      </c>
      <c r="H334" s="82">
        <f>Disease!AY307</f>
        <v>64.666256234739947</v>
      </c>
      <c r="I334" s="35">
        <f>Disease!F307</f>
        <v>219.30461925</v>
      </c>
      <c r="J334" s="82">
        <f>Disease!AZ307</f>
        <v>100.90718414332905</v>
      </c>
      <c r="K334" s="35">
        <f>Disease!G307</f>
        <v>0</v>
      </c>
      <c r="L334" s="82">
        <f>Disease!BA307</f>
        <v>0</v>
      </c>
      <c r="M334" s="35">
        <f>Disease!H307</f>
        <v>0</v>
      </c>
      <c r="N334" s="82">
        <f>Disease!BB307</f>
        <v>0</v>
      </c>
      <c r="O334" s="35">
        <f>Disease!I307</f>
        <v>135.46070238869999</v>
      </c>
      <c r="P334" s="82">
        <f>Disease!BC307</f>
        <v>55.577287032069833</v>
      </c>
      <c r="Q334" s="35">
        <f>Disease!J307</f>
        <v>0</v>
      </c>
      <c r="R334" s="82">
        <f>Disease!BD307</f>
        <v>0</v>
      </c>
      <c r="S334" s="35">
        <f>Disease!K307</f>
        <v>0</v>
      </c>
      <c r="T334" s="82">
        <f>Disease!BE307</f>
        <v>0</v>
      </c>
      <c r="U334" s="35">
        <f>Disease!L307</f>
        <v>0</v>
      </c>
      <c r="V334" s="82">
        <f>Disease!BF307</f>
        <v>0</v>
      </c>
      <c r="W334" s="35">
        <f>Disease!M307</f>
        <v>0</v>
      </c>
      <c r="X334" s="82">
        <f>Disease!BG307</f>
        <v>0</v>
      </c>
      <c r="Y334" s="35">
        <f>Disease!N307</f>
        <v>0</v>
      </c>
      <c r="Z334" s="82">
        <f>Disease!BH307</f>
        <v>0</v>
      </c>
      <c r="AA334" s="35">
        <f>Disease!O307</f>
        <v>182.0211496021</v>
      </c>
      <c r="AB334" s="82">
        <f>Disease!BI307</f>
        <v>100.04568205542664</v>
      </c>
      <c r="AC334" s="35">
        <f>Disease!P307</f>
        <v>0</v>
      </c>
      <c r="AD334" s="82">
        <f>Disease!BJ307</f>
        <v>0</v>
      </c>
      <c r="AE334" s="35">
        <f>Disease!Q307</f>
        <v>0</v>
      </c>
      <c r="AF334" s="82">
        <f>Disease!BK307</f>
        <v>0</v>
      </c>
      <c r="AG334" s="35">
        <f>Disease!R307</f>
        <v>0</v>
      </c>
      <c r="AH334" s="82">
        <f>Disease!BL307</f>
        <v>0</v>
      </c>
      <c r="AI334" s="35">
        <f>Disease!S307</f>
        <v>0</v>
      </c>
      <c r="AJ334" s="82">
        <f>Disease!BM307</f>
        <v>0</v>
      </c>
      <c r="AK334" s="35">
        <f>Disease!T307</f>
        <v>0</v>
      </c>
      <c r="AL334" s="82">
        <f>Disease!BN307</f>
        <v>0</v>
      </c>
      <c r="AM334" s="81">
        <f t="shared" ref="AM334:AM344" si="26">SUM(C334,E334,G334,I334,K334,M334,O334,Q334,S334,U334,W334,Y334,AA334,AC334,AE334,AG334,AI334,AK334)</f>
        <v>12416.819478384001</v>
      </c>
      <c r="AN334" s="84">
        <f t="shared" ref="AN334:AN344" si="27">IF(AM334=0,0,SQRT(SUM((C334*D334)^2,(E334*F334)^2,(G334*H334)^2,(I334*J334)^2,(K334*L334)^2,(M334*N334)^2,(O334*P334)^2,(Q334*R334)^2,(S334*T334)^2,(U334*V334)^2,(W334*X334)^2,(Y334*Z334)^2,(AA334*AB334)^2,(AC334*AD334)^2,(AE334*AF334)^2,(AG334*AH334)^2,(AI334*AJ334)^2,(AK334*AL334)^2))/AM334)</f>
        <v>10.193611710472553</v>
      </c>
    </row>
    <row r="335" spans="1:40" x14ac:dyDescent="0.25">
      <c r="A335" s="13"/>
      <c r="B335" s="34" t="str">
        <f>LookupValues!$B$7</f>
        <v>Native pine woodlands</v>
      </c>
      <c r="C335" s="35">
        <f>Disease!C308</f>
        <v>50675.847720488993</v>
      </c>
      <c r="D335" s="82">
        <f>Disease!AW308</f>
        <v>5.8948055671369675</v>
      </c>
      <c r="E335" s="35">
        <f>Disease!D308</f>
        <v>3540.7070275516999</v>
      </c>
      <c r="F335" s="82">
        <f>Disease!AX308</f>
        <v>23.726493625651177</v>
      </c>
      <c r="G335" s="35">
        <f>Disease!E308</f>
        <v>718.80089574499993</v>
      </c>
      <c r="H335" s="82">
        <f>Disease!AY308</f>
        <v>47.907426859796026</v>
      </c>
      <c r="I335" s="35">
        <f>Disease!F308</f>
        <v>10466.480961472</v>
      </c>
      <c r="J335" s="82">
        <f>Disease!AZ308</f>
        <v>12.55996521184225</v>
      </c>
      <c r="K335" s="35">
        <f>Disease!G308</f>
        <v>168.051360918</v>
      </c>
      <c r="L335" s="82">
        <f>Disease!BA308</f>
        <v>64.304199218390622</v>
      </c>
      <c r="M335" s="35">
        <f>Disease!H308</f>
        <v>503.26167150000003</v>
      </c>
      <c r="N335" s="82">
        <f>Disease!BB308</f>
        <v>28.770663909955125</v>
      </c>
      <c r="O335" s="35">
        <f>Disease!I308</f>
        <v>40.186745960000003</v>
      </c>
      <c r="P335" s="82">
        <f>Disease!BC308</f>
        <v>77.286948185541789</v>
      </c>
      <c r="Q335" s="35">
        <f>Disease!J308</f>
        <v>122.55478484899999</v>
      </c>
      <c r="R335" s="82">
        <f>Disease!BD308</f>
        <v>97.440312164302853</v>
      </c>
      <c r="S335" s="35">
        <f>Disease!K308</f>
        <v>0</v>
      </c>
      <c r="T335" s="82">
        <f>Disease!BE308</f>
        <v>0</v>
      </c>
      <c r="U335" s="35">
        <f>Disease!L308</f>
        <v>0</v>
      </c>
      <c r="V335" s="82">
        <f>Disease!BF308</f>
        <v>0</v>
      </c>
      <c r="W335" s="35">
        <f>Disease!M308</f>
        <v>0</v>
      </c>
      <c r="X335" s="82">
        <f>Disease!BG308</f>
        <v>0</v>
      </c>
      <c r="Y335" s="35">
        <f>Disease!N308</f>
        <v>0</v>
      </c>
      <c r="Z335" s="82">
        <f>Disease!BH308</f>
        <v>0</v>
      </c>
      <c r="AA335" s="35">
        <f>Disease!O308</f>
        <v>0</v>
      </c>
      <c r="AB335" s="82">
        <f>Disease!BI308</f>
        <v>0</v>
      </c>
      <c r="AC335" s="35">
        <f>Disease!P308</f>
        <v>0</v>
      </c>
      <c r="AD335" s="82">
        <f>Disease!BJ308</f>
        <v>0</v>
      </c>
      <c r="AE335" s="35">
        <f>Disease!Q308</f>
        <v>0</v>
      </c>
      <c r="AF335" s="82">
        <f>Disease!BK308</f>
        <v>0</v>
      </c>
      <c r="AG335" s="35">
        <f>Disease!R308</f>
        <v>0</v>
      </c>
      <c r="AH335" s="82">
        <f>Disease!BL308</f>
        <v>0</v>
      </c>
      <c r="AI335" s="35">
        <f>Disease!S308</f>
        <v>0</v>
      </c>
      <c r="AJ335" s="82">
        <f>Disease!BM308</f>
        <v>0</v>
      </c>
      <c r="AK335" s="35">
        <f>Disease!T308</f>
        <v>0</v>
      </c>
      <c r="AL335" s="82">
        <f>Disease!BN308</f>
        <v>0</v>
      </c>
      <c r="AM335" s="81">
        <f t="shared" si="26"/>
        <v>66235.891168484697</v>
      </c>
      <c r="AN335" s="84">
        <f t="shared" si="27"/>
        <v>5.1251586916498182</v>
      </c>
    </row>
    <row r="336" spans="1:40" x14ac:dyDescent="0.25">
      <c r="A336" s="13"/>
      <c r="B336" s="34" t="str">
        <f>LookupValues!$B$8</f>
        <v>Non-HAP native pinewood</v>
      </c>
      <c r="C336" s="35">
        <f>Disease!C309</f>
        <v>18962.533043072403</v>
      </c>
      <c r="D336" s="82">
        <f>Disease!AW309</f>
        <v>9.8031830762248457</v>
      </c>
      <c r="E336" s="35">
        <f>Disease!D309</f>
        <v>803.22978620079994</v>
      </c>
      <c r="F336" s="82">
        <f>Disease!AX309</f>
        <v>44.280973612539498</v>
      </c>
      <c r="G336" s="35">
        <f>Disease!E309</f>
        <v>313.17435276200001</v>
      </c>
      <c r="H336" s="82">
        <f>Disease!AY309</f>
        <v>60.61854748096227</v>
      </c>
      <c r="I336" s="35">
        <f>Disease!F309</f>
        <v>307.59407188500001</v>
      </c>
      <c r="J336" s="82">
        <f>Disease!AZ309</f>
        <v>64.770340162477282</v>
      </c>
      <c r="K336" s="35">
        <f>Disease!G309</f>
        <v>0</v>
      </c>
      <c r="L336" s="82">
        <f>Disease!BA309</f>
        <v>0</v>
      </c>
      <c r="M336" s="35">
        <f>Disease!H309</f>
        <v>0</v>
      </c>
      <c r="N336" s="82">
        <f>Disease!BB309</f>
        <v>0</v>
      </c>
      <c r="O336" s="35">
        <f>Disease!I309</f>
        <v>0</v>
      </c>
      <c r="P336" s="82">
        <f>Disease!BC309</f>
        <v>0</v>
      </c>
      <c r="Q336" s="35">
        <f>Disease!J309</f>
        <v>0</v>
      </c>
      <c r="R336" s="82">
        <f>Disease!BD309</f>
        <v>0</v>
      </c>
      <c r="S336" s="35">
        <f>Disease!K309</f>
        <v>0</v>
      </c>
      <c r="T336" s="82">
        <f>Disease!BE309</f>
        <v>0</v>
      </c>
      <c r="U336" s="35">
        <f>Disease!L309</f>
        <v>0</v>
      </c>
      <c r="V336" s="82">
        <f>Disease!BF309</f>
        <v>0</v>
      </c>
      <c r="W336" s="35">
        <f>Disease!M309</f>
        <v>0</v>
      </c>
      <c r="X336" s="82">
        <f>Disease!BG309</f>
        <v>0</v>
      </c>
      <c r="Y336" s="35">
        <f>Disease!N309</f>
        <v>0</v>
      </c>
      <c r="Z336" s="82">
        <f>Disease!BH309</f>
        <v>0</v>
      </c>
      <c r="AA336" s="35">
        <f>Disease!O309</f>
        <v>0</v>
      </c>
      <c r="AB336" s="82">
        <f>Disease!BI309</f>
        <v>0</v>
      </c>
      <c r="AC336" s="35">
        <f>Disease!P309</f>
        <v>0</v>
      </c>
      <c r="AD336" s="82">
        <f>Disease!BJ309</f>
        <v>0</v>
      </c>
      <c r="AE336" s="35">
        <f>Disease!Q309</f>
        <v>0</v>
      </c>
      <c r="AF336" s="82">
        <f>Disease!BK309</f>
        <v>0</v>
      </c>
      <c r="AG336" s="35">
        <f>Disease!R309</f>
        <v>0</v>
      </c>
      <c r="AH336" s="82">
        <f>Disease!BL309</f>
        <v>0</v>
      </c>
      <c r="AI336" s="35">
        <f>Disease!S309</f>
        <v>0</v>
      </c>
      <c r="AJ336" s="82">
        <f>Disease!BM309</f>
        <v>0</v>
      </c>
      <c r="AK336" s="35">
        <f>Disease!T309</f>
        <v>0</v>
      </c>
      <c r="AL336" s="82">
        <f>Disease!BN309</f>
        <v>0</v>
      </c>
      <c r="AM336" s="81">
        <f t="shared" si="26"/>
        <v>20386.531253920202</v>
      </c>
      <c r="AN336" s="84">
        <f t="shared" si="27"/>
        <v>9.3814636983656516</v>
      </c>
    </row>
    <row r="337" spans="1:40" ht="30" customHeight="1" x14ac:dyDescent="0.25">
      <c r="A337" s="13"/>
      <c r="B337" s="85" t="str">
        <f>LookupValues!$B$9</f>
        <v>Upland birchwoods (Scot); birch dominated upland oakwoods (Eng, Wal)</v>
      </c>
      <c r="C337" s="35">
        <f>Disease!C310</f>
        <v>16466.868749338599</v>
      </c>
      <c r="D337" s="82">
        <f>Disease!AW310</f>
        <v>7.9184448573005604</v>
      </c>
      <c r="E337" s="35">
        <f>Disease!D310</f>
        <v>868.27718250160001</v>
      </c>
      <c r="F337" s="82">
        <f>Disease!AX310</f>
        <v>37.601829537752835</v>
      </c>
      <c r="G337" s="35">
        <f>Disease!E310</f>
        <v>430.50411363469999</v>
      </c>
      <c r="H337" s="82">
        <f>Disease!AY310</f>
        <v>66.59330755688184</v>
      </c>
      <c r="I337" s="35">
        <f>Disease!F310</f>
        <v>1786.8832966914997</v>
      </c>
      <c r="J337" s="82">
        <f>Disease!AZ310</f>
        <v>26.230513713205827</v>
      </c>
      <c r="K337" s="35">
        <f>Disease!G310</f>
        <v>0</v>
      </c>
      <c r="L337" s="82">
        <f>Disease!BA310</f>
        <v>0</v>
      </c>
      <c r="M337" s="35">
        <f>Disease!H310</f>
        <v>0</v>
      </c>
      <c r="N337" s="82">
        <f>Disease!BB310</f>
        <v>0</v>
      </c>
      <c r="O337" s="35">
        <f>Disease!I310</f>
        <v>223.67018529810002</v>
      </c>
      <c r="P337" s="82">
        <f>Disease!BC310</f>
        <v>98.939304981241719</v>
      </c>
      <c r="Q337" s="35">
        <f>Disease!J310</f>
        <v>0</v>
      </c>
      <c r="R337" s="82">
        <f>Disease!BD310</f>
        <v>0</v>
      </c>
      <c r="S337" s="35">
        <f>Disease!K310</f>
        <v>0</v>
      </c>
      <c r="T337" s="82">
        <f>Disease!BE310</f>
        <v>0</v>
      </c>
      <c r="U337" s="35">
        <f>Disease!L310</f>
        <v>0</v>
      </c>
      <c r="V337" s="82">
        <f>Disease!BF310</f>
        <v>0</v>
      </c>
      <c r="W337" s="35">
        <f>Disease!M310</f>
        <v>0</v>
      </c>
      <c r="X337" s="82">
        <f>Disease!BG310</f>
        <v>0</v>
      </c>
      <c r="Y337" s="35">
        <f>Disease!N310</f>
        <v>0</v>
      </c>
      <c r="Z337" s="82">
        <f>Disease!BH310</f>
        <v>0</v>
      </c>
      <c r="AA337" s="35">
        <f>Disease!O310</f>
        <v>278.09240149000004</v>
      </c>
      <c r="AB337" s="82">
        <f>Disease!BI310</f>
        <v>33.71456707193115</v>
      </c>
      <c r="AC337" s="35">
        <f>Disease!P310</f>
        <v>0</v>
      </c>
      <c r="AD337" s="82">
        <f>Disease!BJ310</f>
        <v>0</v>
      </c>
      <c r="AE337" s="35">
        <f>Disease!Q310</f>
        <v>0</v>
      </c>
      <c r="AF337" s="82">
        <f>Disease!BK310</f>
        <v>0</v>
      </c>
      <c r="AG337" s="35">
        <f>Disease!R310</f>
        <v>0</v>
      </c>
      <c r="AH337" s="82">
        <f>Disease!BL310</f>
        <v>0</v>
      </c>
      <c r="AI337" s="35">
        <f>Disease!S310</f>
        <v>0</v>
      </c>
      <c r="AJ337" s="82">
        <f>Disease!BM310</f>
        <v>0</v>
      </c>
      <c r="AK337" s="35">
        <f>Disease!T310</f>
        <v>0</v>
      </c>
      <c r="AL337" s="82">
        <f>Disease!BN310</f>
        <v>0</v>
      </c>
      <c r="AM337" s="81">
        <f t="shared" si="26"/>
        <v>20054.295928954496</v>
      </c>
      <c r="AN337" s="84">
        <f t="shared" si="27"/>
        <v>7.339493964864177</v>
      </c>
    </row>
    <row r="338" spans="1:40" x14ac:dyDescent="0.25">
      <c r="A338" s="13"/>
      <c r="B338" s="34" t="str">
        <f>LookupValues!$B$10</f>
        <v>Upland mixed ashwoods</v>
      </c>
      <c r="C338" s="35">
        <f>Disease!C311</f>
        <v>616.2705414646</v>
      </c>
      <c r="D338" s="82">
        <f>Disease!AW311</f>
        <v>51.048061909723138</v>
      </c>
      <c r="E338" s="35">
        <f>Disease!D311</f>
        <v>0</v>
      </c>
      <c r="F338" s="82">
        <f>Disease!AX311</f>
        <v>0</v>
      </c>
      <c r="G338" s="35">
        <f>Disease!E311</f>
        <v>0</v>
      </c>
      <c r="H338" s="82">
        <f>Disease!AY311</f>
        <v>0</v>
      </c>
      <c r="I338" s="35">
        <f>Disease!F311</f>
        <v>0</v>
      </c>
      <c r="J338" s="82">
        <f>Disease!AZ311</f>
        <v>0</v>
      </c>
      <c r="K338" s="35">
        <f>Disease!G311</f>
        <v>0</v>
      </c>
      <c r="L338" s="82">
        <f>Disease!BA311</f>
        <v>0</v>
      </c>
      <c r="M338" s="35">
        <f>Disease!H311</f>
        <v>0</v>
      </c>
      <c r="N338" s="82">
        <f>Disease!BB311</f>
        <v>0</v>
      </c>
      <c r="O338" s="35">
        <f>Disease!I311</f>
        <v>0</v>
      </c>
      <c r="P338" s="82">
        <f>Disease!BC311</f>
        <v>0</v>
      </c>
      <c r="Q338" s="35">
        <f>Disease!J311</f>
        <v>0</v>
      </c>
      <c r="R338" s="82">
        <f>Disease!BD311</f>
        <v>0</v>
      </c>
      <c r="S338" s="35">
        <f>Disease!K311</f>
        <v>0</v>
      </c>
      <c r="T338" s="82">
        <f>Disease!BE311</f>
        <v>0</v>
      </c>
      <c r="U338" s="35">
        <f>Disease!L311</f>
        <v>0</v>
      </c>
      <c r="V338" s="82">
        <f>Disease!BF311</f>
        <v>0</v>
      </c>
      <c r="W338" s="35">
        <f>Disease!M311</f>
        <v>0</v>
      </c>
      <c r="X338" s="82">
        <f>Disease!BG311</f>
        <v>0</v>
      </c>
      <c r="Y338" s="35">
        <f>Disease!N311</f>
        <v>0</v>
      </c>
      <c r="Z338" s="82">
        <f>Disease!BH311</f>
        <v>0</v>
      </c>
      <c r="AA338" s="35">
        <f>Disease!O311</f>
        <v>0</v>
      </c>
      <c r="AB338" s="82">
        <f>Disease!BI311</f>
        <v>0</v>
      </c>
      <c r="AC338" s="35">
        <f>Disease!P311</f>
        <v>0</v>
      </c>
      <c r="AD338" s="82">
        <f>Disease!BJ311</f>
        <v>0</v>
      </c>
      <c r="AE338" s="35">
        <f>Disease!Q311</f>
        <v>0</v>
      </c>
      <c r="AF338" s="82">
        <f>Disease!BK311</f>
        <v>0</v>
      </c>
      <c r="AG338" s="35">
        <f>Disease!R311</f>
        <v>0</v>
      </c>
      <c r="AH338" s="82">
        <f>Disease!BL311</f>
        <v>0</v>
      </c>
      <c r="AI338" s="35">
        <f>Disease!S311</f>
        <v>0</v>
      </c>
      <c r="AJ338" s="82">
        <f>Disease!BM311</f>
        <v>0</v>
      </c>
      <c r="AK338" s="35">
        <f>Disease!T311</f>
        <v>0</v>
      </c>
      <c r="AL338" s="82">
        <f>Disease!BN311</f>
        <v>0</v>
      </c>
      <c r="AM338" s="81">
        <f t="shared" si="26"/>
        <v>616.2705414646</v>
      </c>
      <c r="AN338" s="84">
        <f t="shared" si="27"/>
        <v>51.048061909723138</v>
      </c>
    </row>
    <row r="339" spans="1:40" x14ac:dyDescent="0.25">
      <c r="A339" s="13"/>
      <c r="B339" s="34" t="str">
        <f>LookupValues!$B$11</f>
        <v>Upland oakwood</v>
      </c>
      <c r="C339" s="35">
        <f>Disease!C312</f>
        <v>1069.4877582943</v>
      </c>
      <c r="D339" s="82">
        <f>Disease!AW312</f>
        <v>39.459118970667994</v>
      </c>
      <c r="E339" s="35">
        <f>Disease!D312</f>
        <v>0</v>
      </c>
      <c r="F339" s="82">
        <f>Disease!AX312</f>
        <v>0</v>
      </c>
      <c r="G339" s="35">
        <f>Disease!E312</f>
        <v>0</v>
      </c>
      <c r="H339" s="82">
        <f>Disease!AY312</f>
        <v>0</v>
      </c>
      <c r="I339" s="35">
        <f>Disease!F312</f>
        <v>106.02914602</v>
      </c>
      <c r="J339" s="82">
        <f>Disease!AZ312</f>
        <v>100.90718565855869</v>
      </c>
      <c r="K339" s="35">
        <f>Disease!G312</f>
        <v>0</v>
      </c>
      <c r="L339" s="82">
        <f>Disease!BA312</f>
        <v>0</v>
      </c>
      <c r="M339" s="35">
        <f>Disease!H312</f>
        <v>0</v>
      </c>
      <c r="N339" s="82">
        <f>Disease!BB312</f>
        <v>0</v>
      </c>
      <c r="O339" s="35">
        <f>Disease!I312</f>
        <v>0</v>
      </c>
      <c r="P339" s="82">
        <f>Disease!BC312</f>
        <v>0</v>
      </c>
      <c r="Q339" s="35">
        <f>Disease!J312</f>
        <v>0</v>
      </c>
      <c r="R339" s="82">
        <f>Disease!BD312</f>
        <v>0</v>
      </c>
      <c r="S339" s="35">
        <f>Disease!K312</f>
        <v>0</v>
      </c>
      <c r="T339" s="82">
        <f>Disease!BE312</f>
        <v>0</v>
      </c>
      <c r="U339" s="35">
        <f>Disease!L312</f>
        <v>0</v>
      </c>
      <c r="V339" s="82">
        <f>Disease!BF312</f>
        <v>0</v>
      </c>
      <c r="W339" s="35">
        <f>Disease!M312</f>
        <v>0</v>
      </c>
      <c r="X339" s="82">
        <f>Disease!BG312</f>
        <v>0</v>
      </c>
      <c r="Y339" s="35">
        <f>Disease!N312</f>
        <v>0</v>
      </c>
      <c r="Z339" s="82">
        <f>Disease!BH312</f>
        <v>0</v>
      </c>
      <c r="AA339" s="35">
        <f>Disease!O312</f>
        <v>0</v>
      </c>
      <c r="AB339" s="82">
        <f>Disease!BI312</f>
        <v>0</v>
      </c>
      <c r="AC339" s="35">
        <f>Disease!P312</f>
        <v>0</v>
      </c>
      <c r="AD339" s="82">
        <f>Disease!BJ312</f>
        <v>0</v>
      </c>
      <c r="AE339" s="35">
        <f>Disease!Q312</f>
        <v>0</v>
      </c>
      <c r="AF339" s="82">
        <f>Disease!BK312</f>
        <v>0</v>
      </c>
      <c r="AG339" s="35">
        <f>Disease!R312</f>
        <v>0</v>
      </c>
      <c r="AH339" s="82">
        <f>Disease!BL312</f>
        <v>0</v>
      </c>
      <c r="AI339" s="35">
        <f>Disease!S312</f>
        <v>0</v>
      </c>
      <c r="AJ339" s="82">
        <f>Disease!BM312</f>
        <v>0</v>
      </c>
      <c r="AK339" s="35">
        <f>Disease!T312</f>
        <v>0</v>
      </c>
      <c r="AL339" s="82">
        <f>Disease!BN312</f>
        <v>0</v>
      </c>
      <c r="AM339" s="81">
        <f t="shared" si="26"/>
        <v>1175.5169043143001</v>
      </c>
      <c r="AN339" s="84">
        <f t="shared" si="27"/>
        <v>37.035775391121902</v>
      </c>
    </row>
    <row r="340" spans="1:40" x14ac:dyDescent="0.25">
      <c r="A340" s="13"/>
      <c r="B340" s="34" t="str">
        <f>LookupValues!$B$12</f>
        <v>Wet woodland</v>
      </c>
      <c r="C340" s="35">
        <f>Disease!C313</f>
        <v>7927.9118868710002</v>
      </c>
      <c r="D340" s="82">
        <f>Disease!AW313</f>
        <v>11.42212644271172</v>
      </c>
      <c r="E340" s="35">
        <f>Disease!D313</f>
        <v>615.62328886099999</v>
      </c>
      <c r="F340" s="82">
        <f>Disease!AX313</f>
        <v>53.355325628560337</v>
      </c>
      <c r="G340" s="35">
        <f>Disease!E313</f>
        <v>0</v>
      </c>
      <c r="H340" s="82">
        <f>Disease!AY313</f>
        <v>0</v>
      </c>
      <c r="I340" s="35">
        <f>Disease!F313</f>
        <v>313.53506684799999</v>
      </c>
      <c r="J340" s="82">
        <f>Disease!AZ313</f>
        <v>74.63456680070324</v>
      </c>
      <c r="K340" s="35">
        <f>Disease!G313</f>
        <v>0</v>
      </c>
      <c r="L340" s="82">
        <f>Disease!BA313</f>
        <v>0</v>
      </c>
      <c r="M340" s="35">
        <f>Disease!H313</f>
        <v>325.34908082499999</v>
      </c>
      <c r="N340" s="82">
        <f>Disease!BB313</f>
        <v>48.180513795251358</v>
      </c>
      <c r="O340" s="35">
        <f>Disease!I313</f>
        <v>0</v>
      </c>
      <c r="P340" s="82">
        <f>Disease!BC313</f>
        <v>0</v>
      </c>
      <c r="Q340" s="35">
        <f>Disease!J313</f>
        <v>0</v>
      </c>
      <c r="R340" s="82">
        <f>Disease!BD313</f>
        <v>0</v>
      </c>
      <c r="S340" s="35">
        <f>Disease!K313</f>
        <v>0</v>
      </c>
      <c r="T340" s="82">
        <f>Disease!BE313</f>
        <v>0</v>
      </c>
      <c r="U340" s="35">
        <f>Disease!L313</f>
        <v>0</v>
      </c>
      <c r="V340" s="82">
        <f>Disease!BF313</f>
        <v>0</v>
      </c>
      <c r="W340" s="35">
        <f>Disease!M313</f>
        <v>0</v>
      </c>
      <c r="X340" s="82">
        <f>Disease!BG313</f>
        <v>0</v>
      </c>
      <c r="Y340" s="35">
        <f>Disease!N313</f>
        <v>0</v>
      </c>
      <c r="Z340" s="82">
        <f>Disease!BH313</f>
        <v>0</v>
      </c>
      <c r="AA340" s="35">
        <f>Disease!O313</f>
        <v>0</v>
      </c>
      <c r="AB340" s="82">
        <f>Disease!BI313</f>
        <v>0</v>
      </c>
      <c r="AC340" s="35">
        <f>Disease!P313</f>
        <v>0</v>
      </c>
      <c r="AD340" s="82">
        <f>Disease!BJ313</f>
        <v>0</v>
      </c>
      <c r="AE340" s="35">
        <f>Disease!Q313</f>
        <v>0</v>
      </c>
      <c r="AF340" s="82">
        <f>Disease!BK313</f>
        <v>0</v>
      </c>
      <c r="AG340" s="35">
        <f>Disease!R313</f>
        <v>0</v>
      </c>
      <c r="AH340" s="82">
        <f>Disease!BL313</f>
        <v>0</v>
      </c>
      <c r="AI340" s="35">
        <f>Disease!S313</f>
        <v>0</v>
      </c>
      <c r="AJ340" s="82">
        <f>Disease!BM313</f>
        <v>0</v>
      </c>
      <c r="AK340" s="35">
        <f>Disease!T313</f>
        <v>0</v>
      </c>
      <c r="AL340" s="82">
        <f>Disease!BN313</f>
        <v>0</v>
      </c>
      <c r="AM340" s="81">
        <f t="shared" si="26"/>
        <v>9182.4193234050017</v>
      </c>
      <c r="AN340" s="84">
        <f t="shared" si="27"/>
        <v>10.929605794940722</v>
      </c>
    </row>
    <row r="341" spans="1:40" x14ac:dyDescent="0.25">
      <c r="A341" s="13"/>
      <c r="B341" s="34" t="str">
        <f>LookupValues!$B$13</f>
        <v>Wood Pasture &amp; Parkland</v>
      </c>
      <c r="C341" s="35">
        <f>Disease!C314</f>
        <v>204.028941213</v>
      </c>
      <c r="D341" s="82">
        <f>Disease!AW314</f>
        <v>70.183118344216595</v>
      </c>
      <c r="E341" s="35">
        <f>Disease!D314</f>
        <v>0</v>
      </c>
      <c r="F341" s="82">
        <f>Disease!AX314</f>
        <v>0</v>
      </c>
      <c r="G341" s="35">
        <f>Disease!E314</f>
        <v>0</v>
      </c>
      <c r="H341" s="82">
        <f>Disease!AY314</f>
        <v>0</v>
      </c>
      <c r="I341" s="35">
        <f>Disease!F314</f>
        <v>0</v>
      </c>
      <c r="J341" s="82">
        <f>Disease!AZ314</f>
        <v>0</v>
      </c>
      <c r="K341" s="35">
        <f>Disease!G314</f>
        <v>0</v>
      </c>
      <c r="L341" s="82">
        <f>Disease!BA314</f>
        <v>0</v>
      </c>
      <c r="M341" s="35">
        <f>Disease!H314</f>
        <v>0</v>
      </c>
      <c r="N341" s="82">
        <f>Disease!BB314</f>
        <v>0</v>
      </c>
      <c r="O341" s="35">
        <f>Disease!I314</f>
        <v>0</v>
      </c>
      <c r="P341" s="82">
        <f>Disease!BC314</f>
        <v>0</v>
      </c>
      <c r="Q341" s="35">
        <f>Disease!J314</f>
        <v>0</v>
      </c>
      <c r="R341" s="82">
        <f>Disease!BD314</f>
        <v>0</v>
      </c>
      <c r="S341" s="35">
        <f>Disease!K314</f>
        <v>0</v>
      </c>
      <c r="T341" s="82">
        <f>Disease!BE314</f>
        <v>0</v>
      </c>
      <c r="U341" s="35">
        <f>Disease!L314</f>
        <v>0</v>
      </c>
      <c r="V341" s="82">
        <f>Disease!BF314</f>
        <v>0</v>
      </c>
      <c r="W341" s="35">
        <f>Disease!M314</f>
        <v>0</v>
      </c>
      <c r="X341" s="82">
        <f>Disease!BG314</f>
        <v>0</v>
      </c>
      <c r="Y341" s="35">
        <f>Disease!N314</f>
        <v>0</v>
      </c>
      <c r="Z341" s="82">
        <f>Disease!BH314</f>
        <v>0</v>
      </c>
      <c r="AA341" s="35">
        <f>Disease!O314</f>
        <v>0</v>
      </c>
      <c r="AB341" s="82">
        <f>Disease!BI314</f>
        <v>0</v>
      </c>
      <c r="AC341" s="35">
        <f>Disease!P314</f>
        <v>0</v>
      </c>
      <c r="AD341" s="82">
        <f>Disease!BJ314</f>
        <v>0</v>
      </c>
      <c r="AE341" s="35">
        <f>Disease!Q314</f>
        <v>0</v>
      </c>
      <c r="AF341" s="82">
        <f>Disease!BK314</f>
        <v>0</v>
      </c>
      <c r="AG341" s="35">
        <f>Disease!R314</f>
        <v>0</v>
      </c>
      <c r="AH341" s="82">
        <f>Disease!BL314</f>
        <v>0</v>
      </c>
      <c r="AI341" s="35">
        <f>Disease!S314</f>
        <v>0</v>
      </c>
      <c r="AJ341" s="82">
        <f>Disease!BM314</f>
        <v>0</v>
      </c>
      <c r="AK341" s="35">
        <f>Disease!T314</f>
        <v>0</v>
      </c>
      <c r="AL341" s="82">
        <f>Disease!BN314</f>
        <v>0</v>
      </c>
      <c r="AM341" s="81">
        <f t="shared" si="26"/>
        <v>204.028941213</v>
      </c>
      <c r="AN341" s="84">
        <f t="shared" si="27"/>
        <v>70.183118344216595</v>
      </c>
    </row>
    <row r="342" spans="1:40" x14ac:dyDescent="0.25">
      <c r="A342" s="13"/>
      <c r="B342" s="34" t="str">
        <f>LookupValues!$B$14</f>
        <v>Broadleaf habitat NOT classified as priority</v>
      </c>
      <c r="C342" s="35">
        <f>Disease!C315</f>
        <v>2282.1929933052002</v>
      </c>
      <c r="D342" s="82">
        <f>Disease!AW315</f>
        <v>22.479241093531101</v>
      </c>
      <c r="E342" s="35">
        <f>Disease!D315</f>
        <v>93.055635263100001</v>
      </c>
      <c r="F342" s="82">
        <f>Disease!AX315</f>
        <v>55.190061784733174</v>
      </c>
      <c r="G342" s="35">
        <f>Disease!E315</f>
        <v>8.7135803414000002</v>
      </c>
      <c r="H342" s="82">
        <f>Disease!AY315</f>
        <v>107.6901089770061</v>
      </c>
      <c r="I342" s="35">
        <f>Disease!F315</f>
        <v>183.27154748000001</v>
      </c>
      <c r="J342" s="82">
        <f>Disease!AZ315</f>
        <v>100.90718414564195</v>
      </c>
      <c r="K342" s="35">
        <f>Disease!G315</f>
        <v>0</v>
      </c>
      <c r="L342" s="82">
        <f>Disease!BA315</f>
        <v>0</v>
      </c>
      <c r="M342" s="35">
        <f>Disease!H315</f>
        <v>0</v>
      </c>
      <c r="N342" s="82">
        <f>Disease!BB315</f>
        <v>0</v>
      </c>
      <c r="O342" s="35">
        <f>Disease!I315</f>
        <v>0</v>
      </c>
      <c r="P342" s="82">
        <f>Disease!BC315</f>
        <v>0</v>
      </c>
      <c r="Q342" s="35">
        <f>Disease!J315</f>
        <v>0</v>
      </c>
      <c r="R342" s="82">
        <f>Disease!BD315</f>
        <v>0</v>
      </c>
      <c r="S342" s="35">
        <f>Disease!K315</f>
        <v>0</v>
      </c>
      <c r="T342" s="82">
        <f>Disease!BE315</f>
        <v>0</v>
      </c>
      <c r="U342" s="35">
        <f>Disease!L315</f>
        <v>0</v>
      </c>
      <c r="V342" s="82">
        <f>Disease!BF315</f>
        <v>0</v>
      </c>
      <c r="W342" s="35">
        <f>Disease!M315</f>
        <v>0</v>
      </c>
      <c r="X342" s="82">
        <f>Disease!BG315</f>
        <v>0</v>
      </c>
      <c r="Y342" s="35">
        <f>Disease!N315</f>
        <v>0</v>
      </c>
      <c r="Z342" s="82">
        <f>Disease!BH315</f>
        <v>0</v>
      </c>
      <c r="AA342" s="35">
        <f>Disease!O315</f>
        <v>0</v>
      </c>
      <c r="AB342" s="82">
        <f>Disease!BI315</f>
        <v>0</v>
      </c>
      <c r="AC342" s="35">
        <f>Disease!P315</f>
        <v>0</v>
      </c>
      <c r="AD342" s="82">
        <f>Disease!BJ315</f>
        <v>0</v>
      </c>
      <c r="AE342" s="35">
        <f>Disease!Q315</f>
        <v>0</v>
      </c>
      <c r="AF342" s="82">
        <f>Disease!BK315</f>
        <v>0</v>
      </c>
      <c r="AG342" s="35">
        <f>Disease!R315</f>
        <v>0</v>
      </c>
      <c r="AH342" s="82">
        <f>Disease!BL315</f>
        <v>0</v>
      </c>
      <c r="AI342" s="35">
        <f>Disease!S315</f>
        <v>0</v>
      </c>
      <c r="AJ342" s="82">
        <f>Disease!BM315</f>
        <v>0</v>
      </c>
      <c r="AK342" s="35">
        <f>Disease!T315</f>
        <v>0</v>
      </c>
      <c r="AL342" s="82">
        <f>Disease!BN315</f>
        <v>0</v>
      </c>
      <c r="AM342" s="81">
        <f t="shared" si="26"/>
        <v>2567.2337563897004</v>
      </c>
      <c r="AN342" s="84">
        <f t="shared" si="27"/>
        <v>21.339231290116238</v>
      </c>
    </row>
    <row r="343" spans="1:40" x14ac:dyDescent="0.25">
      <c r="A343" s="13"/>
      <c r="B343" s="34" t="str">
        <f>LookupValues!$B$15</f>
        <v>Non-native coniferous woodland</v>
      </c>
      <c r="C343" s="35">
        <f>Disease!C316</f>
        <v>82122.817363590002</v>
      </c>
      <c r="D343" s="82">
        <f>Disease!AW316</f>
        <v>3.5244915254913325</v>
      </c>
      <c r="E343" s="35">
        <f>Disease!D316</f>
        <v>3903.0986773749</v>
      </c>
      <c r="F343" s="82">
        <f>Disease!AX316</f>
        <v>18.21674984544439</v>
      </c>
      <c r="G343" s="35">
        <f>Disease!E316</f>
        <v>1196.8474290601</v>
      </c>
      <c r="H343" s="82">
        <f>Disease!AY316</f>
        <v>35.391636461466632</v>
      </c>
      <c r="I343" s="35">
        <f>Disease!F316</f>
        <v>2324.3564589526</v>
      </c>
      <c r="J343" s="82">
        <f>Disease!AZ316</f>
        <v>25.645938485168635</v>
      </c>
      <c r="K343" s="35">
        <f>Disease!G316</f>
        <v>570.47250394899993</v>
      </c>
      <c r="L343" s="82">
        <f>Disease!BA316</f>
        <v>52.548843606006812</v>
      </c>
      <c r="M343" s="35">
        <f>Disease!H316</f>
        <v>172.0461833</v>
      </c>
      <c r="N343" s="82">
        <f>Disease!BB316</f>
        <v>91.500200993873378</v>
      </c>
      <c r="O343" s="35">
        <f>Disease!I316</f>
        <v>1713.5295936763</v>
      </c>
      <c r="P343" s="82">
        <f>Disease!BC316</f>
        <v>25.879413789334123</v>
      </c>
      <c r="Q343" s="35">
        <f>Disease!J316</f>
        <v>218.51839113</v>
      </c>
      <c r="R343" s="82">
        <f>Disease!BD316</f>
        <v>107.69010989665482</v>
      </c>
      <c r="S343" s="35">
        <f>Disease!K316</f>
        <v>102.38472637</v>
      </c>
      <c r="T343" s="82">
        <f>Disease!BE316</f>
        <v>107.69010886569207</v>
      </c>
      <c r="U343" s="35">
        <f>Disease!L316</f>
        <v>220.39601891000001</v>
      </c>
      <c r="V343" s="82">
        <f>Disease!BF316</f>
        <v>107.69010899323503</v>
      </c>
      <c r="W343" s="35">
        <f>Disease!M316</f>
        <v>0</v>
      </c>
      <c r="X343" s="82">
        <f>Disease!BG316</f>
        <v>0</v>
      </c>
      <c r="Y343" s="35">
        <f>Disease!N316</f>
        <v>0</v>
      </c>
      <c r="Z343" s="82">
        <f>Disease!BH316</f>
        <v>0</v>
      </c>
      <c r="AA343" s="35">
        <f>Disease!O316</f>
        <v>52.269355476299999</v>
      </c>
      <c r="AB343" s="82">
        <f>Disease!BI316</f>
        <v>55.104590126330706</v>
      </c>
      <c r="AC343" s="35">
        <f>Disease!P316</f>
        <v>0</v>
      </c>
      <c r="AD343" s="82">
        <f>Disease!BJ316</f>
        <v>0</v>
      </c>
      <c r="AE343" s="35">
        <f>Disease!Q316</f>
        <v>0</v>
      </c>
      <c r="AF343" s="82">
        <f>Disease!BK316</f>
        <v>0</v>
      </c>
      <c r="AG343" s="35">
        <f>Disease!R316</f>
        <v>94.480903443000003</v>
      </c>
      <c r="AH343" s="82">
        <f>Disease!BL316</f>
        <v>77.67886221490572</v>
      </c>
      <c r="AI343" s="35">
        <f>Disease!S316</f>
        <v>0</v>
      </c>
      <c r="AJ343" s="82">
        <f>Disease!BM316</f>
        <v>0</v>
      </c>
      <c r="AK343" s="35">
        <f>Disease!T316</f>
        <v>0</v>
      </c>
      <c r="AL343" s="82">
        <f>Disease!BN316</f>
        <v>0</v>
      </c>
      <c r="AM343" s="81">
        <f t="shared" si="26"/>
        <v>92691.217605232217</v>
      </c>
      <c r="AN343" s="84">
        <f t="shared" si="27"/>
        <v>3.3875413455824339</v>
      </c>
    </row>
    <row r="344" spans="1:40" x14ac:dyDescent="0.25">
      <c r="A344" s="13"/>
      <c r="B344" s="36" t="str">
        <f>LookupValues!$B$16</f>
        <v>Transition or felled</v>
      </c>
      <c r="C344" s="35">
        <f>Disease!C317</f>
        <v>5708.8942744149999</v>
      </c>
      <c r="D344" s="82">
        <f>Disease!AW317</f>
        <v>12.534447748172234</v>
      </c>
      <c r="E344" s="35">
        <f>Disease!D317</f>
        <v>688.57313320159994</v>
      </c>
      <c r="F344" s="82">
        <f>Disease!AX317</f>
        <v>34.129740179059482</v>
      </c>
      <c r="G344" s="35">
        <f>Disease!E317</f>
        <v>0</v>
      </c>
      <c r="H344" s="82">
        <f>Disease!AY317</f>
        <v>0</v>
      </c>
      <c r="I344" s="35">
        <f>Disease!F317</f>
        <v>0</v>
      </c>
      <c r="J344" s="82">
        <f>Disease!AZ317</f>
        <v>0</v>
      </c>
      <c r="K344" s="35">
        <f>Disease!G317</f>
        <v>0</v>
      </c>
      <c r="L344" s="82">
        <f>Disease!BA317</f>
        <v>0</v>
      </c>
      <c r="M344" s="35">
        <f>Disease!H317</f>
        <v>0</v>
      </c>
      <c r="N344" s="82">
        <f>Disease!BB317</f>
        <v>0</v>
      </c>
      <c r="O344" s="35">
        <f>Disease!I317</f>
        <v>402.30180713870004</v>
      </c>
      <c r="P344" s="82">
        <f>Disease!BC317</f>
        <v>36.12237670218606</v>
      </c>
      <c r="Q344" s="35">
        <f>Disease!J317</f>
        <v>0</v>
      </c>
      <c r="R344" s="82">
        <f>Disease!BD317</f>
        <v>0</v>
      </c>
      <c r="S344" s="35">
        <f>Disease!K317</f>
        <v>0</v>
      </c>
      <c r="T344" s="82">
        <f>Disease!BE317</f>
        <v>0</v>
      </c>
      <c r="U344" s="35">
        <f>Disease!L317</f>
        <v>89.053163831999996</v>
      </c>
      <c r="V344" s="82">
        <f>Disease!BF317</f>
        <v>55.776820615779755</v>
      </c>
      <c r="W344" s="35">
        <f>Disease!M317</f>
        <v>0</v>
      </c>
      <c r="X344" s="82">
        <f>Disease!BG317</f>
        <v>0</v>
      </c>
      <c r="Y344" s="35">
        <f>Disease!N317</f>
        <v>0</v>
      </c>
      <c r="Z344" s="82">
        <f>Disease!BH317</f>
        <v>0</v>
      </c>
      <c r="AA344" s="35">
        <f>Disease!O317</f>
        <v>0</v>
      </c>
      <c r="AB344" s="82">
        <f>Disease!BI317</f>
        <v>0</v>
      </c>
      <c r="AC344" s="35">
        <f>Disease!P317</f>
        <v>0</v>
      </c>
      <c r="AD344" s="82">
        <f>Disease!BJ317</f>
        <v>0</v>
      </c>
      <c r="AE344" s="35">
        <f>Disease!Q317</f>
        <v>0</v>
      </c>
      <c r="AF344" s="82">
        <f>Disease!BK317</f>
        <v>0</v>
      </c>
      <c r="AG344" s="35">
        <f>Disease!R317</f>
        <v>0</v>
      </c>
      <c r="AH344" s="82">
        <f>Disease!BL317</f>
        <v>0</v>
      </c>
      <c r="AI344" s="35">
        <f>Disease!S317</f>
        <v>0</v>
      </c>
      <c r="AJ344" s="82">
        <f>Disease!BM317</f>
        <v>0</v>
      </c>
      <c r="AK344" s="35">
        <f>Disease!T317</f>
        <v>0</v>
      </c>
      <c r="AL344" s="82">
        <f>Disease!BN317</f>
        <v>0</v>
      </c>
      <c r="AM344" s="81">
        <f t="shared" si="26"/>
        <v>6888.8223785873006</v>
      </c>
      <c r="AN344" s="84">
        <f t="shared" si="27"/>
        <v>11.158344277929938</v>
      </c>
    </row>
    <row r="345" spans="1:40" x14ac:dyDescent="0.25">
      <c r="A345" s="13"/>
      <c r="B345" s="80" t="s">
        <v>194</v>
      </c>
      <c r="C345" s="79">
        <f>SUM(C333:C344)</f>
        <v>197336.8588635241</v>
      </c>
      <c r="D345" s="83">
        <f>IF(C345=0,0,SQRT(SUM((C333*D333)^2,(C334*D334)^2,(C335*D335)^2,(C336*D336)^2,(C337*D337)^2,(C338*D338)^2,(C339*D339)^2,(C340*D340)^2,(C341*D341)^2,(C342*D342)^2,(C343*D343)^2,(C344*D344)^2))/C345)</f>
        <v>2.5733483276747955</v>
      </c>
      <c r="E345" s="79">
        <f>SUM(E333:E344)</f>
        <v>11052.278996799399</v>
      </c>
      <c r="F345" s="83">
        <f>IF(E345=0,0,SQRT(SUM((E333*F333)^2,(E334*F334)^2,(E335*F335)^2,(E336*F336)^2,(E337*F337)^2,(E338*F338)^2,(E339*F339)^2,(E340*F340)^2,(E341*F341)^2,(E342*F342)^2,(E343*F343)^2,(E344*F344)^2))/E345)</f>
        <v>11.747798384174347</v>
      </c>
      <c r="G345" s="79">
        <f>SUM(G333:G344)</f>
        <v>2708.3535213707</v>
      </c>
      <c r="H345" s="83">
        <f>IF(G345=0,0,SQRT(SUM((G333*H333)^2,(G334*H334)^2,(G335*H335)^2,(G336*H336)^2,(G337*H337)^2,(G338*H338)^2,(G339*H339)^2,(G340*H340)^2,(G341*H341)^2,(G342*H342)^2,(G343*H343)^2,(G344*H344)^2))/G345)</f>
        <v>23.843193924678239</v>
      </c>
      <c r="I345" s="79">
        <f>SUM(I333:I344)</f>
        <v>15915.736048949801</v>
      </c>
      <c r="J345" s="83">
        <f>IF(I345=0,0,SQRT(SUM((I333*J333)^2,(I334*J334)^2,(I335*J335)^2,(I336*J336)^2,(I337*J337)^2,(I338*J338)^2,(I339*J339)^2,(I340*J340)^2,(I341*J341)^2,(I342*J342)^2,(I343*J343)^2,(I344*J344)^2))/I345)</f>
        <v>10.002614122990451</v>
      </c>
      <c r="K345" s="79">
        <f>SUM(K333:K344)</f>
        <v>738.52386486699993</v>
      </c>
      <c r="L345" s="83">
        <f>IF(K345=0,0,SQRT(SUM((K333*L333)^2,(K334*L334)^2,(K335*L335)^2,(K336*L336)^2,(K337*L337)^2,(K338*L338)^2,(K339*L339)^2,(K340*L340)^2,(K341*L341)^2,(K342*L342)^2,(K343*L343)^2,(K344*L344)^2))/K345)</f>
        <v>43.148174297561106</v>
      </c>
      <c r="M345" s="79">
        <f>SUM(M333:M344)</f>
        <v>1000.656935625</v>
      </c>
      <c r="N345" s="83">
        <f>IF(M345=0,0,SQRT(SUM((M333*N333)^2,(M334*N334)^2,(M335*N335)^2,(M336*N336)^2,(M337*N337)^2,(M338*N338)^2,(M339*N339)^2,(M340*N340)^2,(M341*N341)^2,(M342*N342)^2,(M343*N343)^2,(M344*N344)^2))/M345)</f>
        <v>26.500246523653928</v>
      </c>
      <c r="O345" s="79">
        <f>SUM(O333:O344)</f>
        <v>2515.1490344618001</v>
      </c>
      <c r="P345" s="83">
        <f>IF(O345=0,0,SQRT(SUM((O333*P333)^2,(O334*P334)^2,(O335*P335)^2,(O336*P336)^2,(O337*P337)^2,(O338*P338)^2,(O339*P339)^2,(O340*P340)^2,(O341*P341)^2,(O342*P342)^2,(O343*P343)^2,(O344*P344)^2))/O345)</f>
        <v>20.788050068198981</v>
      </c>
      <c r="Q345" s="79">
        <f>SUM(Q333:Q344)</f>
        <v>341.07317597899998</v>
      </c>
      <c r="R345" s="83">
        <f>IF(Q345=0,0,SQRT(SUM((Q333*R333)^2,(Q334*R334)^2,(Q335*R335)^2,(Q336*R336)^2,(Q337*R337)^2,(Q338*R338)^2,(Q339*R339)^2,(Q340*R340)^2,(Q341*R341)^2,(Q342*R342)^2,(Q343*R343)^2,(Q344*R344)^2))/Q345)</f>
        <v>77.370183415132743</v>
      </c>
      <c r="S345" s="79">
        <f>SUM(S333:S344)</f>
        <v>102.38472637</v>
      </c>
      <c r="T345" s="83">
        <f>IF(S345=0,0,SQRT(SUM((S333*T333)^2,(S334*T334)^2,(S335*T335)^2,(S336*T336)^2,(S337*T337)^2,(S338*T338)^2,(S339*T339)^2,(S340*T340)^2,(S341*T341)^2,(S342*T342)^2,(S343*T343)^2,(S344*T344)^2))/S345)</f>
        <v>107.69010886569207</v>
      </c>
      <c r="U345" s="79">
        <f>SUM(U333:U344)</f>
        <v>309.449182742</v>
      </c>
      <c r="V345" s="83">
        <f>IF(U345=0,0,SQRT(SUM((U333*V333)^2,(U334*V334)^2,(U335*V335)^2,(U336*V336)^2,(U337*V337)^2,(U338*V338)^2,(U339*V339)^2,(U340*V340)^2,(U341*V341)^2,(U342*V342)^2,(U343*V343)^2,(U344*V344)^2))/U345)</f>
        <v>78.360698990195957</v>
      </c>
      <c r="W345" s="79">
        <f>SUM(W333:W344)</f>
        <v>0</v>
      </c>
      <c r="X345" s="83">
        <f>IF(W345=0,0,SQRT(SUM((W333*X333)^2,(W334*X334)^2,(W335*X335)^2,(W336*X336)^2,(W337*X337)^2,(W338*X338)^2,(W339*X339)^2,(W340*X340)^2,(W341*X341)^2,(W342*X342)^2,(W343*X343)^2,(W344*X344)^2))/W345)</f>
        <v>0</v>
      </c>
      <c r="Y345" s="79">
        <f>SUM(Y333:Y344)</f>
        <v>0</v>
      </c>
      <c r="Z345" s="83">
        <f>IF(Y345=0,0,SQRT(SUM((Y333*Z333)^2,(Y334*Z334)^2,(Y335*Z335)^2,(Y336*Z336)^2,(Y337*Z337)^2,(Y338*Z338)^2,(Y339*Z339)^2,(Y340*Z340)^2,(Y341*Z341)^2,(Y342*Z342)^2,(Y343*Z343)^2,(Y344*Z344)^2))/Y345)</f>
        <v>0</v>
      </c>
      <c r="AA345" s="79">
        <f>SUM(AA333:AA344)</f>
        <v>512.38290656840002</v>
      </c>
      <c r="AB345" s="83">
        <f>IF(AA345=0,0,SQRT(SUM((AA333*AB333)^2,(AA334*AB334)^2,(AA335*AB335)^2,(AA336*AB336)^2,(AA337*AB337)^2,(AA338*AB338)^2,(AA339*AB339)^2,(AA340*AB340)^2,(AA341*AB341)^2,(AA342*AB342)^2,(AA343*AB343)^2,(AA344*AB344)^2))/AA345)</f>
        <v>40.367912363732088</v>
      </c>
      <c r="AC345" s="79">
        <f>SUM(AC333:AC344)</f>
        <v>0</v>
      </c>
      <c r="AD345" s="83">
        <f>IF(AC345=0,0,SQRT(SUM((AC333*AD333)^2,(AC334*AD334)^2,(AC335*AD335)^2,(AC336*AD336)^2,(AC337*AD337)^2,(AC338*AD338)^2,(AC339*AD339)^2,(AC340*AD340)^2,(AC341*AD341)^2,(AC342*AD342)^2,(AC343*AD343)^2,(AC344*AD344)^2))/AC345)</f>
        <v>0</v>
      </c>
      <c r="AE345" s="79">
        <f>SUM(AE333:AE344)</f>
        <v>0</v>
      </c>
      <c r="AF345" s="83">
        <f>IF(AE345=0,0,SQRT(SUM((AE333*AF333)^2,(AE334*AF334)^2,(AE335*AF335)^2,(AE336*AF336)^2,(AE337*AF337)^2,(AE338*AF338)^2,(AE339*AF339)^2,(AE340*AF340)^2,(AE341*AF341)^2,(AE342*AF342)^2,(AE343*AF343)^2,(AE344*AF344)^2))/AE345)</f>
        <v>0</v>
      </c>
      <c r="AG345" s="79">
        <f>SUM(AG333:AG344)</f>
        <v>94.480903443000003</v>
      </c>
      <c r="AH345" s="83">
        <f>IF(AG345=0,0,SQRT(SUM((AG333*AH333)^2,(AG334*AH334)^2,(AG335*AH335)^2,(AG336*AH336)^2,(AG337*AH337)^2,(AG338*AH338)^2,(AG339*AH339)^2,(AG340*AH340)^2,(AG341*AH341)^2,(AG342*AH342)^2,(AG343*AH343)^2,(AG344*AH344)^2))/AG345)</f>
        <v>77.67886221490572</v>
      </c>
      <c r="AI345" s="79">
        <f>SUM(AI333:AI344)</f>
        <v>0</v>
      </c>
      <c r="AJ345" s="83">
        <f>IF(AI345=0,0,SQRT(SUM((AI333*AJ333)^2,(AI334*AJ334)^2,(AI335*AJ335)^2,(AI336*AJ336)^2,(AI337*AJ337)^2,(AI338*AJ338)^2,(AI339*AJ339)^2,(AI340*AJ340)^2,(AI341*AJ341)^2,(AI342*AJ342)^2,(AI343*AJ343)^2,(AI344*AJ344)^2))/AI345)</f>
        <v>0</v>
      </c>
      <c r="AK345" s="79">
        <f>SUM(AK333:AK344)</f>
        <v>0</v>
      </c>
      <c r="AL345" s="83">
        <f>IF(AK345=0,0,SQRT(SUM((AK333*AL333)^2,(AK334*AL334)^2,(AK335*AL335)^2,(AK336*AL336)^2,(AK337*AL337)^2,(AK338*AL338)^2,(AK339*AL339)^2,(AK340*AL340)^2,(AK341*AL341)^2,(AK342*AL342)^2,(AK343*AL343)^2,(AK344*AL344)^2))/AK345)</f>
        <v>0</v>
      </c>
      <c r="AM345" s="81">
        <f>SUM(AM333:AM344)</f>
        <v>232627.32816070018</v>
      </c>
      <c r="AN345" s="84">
        <f>IF(AM345=0,0,SQRT(SUM((AM333*AN333)^2,(AM334*AN334)^2,(AM335*AN335)^2,(AM336*AN336)^2,(AM337*AN337)^2,(AM338*AN338)^2,(AM339*AN339)^2,(AM340*AN340)^2,(AM341*AN341)^2,(AM342*AN342)^2,(AM343*AN343)^2,(AM344*AN344)^2))/AM345)</f>
        <v>2.3957043102285578</v>
      </c>
    </row>
    <row r="346" spans="1:40" x14ac:dyDescent="0.25">
      <c r="A346" s="13"/>
      <c r="B346" s="55"/>
      <c r="C346" s="56"/>
      <c r="D346" s="57"/>
      <c r="E346" s="56"/>
      <c r="F346" s="57"/>
      <c r="G346" s="56"/>
      <c r="H346" s="57"/>
      <c r="I346" s="56"/>
      <c r="J346" s="57"/>
      <c r="K346" s="56"/>
      <c r="L346" s="57"/>
      <c r="M346" s="56"/>
      <c r="N346" s="57"/>
      <c r="O346" s="56"/>
      <c r="P346" s="57"/>
      <c r="Q346" s="56"/>
      <c r="R346" s="57"/>
      <c r="S346" s="56"/>
      <c r="T346" s="57"/>
      <c r="U346" s="56"/>
      <c r="V346" s="57"/>
      <c r="W346" s="56"/>
      <c r="X346" s="57"/>
      <c r="Y346" s="56"/>
      <c r="Z346" s="57"/>
      <c r="AA346" s="56"/>
      <c r="AB346" s="57"/>
      <c r="AC346" s="56"/>
      <c r="AD346" s="57"/>
      <c r="AE346" s="56"/>
      <c r="AF346" s="57"/>
      <c r="AG346" s="56"/>
      <c r="AH346" s="57"/>
      <c r="AI346" s="56"/>
      <c r="AJ346" s="57"/>
      <c r="AK346" s="57"/>
      <c r="AL346" s="57"/>
      <c r="AM346" s="57"/>
      <c r="AN346" s="57"/>
    </row>
    <row r="347" spans="1:40" x14ac:dyDescent="0.25">
      <c r="A347" s="13"/>
      <c r="B347" s="55"/>
      <c r="C347" s="56"/>
      <c r="D347" s="57"/>
      <c r="E347" s="56"/>
      <c r="F347" s="57"/>
      <c r="G347" s="56"/>
      <c r="H347" s="57"/>
      <c r="I347" s="56"/>
      <c r="J347" s="57"/>
      <c r="K347" s="56"/>
      <c r="L347" s="57"/>
      <c r="M347" s="56"/>
      <c r="N347" s="57"/>
      <c r="O347" s="56"/>
      <c r="P347" s="57"/>
      <c r="Q347" s="56"/>
      <c r="R347" s="57"/>
      <c r="S347" s="56"/>
      <c r="T347" s="57"/>
      <c r="U347" s="56"/>
      <c r="V347" s="57"/>
      <c r="W347" s="56"/>
      <c r="X347" s="57"/>
      <c r="Y347" s="56"/>
      <c r="Z347" s="57"/>
      <c r="AA347" s="56"/>
      <c r="AB347" s="57"/>
      <c r="AC347" s="56"/>
      <c r="AD347" s="57"/>
      <c r="AE347" s="56"/>
      <c r="AF347" s="57"/>
      <c r="AG347" s="56"/>
      <c r="AH347" s="57"/>
      <c r="AI347" s="56"/>
      <c r="AJ347" s="57"/>
      <c r="AK347" s="57"/>
      <c r="AL347" s="57"/>
      <c r="AM347" s="57"/>
      <c r="AN347" s="57"/>
    </row>
    <row r="348" spans="1:40" x14ac:dyDescent="0.25">
      <c r="A348" s="19"/>
      <c r="B348" s="55"/>
      <c r="C348" s="56"/>
      <c r="D348" s="57"/>
      <c r="E348" s="56"/>
      <c r="F348" s="57"/>
      <c r="G348" s="56"/>
      <c r="H348" s="57"/>
      <c r="I348" s="56"/>
      <c r="J348" s="57"/>
      <c r="K348" s="56"/>
      <c r="L348" s="57"/>
      <c r="M348" s="56"/>
      <c r="N348" s="57"/>
      <c r="O348" s="56"/>
      <c r="P348" s="57"/>
      <c r="Q348" s="56"/>
      <c r="R348" s="57"/>
      <c r="S348" s="56"/>
      <c r="T348" s="57"/>
      <c r="U348" s="56"/>
      <c r="V348" s="57"/>
      <c r="W348" s="56"/>
      <c r="X348" s="57"/>
      <c r="Y348" s="56"/>
      <c r="Z348" s="57"/>
      <c r="AA348" s="56"/>
      <c r="AB348" s="57"/>
      <c r="AC348" s="56"/>
      <c r="AD348" s="57"/>
      <c r="AE348" s="56"/>
      <c r="AF348" s="57"/>
      <c r="AG348" s="56"/>
      <c r="AH348" s="57"/>
      <c r="AI348" s="56"/>
      <c r="AJ348" s="57"/>
      <c r="AK348" s="57"/>
      <c r="AL348" s="57"/>
      <c r="AM348" s="57"/>
      <c r="AN348" s="57"/>
    </row>
    <row r="349" spans="1:40" x14ac:dyDescent="0.25">
      <c r="A349" s="13"/>
      <c r="B349" s="55"/>
      <c r="C349" s="56"/>
      <c r="D349" s="57"/>
      <c r="E349" s="56"/>
      <c r="F349" s="57"/>
      <c r="G349" s="56"/>
      <c r="H349" s="57"/>
      <c r="I349" s="56"/>
      <c r="J349" s="57"/>
      <c r="K349" s="56"/>
      <c r="L349" s="57"/>
      <c r="M349" s="56"/>
      <c r="N349" s="57"/>
      <c r="O349" s="56"/>
      <c r="P349" s="57"/>
      <c r="Q349" s="56"/>
      <c r="R349" s="57"/>
      <c r="S349" s="56"/>
      <c r="T349" s="57"/>
      <c r="U349" s="56"/>
      <c r="V349" s="57"/>
      <c r="W349" s="56"/>
      <c r="X349" s="57"/>
      <c r="Y349" s="56"/>
      <c r="Z349" s="57"/>
      <c r="AA349" s="56"/>
      <c r="AB349" s="57"/>
      <c r="AC349" s="56"/>
      <c r="AD349" s="57"/>
      <c r="AE349" s="56"/>
      <c r="AF349" s="57"/>
      <c r="AG349" s="56"/>
      <c r="AH349" s="57"/>
      <c r="AI349" s="56"/>
      <c r="AJ349" s="57"/>
      <c r="AK349" s="57"/>
      <c r="AL349" s="57"/>
      <c r="AM349" s="57"/>
      <c r="AN349" s="57"/>
    </row>
    <row r="350" spans="1:40" x14ac:dyDescent="0.25">
      <c r="A350" s="13"/>
      <c r="B350" s="55"/>
      <c r="C350" s="56"/>
      <c r="D350" s="57"/>
      <c r="E350" s="56"/>
      <c r="F350" s="57"/>
      <c r="G350" s="56"/>
      <c r="H350" s="57"/>
      <c r="I350" s="56"/>
      <c r="J350" s="57"/>
      <c r="K350" s="56"/>
      <c r="L350" s="57"/>
      <c r="M350" s="56"/>
      <c r="N350" s="57"/>
      <c r="O350" s="56"/>
      <c r="P350" s="57"/>
      <c r="Q350" s="56"/>
      <c r="R350" s="57"/>
      <c r="S350" s="56"/>
      <c r="T350" s="57"/>
      <c r="U350" s="56"/>
      <c r="V350" s="57"/>
      <c r="W350" s="56"/>
      <c r="X350" s="57"/>
      <c r="Y350" s="56"/>
      <c r="Z350" s="57"/>
      <c r="AA350" s="56"/>
      <c r="AB350" s="57"/>
      <c r="AC350" s="56"/>
      <c r="AD350" s="57"/>
      <c r="AE350" s="56"/>
      <c r="AF350" s="57"/>
      <c r="AG350" s="56"/>
      <c r="AH350" s="57"/>
      <c r="AI350" s="56"/>
      <c r="AJ350" s="57"/>
      <c r="AK350" s="57"/>
      <c r="AL350" s="57"/>
      <c r="AM350" s="57"/>
      <c r="AN350" s="57"/>
    </row>
    <row r="351" spans="1:40" x14ac:dyDescent="0.25">
      <c r="A351" s="29"/>
      <c r="B351" s="55"/>
      <c r="C351" s="56"/>
      <c r="D351" s="57"/>
      <c r="E351" s="56"/>
      <c r="F351" s="57"/>
      <c r="G351" s="56"/>
      <c r="H351" s="57"/>
      <c r="I351" s="56"/>
      <c r="J351" s="57"/>
      <c r="K351" s="56"/>
      <c r="L351" s="57"/>
      <c r="M351" s="56"/>
      <c r="N351" s="57"/>
      <c r="O351" s="56"/>
      <c r="P351" s="57"/>
      <c r="Q351" s="56"/>
      <c r="R351" s="57"/>
      <c r="S351" s="56"/>
      <c r="T351" s="57"/>
      <c r="U351" s="56"/>
      <c r="V351" s="57"/>
      <c r="W351" s="56"/>
      <c r="X351" s="57"/>
      <c r="Y351" s="56"/>
      <c r="Z351" s="57"/>
      <c r="AA351" s="56"/>
      <c r="AB351" s="57"/>
      <c r="AC351" s="56"/>
      <c r="AD351" s="57"/>
      <c r="AE351" s="56"/>
      <c r="AF351" s="57"/>
      <c r="AG351" s="56"/>
      <c r="AH351" s="57"/>
      <c r="AI351" s="56"/>
      <c r="AJ351" s="57"/>
      <c r="AK351" s="57"/>
      <c r="AL351" s="57"/>
      <c r="AM351" s="57"/>
      <c r="AN351" s="57"/>
    </row>
    <row r="353" spans="1:40" x14ac:dyDescent="0.25">
      <c r="B353" s="13" t="s">
        <v>426</v>
      </c>
      <c r="C353" s="13" t="str">
        <f>Disease!$B$2</f>
        <v>Tree Diseases</v>
      </c>
    </row>
    <row r="354" spans="1:40" x14ac:dyDescent="0.25">
      <c r="A354" s="13"/>
      <c r="B354" s="13"/>
    </row>
    <row r="355" spans="1:40" x14ac:dyDescent="0.25">
      <c r="B355" s="97" t="str">
        <f>$B$2</f>
        <v>Habitat Type</v>
      </c>
      <c r="C355" s="99" t="s">
        <v>400</v>
      </c>
      <c r="D355" s="98"/>
      <c r="E355" s="98"/>
      <c r="F355" s="98"/>
      <c r="G355" s="98"/>
      <c r="H355" s="100"/>
      <c r="I355" s="99" t="s">
        <v>401</v>
      </c>
      <c r="J355" s="98"/>
      <c r="K355" s="98"/>
      <c r="L355" s="98"/>
      <c r="M355" s="98"/>
      <c r="N355" s="100"/>
      <c r="O355" s="99" t="s">
        <v>402</v>
      </c>
      <c r="P355" s="98"/>
      <c r="Q355" s="98"/>
      <c r="R355" s="98"/>
      <c r="S355" s="98"/>
      <c r="T355" s="100"/>
      <c r="U355" s="99" t="s">
        <v>403</v>
      </c>
      <c r="V355" s="98"/>
      <c r="W355" s="98"/>
      <c r="X355" s="98"/>
      <c r="Y355" s="98"/>
      <c r="Z355" s="100"/>
      <c r="AA355" s="99" t="s">
        <v>404</v>
      </c>
      <c r="AB355" s="98"/>
      <c r="AC355" s="98"/>
      <c r="AD355" s="98"/>
      <c r="AE355" s="98"/>
      <c r="AF355" s="100"/>
      <c r="AG355" s="99" t="s">
        <v>405</v>
      </c>
      <c r="AH355" s="98"/>
      <c r="AI355" s="98"/>
      <c r="AJ355" s="98"/>
      <c r="AK355" s="98"/>
      <c r="AL355" s="100"/>
      <c r="AM355" s="101" t="s">
        <v>194</v>
      </c>
      <c r="AN355" s="102"/>
    </row>
    <row r="356" spans="1:40" x14ac:dyDescent="0.25">
      <c r="A356" s="8" t="s">
        <v>122</v>
      </c>
      <c r="B356" s="97"/>
      <c r="C356" s="105" t="s">
        <v>394</v>
      </c>
      <c r="D356" s="105"/>
      <c r="E356" s="99" t="s">
        <v>395</v>
      </c>
      <c r="F356" s="100"/>
      <c r="G356" s="105" t="s">
        <v>396</v>
      </c>
      <c r="H356" s="105"/>
      <c r="I356" s="105" t="s">
        <v>394</v>
      </c>
      <c r="J356" s="105"/>
      <c r="K356" s="99" t="s">
        <v>395</v>
      </c>
      <c r="L356" s="100"/>
      <c r="M356" s="105" t="s">
        <v>396</v>
      </c>
      <c r="N356" s="105"/>
      <c r="O356" s="105" t="s">
        <v>394</v>
      </c>
      <c r="P356" s="105"/>
      <c r="Q356" s="99" t="s">
        <v>395</v>
      </c>
      <c r="R356" s="100"/>
      <c r="S356" s="105" t="s">
        <v>396</v>
      </c>
      <c r="T356" s="105"/>
      <c r="U356" s="105" t="s">
        <v>394</v>
      </c>
      <c r="V356" s="105"/>
      <c r="W356" s="99" t="s">
        <v>395</v>
      </c>
      <c r="X356" s="100"/>
      <c r="Y356" s="105" t="s">
        <v>396</v>
      </c>
      <c r="Z356" s="105"/>
      <c r="AA356" s="105" t="s">
        <v>394</v>
      </c>
      <c r="AB356" s="105"/>
      <c r="AC356" s="99" t="s">
        <v>395</v>
      </c>
      <c r="AD356" s="100"/>
      <c r="AE356" s="105" t="s">
        <v>396</v>
      </c>
      <c r="AF356" s="105"/>
      <c r="AG356" s="105" t="s">
        <v>394</v>
      </c>
      <c r="AH356" s="105"/>
      <c r="AI356" s="99" t="s">
        <v>395</v>
      </c>
      <c r="AJ356" s="100"/>
      <c r="AK356" s="105" t="s">
        <v>396</v>
      </c>
      <c r="AL356" s="105"/>
      <c r="AM356" s="103"/>
      <c r="AN356" s="104"/>
    </row>
    <row r="357" spans="1:40" ht="25.5" x14ac:dyDescent="0.25">
      <c r="A357" s="13"/>
      <c r="B357" s="98"/>
      <c r="C357" s="32" t="s">
        <v>195</v>
      </c>
      <c r="D357" s="33" t="s">
        <v>196</v>
      </c>
      <c r="E357" s="32" t="s">
        <v>195</v>
      </c>
      <c r="F357" s="33" t="s">
        <v>196</v>
      </c>
      <c r="G357" s="32" t="s">
        <v>195</v>
      </c>
      <c r="H357" s="33" t="s">
        <v>196</v>
      </c>
      <c r="I357" s="32" t="s">
        <v>195</v>
      </c>
      <c r="J357" s="33" t="s">
        <v>196</v>
      </c>
      <c r="K357" s="32" t="s">
        <v>195</v>
      </c>
      <c r="L357" s="33" t="s">
        <v>196</v>
      </c>
      <c r="M357" s="32" t="s">
        <v>195</v>
      </c>
      <c r="N357" s="33" t="s">
        <v>196</v>
      </c>
      <c r="O357" s="32" t="s">
        <v>195</v>
      </c>
      <c r="P357" s="33" t="s">
        <v>196</v>
      </c>
      <c r="Q357" s="32" t="s">
        <v>195</v>
      </c>
      <c r="R357" s="33" t="s">
        <v>196</v>
      </c>
      <c r="S357" s="32" t="s">
        <v>195</v>
      </c>
      <c r="T357" s="33" t="s">
        <v>196</v>
      </c>
      <c r="U357" s="32" t="s">
        <v>195</v>
      </c>
      <c r="V357" s="33" t="s">
        <v>196</v>
      </c>
      <c r="W357" s="32" t="s">
        <v>195</v>
      </c>
      <c r="X357" s="33" t="s">
        <v>196</v>
      </c>
      <c r="Y357" s="32" t="s">
        <v>195</v>
      </c>
      <c r="Z357" s="33" t="s">
        <v>196</v>
      </c>
      <c r="AA357" s="32" t="s">
        <v>195</v>
      </c>
      <c r="AB357" s="33" t="s">
        <v>196</v>
      </c>
      <c r="AC357" s="32" t="s">
        <v>195</v>
      </c>
      <c r="AD357" s="33" t="s">
        <v>196</v>
      </c>
      <c r="AE357" s="32" t="s">
        <v>195</v>
      </c>
      <c r="AF357" s="33" t="s">
        <v>196</v>
      </c>
      <c r="AG357" s="32" t="s">
        <v>195</v>
      </c>
      <c r="AH357" s="33" t="s">
        <v>196</v>
      </c>
      <c r="AI357" s="32" t="s">
        <v>195</v>
      </c>
      <c r="AJ357" s="33" t="s">
        <v>196</v>
      </c>
      <c r="AK357" s="32" t="s">
        <v>195</v>
      </c>
      <c r="AL357" s="33" t="s">
        <v>196</v>
      </c>
      <c r="AM357" s="73" t="s">
        <v>195</v>
      </c>
      <c r="AN357" s="72" t="s">
        <v>196</v>
      </c>
    </row>
    <row r="358" spans="1:40" x14ac:dyDescent="0.25">
      <c r="A358" s="13"/>
      <c r="B358" s="34" t="str">
        <f>LookupValues!$B$5</f>
        <v>Lowland beech/yew woodland</v>
      </c>
      <c r="C358" s="35">
        <f>Disease!C329</f>
        <v>511.99833506499999</v>
      </c>
      <c r="D358" s="82">
        <f>Disease!AW329</f>
        <v>54.044258898616228</v>
      </c>
      <c r="E358" s="35">
        <f>Disease!D329</f>
        <v>0</v>
      </c>
      <c r="F358" s="82">
        <f>Disease!AX329</f>
        <v>0</v>
      </c>
      <c r="G358" s="35">
        <f>Disease!E329</f>
        <v>0</v>
      </c>
      <c r="H358" s="82">
        <f>Disease!AY329</f>
        <v>0</v>
      </c>
      <c r="I358" s="35">
        <f>Disease!F329</f>
        <v>0</v>
      </c>
      <c r="J358" s="82">
        <f>Disease!AZ329</f>
        <v>0</v>
      </c>
      <c r="K358" s="35">
        <f>Disease!G329</f>
        <v>0</v>
      </c>
      <c r="L358" s="82">
        <f>Disease!BA329</f>
        <v>0</v>
      </c>
      <c r="M358" s="35">
        <f>Disease!H329</f>
        <v>0</v>
      </c>
      <c r="N358" s="82">
        <f>Disease!BB329</f>
        <v>0</v>
      </c>
      <c r="O358" s="35">
        <f>Disease!I329</f>
        <v>0</v>
      </c>
      <c r="P358" s="82">
        <f>Disease!BC329</f>
        <v>0</v>
      </c>
      <c r="Q358" s="35">
        <f>Disease!J329</f>
        <v>0</v>
      </c>
      <c r="R358" s="82">
        <f>Disease!BD329</f>
        <v>0</v>
      </c>
      <c r="S358" s="35">
        <f>Disease!K329</f>
        <v>0</v>
      </c>
      <c r="T358" s="82">
        <f>Disease!BE329</f>
        <v>0</v>
      </c>
      <c r="U358" s="35">
        <f>Disease!L329</f>
        <v>0</v>
      </c>
      <c r="V358" s="82">
        <f>Disease!BF329</f>
        <v>0</v>
      </c>
      <c r="W358" s="35">
        <f>Disease!M329</f>
        <v>0</v>
      </c>
      <c r="X358" s="82">
        <f>Disease!BG329</f>
        <v>0</v>
      </c>
      <c r="Y358" s="35">
        <f>Disease!N329</f>
        <v>0</v>
      </c>
      <c r="Z358" s="82">
        <f>Disease!BH329</f>
        <v>0</v>
      </c>
      <c r="AA358" s="35">
        <f>Disease!O329</f>
        <v>0</v>
      </c>
      <c r="AB358" s="82">
        <f>Disease!BI329</f>
        <v>0</v>
      </c>
      <c r="AC358" s="35">
        <f>Disease!P329</f>
        <v>0</v>
      </c>
      <c r="AD358" s="82">
        <f>Disease!BJ329</f>
        <v>0</v>
      </c>
      <c r="AE358" s="35">
        <f>Disease!Q329</f>
        <v>0</v>
      </c>
      <c r="AF358" s="82">
        <f>Disease!BK329</f>
        <v>0</v>
      </c>
      <c r="AG358" s="35">
        <f>Disease!R329</f>
        <v>0</v>
      </c>
      <c r="AH358" s="82">
        <f>Disease!BL329</f>
        <v>0</v>
      </c>
      <c r="AI358" s="35">
        <f>Disease!S329</f>
        <v>0</v>
      </c>
      <c r="AJ358" s="82">
        <f>Disease!BM329</f>
        <v>0</v>
      </c>
      <c r="AK358" s="35">
        <f>Disease!T329</f>
        <v>0</v>
      </c>
      <c r="AL358" s="82">
        <f>Disease!BN329</f>
        <v>0</v>
      </c>
      <c r="AM358" s="81">
        <f>SUM(C358,E358,G358,I358,K358,M358,O358,Q358,S358,U358,W358,Y358,AA358,AC358,AE358,AG358,AI358,AK358)</f>
        <v>511.99833506499999</v>
      </c>
      <c r="AN358" s="84">
        <f>IF(AM358=0,0,SQRT(SUM((C358*D358)^2,(E358*F358)^2,(G358*H358)^2,(I358*J358)^2,(K358*L358)^2,(M358*N358)^2,(O358*P358)^2,(Q358*R358)^2,(S358*T358)^2,(U358*V358)^2,(W358*X358)^2,(Y358*Z358)^2,(AA358*AB358)^2,(AC358*AD358)^2,(AE358*AF358)^2,(AG358*AH358)^2,(AI358*AJ358)^2,(AK358*AL358)^2))/AM358)</f>
        <v>54.044258898616228</v>
      </c>
    </row>
    <row r="359" spans="1:40" x14ac:dyDescent="0.25">
      <c r="A359" s="13"/>
      <c r="B359" s="34" t="str">
        <f>LookupValues!$B$6</f>
        <v>Lowland Mixed Deciduous Woodland</v>
      </c>
      <c r="C359" s="35">
        <f>Disease!C330</f>
        <v>14073.2875299483</v>
      </c>
      <c r="D359" s="82">
        <f>Disease!AW330</f>
        <v>9.0722141119392781</v>
      </c>
      <c r="E359" s="35">
        <f>Disease!D330</f>
        <v>254.55613063799998</v>
      </c>
      <c r="F359" s="82">
        <f>Disease!AX330</f>
        <v>64.384451192916003</v>
      </c>
      <c r="G359" s="35">
        <f>Disease!E330</f>
        <v>0</v>
      </c>
      <c r="H359" s="82">
        <f>Disease!AY330</f>
        <v>0</v>
      </c>
      <c r="I359" s="35">
        <f>Disease!F330</f>
        <v>552.57207721990005</v>
      </c>
      <c r="J359" s="82">
        <f>Disease!AZ330</f>
        <v>55.958272602823953</v>
      </c>
      <c r="K359" s="35">
        <f>Disease!G330</f>
        <v>0</v>
      </c>
      <c r="L359" s="82">
        <f>Disease!BA330</f>
        <v>0</v>
      </c>
      <c r="M359" s="35">
        <f>Disease!H330</f>
        <v>0</v>
      </c>
      <c r="N359" s="82">
        <f>Disease!BB330</f>
        <v>0</v>
      </c>
      <c r="O359" s="35">
        <f>Disease!I330</f>
        <v>0</v>
      </c>
      <c r="P359" s="82">
        <f>Disease!BC330</f>
        <v>0</v>
      </c>
      <c r="Q359" s="35">
        <f>Disease!J330</f>
        <v>0</v>
      </c>
      <c r="R359" s="82">
        <f>Disease!BD330</f>
        <v>0</v>
      </c>
      <c r="S359" s="35">
        <f>Disease!K330</f>
        <v>0</v>
      </c>
      <c r="T359" s="82">
        <f>Disease!BE330</f>
        <v>0</v>
      </c>
      <c r="U359" s="35">
        <f>Disease!L330</f>
        <v>93.656362146399999</v>
      </c>
      <c r="V359" s="82">
        <f>Disease!BF330</f>
        <v>51.555922216535883</v>
      </c>
      <c r="W359" s="35">
        <f>Disease!M330</f>
        <v>0</v>
      </c>
      <c r="X359" s="82">
        <f>Disease!BG330</f>
        <v>0</v>
      </c>
      <c r="Y359" s="35">
        <f>Disease!N330</f>
        <v>0</v>
      </c>
      <c r="Z359" s="82">
        <f>Disease!BH330</f>
        <v>0</v>
      </c>
      <c r="AA359" s="35">
        <f>Disease!O330</f>
        <v>0</v>
      </c>
      <c r="AB359" s="82">
        <f>Disease!BI330</f>
        <v>0</v>
      </c>
      <c r="AC359" s="35">
        <f>Disease!P330</f>
        <v>0</v>
      </c>
      <c r="AD359" s="82">
        <f>Disease!BJ330</f>
        <v>0</v>
      </c>
      <c r="AE359" s="35">
        <f>Disease!Q330</f>
        <v>0</v>
      </c>
      <c r="AF359" s="82">
        <f>Disease!BK330</f>
        <v>0</v>
      </c>
      <c r="AG359" s="35">
        <f>Disease!R330</f>
        <v>0</v>
      </c>
      <c r="AH359" s="82">
        <f>Disease!BL330</f>
        <v>0</v>
      </c>
      <c r="AI359" s="35">
        <f>Disease!S330</f>
        <v>0</v>
      </c>
      <c r="AJ359" s="82">
        <f>Disease!BM330</f>
        <v>0</v>
      </c>
      <c r="AK359" s="35">
        <f>Disease!T330</f>
        <v>0</v>
      </c>
      <c r="AL359" s="82">
        <f>Disease!BN330</f>
        <v>0</v>
      </c>
      <c r="AM359" s="81">
        <f t="shared" ref="AM359:AM369" si="28">SUM(C359,E359,G359,I359,K359,M359,O359,Q359,S359,U359,W359,Y359,AA359,AC359,AE359,AG359,AI359,AK359)</f>
        <v>14974.0720999526</v>
      </c>
      <c r="AN359" s="84">
        <f t="shared" ref="AN359:AN369" si="29">IF(AM359=0,0,SQRT(SUM((C359*D359)^2,(E359*F359)^2,(G359*H359)^2,(I359*J359)^2,(K359*L359)^2,(M359*N359)^2,(O359*P359)^2,(Q359*R359)^2,(S359*T359)^2,(U359*V359)^2,(W359*X359)^2,(Y359*Z359)^2,(AA359*AB359)^2,(AC359*AD359)^2,(AE359*AF359)^2,(AG359*AH359)^2,(AI359*AJ359)^2,(AK359*AL359)^2))/AM359)</f>
        <v>8.8468429651024287</v>
      </c>
    </row>
    <row r="360" spans="1:40" x14ac:dyDescent="0.25">
      <c r="A360" s="13"/>
      <c r="B360" s="34" t="str">
        <f>LookupValues!$B$7</f>
        <v>Native pine woodlands</v>
      </c>
      <c r="C360" s="35">
        <f>Disease!C331</f>
        <v>14112.648811145804</v>
      </c>
      <c r="D360" s="82">
        <f>Disease!AW331</f>
        <v>10.273358103644034</v>
      </c>
      <c r="E360" s="35">
        <f>Disease!D331</f>
        <v>1491.5990289316996</v>
      </c>
      <c r="F360" s="82">
        <f>Disease!AX331</f>
        <v>38.883727657400534</v>
      </c>
      <c r="G360" s="35">
        <f>Disease!E331</f>
        <v>264.38474586049995</v>
      </c>
      <c r="H360" s="82">
        <f>Disease!AY331</f>
        <v>108.72479016354252</v>
      </c>
      <c r="I360" s="35">
        <f>Disease!F331</f>
        <v>969.25516170999992</v>
      </c>
      <c r="J360" s="82">
        <f>Disease!AZ331</f>
        <v>33.435592500168667</v>
      </c>
      <c r="K360" s="35">
        <f>Disease!G331</f>
        <v>344.44088903900001</v>
      </c>
      <c r="L360" s="82">
        <f>Disease!BA331</f>
        <v>77.288606233095067</v>
      </c>
      <c r="M360" s="35">
        <f>Disease!H331</f>
        <v>58.840276024000005</v>
      </c>
      <c r="N360" s="82">
        <f>Disease!BB331</f>
        <v>95.916453606525153</v>
      </c>
      <c r="O360" s="35">
        <f>Disease!I331</f>
        <v>0</v>
      </c>
      <c r="P360" s="82">
        <f>Disease!BC331</f>
        <v>0</v>
      </c>
      <c r="Q360" s="35">
        <f>Disease!J331</f>
        <v>0</v>
      </c>
      <c r="R360" s="82">
        <f>Disease!BD331</f>
        <v>0</v>
      </c>
      <c r="S360" s="35">
        <f>Disease!K331</f>
        <v>0</v>
      </c>
      <c r="T360" s="82">
        <f>Disease!BE331</f>
        <v>0</v>
      </c>
      <c r="U360" s="35">
        <f>Disease!L331</f>
        <v>0</v>
      </c>
      <c r="V360" s="82">
        <f>Disease!BF331</f>
        <v>0</v>
      </c>
      <c r="W360" s="35">
        <f>Disease!M331</f>
        <v>45.374620270000001</v>
      </c>
      <c r="X360" s="82">
        <f>Disease!BG331</f>
        <v>133.1997346448793</v>
      </c>
      <c r="Y360" s="35">
        <f>Disease!N331</f>
        <v>0</v>
      </c>
      <c r="Z360" s="82">
        <f>Disease!BH331</f>
        <v>0</v>
      </c>
      <c r="AA360" s="35">
        <f>Disease!O331</f>
        <v>0</v>
      </c>
      <c r="AB360" s="82">
        <f>Disease!BI331</f>
        <v>0</v>
      </c>
      <c r="AC360" s="35">
        <f>Disease!P331</f>
        <v>0</v>
      </c>
      <c r="AD360" s="82">
        <f>Disease!BJ331</f>
        <v>0</v>
      </c>
      <c r="AE360" s="35">
        <f>Disease!Q331</f>
        <v>0</v>
      </c>
      <c r="AF360" s="82">
        <f>Disease!BK331</f>
        <v>0</v>
      </c>
      <c r="AG360" s="35">
        <f>Disease!R331</f>
        <v>0</v>
      </c>
      <c r="AH360" s="82">
        <f>Disease!BL331</f>
        <v>0</v>
      </c>
      <c r="AI360" s="35">
        <f>Disease!S331</f>
        <v>0</v>
      </c>
      <c r="AJ360" s="82">
        <f>Disease!BM331</f>
        <v>0</v>
      </c>
      <c r="AK360" s="35">
        <f>Disease!T331</f>
        <v>0</v>
      </c>
      <c r="AL360" s="82">
        <f>Disease!BN331</f>
        <v>0</v>
      </c>
      <c r="AM360" s="81">
        <f t="shared" si="28"/>
        <v>17286.543532981002</v>
      </c>
      <c r="AN360" s="84">
        <f t="shared" si="29"/>
        <v>9.5121484311751061</v>
      </c>
    </row>
    <row r="361" spans="1:40" x14ac:dyDescent="0.25">
      <c r="A361" s="13"/>
      <c r="B361" s="34" t="str">
        <f>LookupValues!$B$8</f>
        <v>Non-HAP native pinewood</v>
      </c>
      <c r="C361" s="35">
        <f>Disease!C332</f>
        <v>555.7569140106001</v>
      </c>
      <c r="D361" s="82">
        <f>Disease!AW332</f>
        <v>59.258731587138065</v>
      </c>
      <c r="E361" s="35">
        <f>Disease!D332</f>
        <v>0</v>
      </c>
      <c r="F361" s="82">
        <f>Disease!AX332</f>
        <v>0</v>
      </c>
      <c r="G361" s="35">
        <f>Disease!E332</f>
        <v>0</v>
      </c>
      <c r="H361" s="82">
        <f>Disease!AY332</f>
        <v>0</v>
      </c>
      <c r="I361" s="35">
        <f>Disease!F332</f>
        <v>0</v>
      </c>
      <c r="J361" s="82">
        <f>Disease!AZ332</f>
        <v>0</v>
      </c>
      <c r="K361" s="35">
        <f>Disease!G332</f>
        <v>0</v>
      </c>
      <c r="L361" s="82">
        <f>Disease!BA332</f>
        <v>0</v>
      </c>
      <c r="M361" s="35">
        <f>Disease!H332</f>
        <v>0</v>
      </c>
      <c r="N361" s="82">
        <f>Disease!BB332</f>
        <v>0</v>
      </c>
      <c r="O361" s="35">
        <f>Disease!I332</f>
        <v>0</v>
      </c>
      <c r="P361" s="82">
        <f>Disease!BC332</f>
        <v>0</v>
      </c>
      <c r="Q361" s="35">
        <f>Disease!J332</f>
        <v>0</v>
      </c>
      <c r="R361" s="82">
        <f>Disease!BD332</f>
        <v>0</v>
      </c>
      <c r="S361" s="35">
        <f>Disease!K332</f>
        <v>0</v>
      </c>
      <c r="T361" s="82">
        <f>Disease!BE332</f>
        <v>0</v>
      </c>
      <c r="U361" s="35">
        <f>Disease!L332</f>
        <v>0</v>
      </c>
      <c r="V361" s="82">
        <f>Disease!BF332</f>
        <v>0</v>
      </c>
      <c r="W361" s="35">
        <f>Disease!M332</f>
        <v>0</v>
      </c>
      <c r="X361" s="82">
        <f>Disease!BG332</f>
        <v>0</v>
      </c>
      <c r="Y361" s="35">
        <f>Disease!N332</f>
        <v>0</v>
      </c>
      <c r="Z361" s="82">
        <f>Disease!BH332</f>
        <v>0</v>
      </c>
      <c r="AA361" s="35">
        <f>Disease!O332</f>
        <v>0</v>
      </c>
      <c r="AB361" s="82">
        <f>Disease!BI332</f>
        <v>0</v>
      </c>
      <c r="AC361" s="35">
        <f>Disease!P332</f>
        <v>0</v>
      </c>
      <c r="AD361" s="82">
        <f>Disease!BJ332</f>
        <v>0</v>
      </c>
      <c r="AE361" s="35">
        <f>Disease!Q332</f>
        <v>0</v>
      </c>
      <c r="AF361" s="82">
        <f>Disease!BK332</f>
        <v>0</v>
      </c>
      <c r="AG361" s="35">
        <f>Disease!R332</f>
        <v>0</v>
      </c>
      <c r="AH361" s="82">
        <f>Disease!BL332</f>
        <v>0</v>
      </c>
      <c r="AI361" s="35">
        <f>Disease!S332</f>
        <v>0</v>
      </c>
      <c r="AJ361" s="82">
        <f>Disease!BM332</f>
        <v>0</v>
      </c>
      <c r="AK361" s="35">
        <f>Disease!T332</f>
        <v>0</v>
      </c>
      <c r="AL361" s="82">
        <f>Disease!BN332</f>
        <v>0</v>
      </c>
      <c r="AM361" s="81">
        <f t="shared" si="28"/>
        <v>555.7569140106001</v>
      </c>
      <c r="AN361" s="84">
        <f t="shared" si="29"/>
        <v>59.258731587138065</v>
      </c>
    </row>
    <row r="362" spans="1:40" ht="30" customHeight="1" x14ac:dyDescent="0.25">
      <c r="A362" s="13"/>
      <c r="B362" s="85" t="str">
        <f>LookupValues!$B$9</f>
        <v>Upland birchwoods (Scot); birch dominated upland oakwoods (Eng, Wal)</v>
      </c>
      <c r="C362" s="35">
        <f>Disease!C333</f>
        <v>13513.8972587026</v>
      </c>
      <c r="D362" s="82">
        <f>Disease!AW333</f>
        <v>8.8938647917042335</v>
      </c>
      <c r="E362" s="35">
        <f>Disease!D333</f>
        <v>178.30967291339999</v>
      </c>
      <c r="F362" s="82">
        <f>Disease!AX333</f>
        <v>63.431636840076258</v>
      </c>
      <c r="G362" s="35">
        <f>Disease!E333</f>
        <v>535.632565462</v>
      </c>
      <c r="H362" s="82">
        <f>Disease!AY333</f>
        <v>56.263252526158979</v>
      </c>
      <c r="I362" s="35">
        <f>Disease!F333</f>
        <v>123.5206126941</v>
      </c>
      <c r="J362" s="82">
        <f>Disease!AZ333</f>
        <v>88.613527345228718</v>
      </c>
      <c r="K362" s="35">
        <f>Disease!G333</f>
        <v>234.64613929999999</v>
      </c>
      <c r="L362" s="82">
        <f>Disease!BA333</f>
        <v>95.603048776422042</v>
      </c>
      <c r="M362" s="35">
        <f>Disease!H333</f>
        <v>0</v>
      </c>
      <c r="N362" s="82">
        <f>Disease!BB333</f>
        <v>0</v>
      </c>
      <c r="O362" s="35">
        <f>Disease!I333</f>
        <v>0</v>
      </c>
      <c r="P362" s="82">
        <f>Disease!BC333</f>
        <v>0</v>
      </c>
      <c r="Q362" s="35">
        <f>Disease!J333</f>
        <v>0</v>
      </c>
      <c r="R362" s="82">
        <f>Disease!BD333</f>
        <v>0</v>
      </c>
      <c r="S362" s="35">
        <f>Disease!K333</f>
        <v>0</v>
      </c>
      <c r="T362" s="82">
        <f>Disease!BE333</f>
        <v>0</v>
      </c>
      <c r="U362" s="35">
        <f>Disease!L333</f>
        <v>0</v>
      </c>
      <c r="V362" s="82">
        <f>Disease!BF333</f>
        <v>0</v>
      </c>
      <c r="W362" s="35">
        <f>Disease!M333</f>
        <v>0</v>
      </c>
      <c r="X362" s="82">
        <f>Disease!BG333</f>
        <v>0</v>
      </c>
      <c r="Y362" s="35">
        <f>Disease!N333</f>
        <v>0</v>
      </c>
      <c r="Z362" s="82">
        <f>Disease!BH333</f>
        <v>0</v>
      </c>
      <c r="AA362" s="35">
        <f>Disease!O333</f>
        <v>0</v>
      </c>
      <c r="AB362" s="82">
        <f>Disease!BI333</f>
        <v>0</v>
      </c>
      <c r="AC362" s="35">
        <f>Disease!P333</f>
        <v>0</v>
      </c>
      <c r="AD362" s="82">
        <f>Disease!BJ333</f>
        <v>0</v>
      </c>
      <c r="AE362" s="35">
        <f>Disease!Q333</f>
        <v>0</v>
      </c>
      <c r="AF362" s="82">
        <f>Disease!BK333</f>
        <v>0</v>
      </c>
      <c r="AG362" s="35">
        <f>Disease!R333</f>
        <v>0</v>
      </c>
      <c r="AH362" s="82">
        <f>Disease!BL333</f>
        <v>0</v>
      </c>
      <c r="AI362" s="35">
        <f>Disease!S333</f>
        <v>0</v>
      </c>
      <c r="AJ362" s="82">
        <f>Disease!BM333</f>
        <v>0</v>
      </c>
      <c r="AK362" s="35">
        <f>Disease!T333</f>
        <v>0</v>
      </c>
      <c r="AL362" s="82">
        <f>Disease!BN333</f>
        <v>0</v>
      </c>
      <c r="AM362" s="81">
        <f t="shared" si="28"/>
        <v>14586.006249072099</v>
      </c>
      <c r="AN362" s="84">
        <f t="shared" si="29"/>
        <v>8.7004935702326023</v>
      </c>
    </row>
    <row r="363" spans="1:40" x14ac:dyDescent="0.25">
      <c r="A363" s="13"/>
      <c r="B363" s="34" t="str">
        <f>LookupValues!$B$10</f>
        <v>Upland mixed ashwoods</v>
      </c>
      <c r="C363" s="35">
        <f>Disease!C334</f>
        <v>1180.9694986577001</v>
      </c>
      <c r="D363" s="82">
        <f>Disease!AW334</f>
        <v>29.76496842754926</v>
      </c>
      <c r="E363" s="35">
        <f>Disease!D334</f>
        <v>0</v>
      </c>
      <c r="F363" s="82">
        <f>Disease!AX334</f>
        <v>0</v>
      </c>
      <c r="G363" s="35">
        <f>Disease!E334</f>
        <v>0</v>
      </c>
      <c r="H363" s="82">
        <f>Disease!AY334</f>
        <v>0</v>
      </c>
      <c r="I363" s="35">
        <f>Disease!F334</f>
        <v>265.11094235899998</v>
      </c>
      <c r="J363" s="82">
        <f>Disease!AZ334</f>
        <v>83.766819578110116</v>
      </c>
      <c r="K363" s="35">
        <f>Disease!G334</f>
        <v>0</v>
      </c>
      <c r="L363" s="82">
        <f>Disease!BA334</f>
        <v>0</v>
      </c>
      <c r="M363" s="35">
        <f>Disease!H334</f>
        <v>0</v>
      </c>
      <c r="N363" s="82">
        <f>Disease!BB334</f>
        <v>0</v>
      </c>
      <c r="O363" s="35">
        <f>Disease!I334</f>
        <v>0</v>
      </c>
      <c r="P363" s="82">
        <f>Disease!BC334</f>
        <v>0</v>
      </c>
      <c r="Q363" s="35">
        <f>Disease!J334</f>
        <v>0</v>
      </c>
      <c r="R363" s="82">
        <f>Disease!BD334</f>
        <v>0</v>
      </c>
      <c r="S363" s="35">
        <f>Disease!K334</f>
        <v>0</v>
      </c>
      <c r="T363" s="82">
        <f>Disease!BE334</f>
        <v>0</v>
      </c>
      <c r="U363" s="35">
        <f>Disease!L334</f>
        <v>490.69060721799997</v>
      </c>
      <c r="V363" s="82">
        <f>Disease!BF334</f>
        <v>53.613495114400635</v>
      </c>
      <c r="W363" s="35">
        <f>Disease!M334</f>
        <v>0</v>
      </c>
      <c r="X363" s="82">
        <f>Disease!BG334</f>
        <v>0</v>
      </c>
      <c r="Y363" s="35">
        <f>Disease!N334</f>
        <v>0</v>
      </c>
      <c r="Z363" s="82">
        <f>Disease!BH334</f>
        <v>0</v>
      </c>
      <c r="AA363" s="35">
        <f>Disease!O334</f>
        <v>0</v>
      </c>
      <c r="AB363" s="82">
        <f>Disease!BI334</f>
        <v>0</v>
      </c>
      <c r="AC363" s="35">
        <f>Disease!P334</f>
        <v>0</v>
      </c>
      <c r="AD363" s="82">
        <f>Disease!BJ334</f>
        <v>0</v>
      </c>
      <c r="AE363" s="35">
        <f>Disease!Q334</f>
        <v>0</v>
      </c>
      <c r="AF363" s="82">
        <f>Disease!BK334</f>
        <v>0</v>
      </c>
      <c r="AG363" s="35">
        <f>Disease!R334</f>
        <v>0</v>
      </c>
      <c r="AH363" s="82">
        <f>Disease!BL334</f>
        <v>0</v>
      </c>
      <c r="AI363" s="35">
        <f>Disease!S334</f>
        <v>0</v>
      </c>
      <c r="AJ363" s="82">
        <f>Disease!BM334</f>
        <v>0</v>
      </c>
      <c r="AK363" s="35">
        <f>Disease!T334</f>
        <v>0</v>
      </c>
      <c r="AL363" s="82">
        <f>Disease!BN334</f>
        <v>0</v>
      </c>
      <c r="AM363" s="81">
        <f t="shared" si="28"/>
        <v>1936.7710482347002</v>
      </c>
      <c r="AN363" s="84">
        <f t="shared" si="29"/>
        <v>25.404440027738534</v>
      </c>
    </row>
    <row r="364" spans="1:40" x14ac:dyDescent="0.25">
      <c r="A364" s="13"/>
      <c r="B364" s="34" t="str">
        <f>LookupValues!$B$11</f>
        <v>Upland oakwood</v>
      </c>
      <c r="C364" s="35">
        <f>Disease!C335</f>
        <v>2764.5524810870002</v>
      </c>
      <c r="D364" s="82">
        <f>Disease!AW335</f>
        <v>19.508187824267551</v>
      </c>
      <c r="E364" s="35">
        <f>Disease!D335</f>
        <v>114.19111286</v>
      </c>
      <c r="F364" s="82">
        <f>Disease!AX335</f>
        <v>95.603046353530829</v>
      </c>
      <c r="G364" s="35">
        <f>Disease!E335</f>
        <v>0</v>
      </c>
      <c r="H364" s="82">
        <f>Disease!AY335</f>
        <v>0</v>
      </c>
      <c r="I364" s="35">
        <f>Disease!F335</f>
        <v>236.3708464238</v>
      </c>
      <c r="J364" s="82">
        <f>Disease!AZ335</f>
        <v>94.907306134073679</v>
      </c>
      <c r="K364" s="35">
        <f>Disease!G335</f>
        <v>0</v>
      </c>
      <c r="L364" s="82">
        <f>Disease!BA335</f>
        <v>0</v>
      </c>
      <c r="M364" s="35">
        <f>Disease!H335</f>
        <v>0</v>
      </c>
      <c r="N364" s="82">
        <f>Disease!BB335</f>
        <v>0</v>
      </c>
      <c r="O364" s="35">
        <f>Disease!I335</f>
        <v>0</v>
      </c>
      <c r="P364" s="82">
        <f>Disease!BC335</f>
        <v>0</v>
      </c>
      <c r="Q364" s="35">
        <f>Disease!J335</f>
        <v>0</v>
      </c>
      <c r="R364" s="82">
        <f>Disease!BD335</f>
        <v>0</v>
      </c>
      <c r="S364" s="35">
        <f>Disease!K335</f>
        <v>0</v>
      </c>
      <c r="T364" s="82">
        <f>Disease!BE335</f>
        <v>0</v>
      </c>
      <c r="U364" s="35">
        <f>Disease!L335</f>
        <v>323.32031083620001</v>
      </c>
      <c r="V364" s="82">
        <f>Disease!BF335</f>
        <v>46.492275553338985</v>
      </c>
      <c r="W364" s="35">
        <f>Disease!M335</f>
        <v>0</v>
      </c>
      <c r="X364" s="82">
        <f>Disease!BG335</f>
        <v>0</v>
      </c>
      <c r="Y364" s="35">
        <f>Disease!N335</f>
        <v>0</v>
      </c>
      <c r="Z364" s="82">
        <f>Disease!BH335</f>
        <v>0</v>
      </c>
      <c r="AA364" s="35">
        <f>Disease!O335</f>
        <v>0</v>
      </c>
      <c r="AB364" s="82">
        <f>Disease!BI335</f>
        <v>0</v>
      </c>
      <c r="AC364" s="35">
        <f>Disease!P335</f>
        <v>0</v>
      </c>
      <c r="AD364" s="82">
        <f>Disease!BJ335</f>
        <v>0</v>
      </c>
      <c r="AE364" s="35">
        <f>Disease!Q335</f>
        <v>0</v>
      </c>
      <c r="AF364" s="82">
        <f>Disease!BK335</f>
        <v>0</v>
      </c>
      <c r="AG364" s="35">
        <f>Disease!R335</f>
        <v>0</v>
      </c>
      <c r="AH364" s="82">
        <f>Disease!BL335</f>
        <v>0</v>
      </c>
      <c r="AI364" s="35">
        <f>Disease!S335</f>
        <v>0</v>
      </c>
      <c r="AJ364" s="82">
        <f>Disease!BM335</f>
        <v>0</v>
      </c>
      <c r="AK364" s="35">
        <f>Disease!T335</f>
        <v>0</v>
      </c>
      <c r="AL364" s="82">
        <f>Disease!BN335</f>
        <v>0</v>
      </c>
      <c r="AM364" s="81">
        <f t="shared" si="28"/>
        <v>3438.4347512070003</v>
      </c>
      <c r="AN364" s="84">
        <f t="shared" si="29"/>
        <v>17.826218667106499</v>
      </c>
    </row>
    <row r="365" spans="1:40" x14ac:dyDescent="0.25">
      <c r="A365" s="13"/>
      <c r="B365" s="34" t="str">
        <f>LookupValues!$B$12</f>
        <v>Wet woodland</v>
      </c>
      <c r="C365" s="35">
        <f>Disease!C336</f>
        <v>5672.8412465899992</v>
      </c>
      <c r="D365" s="82">
        <f>Disease!AW336</f>
        <v>13.614636105760461</v>
      </c>
      <c r="E365" s="35">
        <f>Disease!D336</f>
        <v>0</v>
      </c>
      <c r="F365" s="82">
        <f>Disease!AX336</f>
        <v>0</v>
      </c>
      <c r="G365" s="35">
        <f>Disease!E336</f>
        <v>26.378700008999999</v>
      </c>
      <c r="H365" s="82">
        <f>Disease!AY336</f>
        <v>72.283685595679884</v>
      </c>
      <c r="I365" s="35">
        <f>Disease!F336</f>
        <v>0</v>
      </c>
      <c r="J365" s="82">
        <f>Disease!AZ336</f>
        <v>0</v>
      </c>
      <c r="K365" s="35">
        <f>Disease!G336</f>
        <v>0</v>
      </c>
      <c r="L365" s="82">
        <f>Disease!BA336</f>
        <v>0</v>
      </c>
      <c r="M365" s="35">
        <f>Disease!H336</f>
        <v>95.907247103000003</v>
      </c>
      <c r="N365" s="82">
        <f>Disease!BB336</f>
        <v>78.463468274320192</v>
      </c>
      <c r="O365" s="35">
        <f>Disease!I336</f>
        <v>0</v>
      </c>
      <c r="P365" s="82">
        <f>Disease!BC336</f>
        <v>0</v>
      </c>
      <c r="Q365" s="35">
        <f>Disease!J336</f>
        <v>0</v>
      </c>
      <c r="R365" s="82">
        <f>Disease!BD336</f>
        <v>0</v>
      </c>
      <c r="S365" s="35">
        <f>Disease!K336</f>
        <v>0</v>
      </c>
      <c r="T365" s="82">
        <f>Disease!BE336</f>
        <v>0</v>
      </c>
      <c r="U365" s="35">
        <f>Disease!L336</f>
        <v>0</v>
      </c>
      <c r="V365" s="82">
        <f>Disease!BF336</f>
        <v>0</v>
      </c>
      <c r="W365" s="35">
        <f>Disease!M336</f>
        <v>0</v>
      </c>
      <c r="X365" s="82">
        <f>Disease!BG336</f>
        <v>0</v>
      </c>
      <c r="Y365" s="35">
        <f>Disease!N336</f>
        <v>0</v>
      </c>
      <c r="Z365" s="82">
        <f>Disease!BH336</f>
        <v>0</v>
      </c>
      <c r="AA365" s="35">
        <f>Disease!O336</f>
        <v>0</v>
      </c>
      <c r="AB365" s="82">
        <f>Disease!BI336</f>
        <v>0</v>
      </c>
      <c r="AC365" s="35">
        <f>Disease!P336</f>
        <v>0</v>
      </c>
      <c r="AD365" s="82">
        <f>Disease!BJ336</f>
        <v>0</v>
      </c>
      <c r="AE365" s="35">
        <f>Disease!Q336</f>
        <v>0</v>
      </c>
      <c r="AF365" s="82">
        <f>Disease!BK336</f>
        <v>0</v>
      </c>
      <c r="AG365" s="35">
        <f>Disease!R336</f>
        <v>0</v>
      </c>
      <c r="AH365" s="82">
        <f>Disease!BL336</f>
        <v>0</v>
      </c>
      <c r="AI365" s="35">
        <f>Disease!S336</f>
        <v>0</v>
      </c>
      <c r="AJ365" s="82">
        <f>Disease!BM336</f>
        <v>0</v>
      </c>
      <c r="AK365" s="35">
        <f>Disease!T336</f>
        <v>0</v>
      </c>
      <c r="AL365" s="82">
        <f>Disease!BN336</f>
        <v>0</v>
      </c>
      <c r="AM365" s="81">
        <f t="shared" si="28"/>
        <v>5795.1271937019992</v>
      </c>
      <c r="AN365" s="84">
        <f t="shared" si="29"/>
        <v>13.394500336621057</v>
      </c>
    </row>
    <row r="366" spans="1:40" x14ac:dyDescent="0.25">
      <c r="A366" s="13"/>
      <c r="B366" s="34" t="str">
        <f>LookupValues!$B$13</f>
        <v>Wood Pasture &amp; Parkland</v>
      </c>
      <c r="C366" s="35">
        <f>Disease!C337</f>
        <v>467.97160148299997</v>
      </c>
      <c r="D366" s="82">
        <f>Disease!AW337</f>
        <v>56.912065879495287</v>
      </c>
      <c r="E366" s="35">
        <f>Disease!D337</f>
        <v>0</v>
      </c>
      <c r="F366" s="82">
        <f>Disease!AX337</f>
        <v>0</v>
      </c>
      <c r="G366" s="35">
        <f>Disease!E337</f>
        <v>0</v>
      </c>
      <c r="H366" s="82">
        <f>Disease!AY337</f>
        <v>0</v>
      </c>
      <c r="I366" s="35">
        <f>Disease!F337</f>
        <v>0</v>
      </c>
      <c r="J366" s="82">
        <f>Disease!AZ337</f>
        <v>0</v>
      </c>
      <c r="K366" s="35">
        <f>Disease!G337</f>
        <v>0</v>
      </c>
      <c r="L366" s="82">
        <f>Disease!BA337</f>
        <v>0</v>
      </c>
      <c r="M366" s="35">
        <f>Disease!H337</f>
        <v>0</v>
      </c>
      <c r="N366" s="82">
        <f>Disease!BB337</f>
        <v>0</v>
      </c>
      <c r="O366" s="35">
        <f>Disease!I337</f>
        <v>0</v>
      </c>
      <c r="P366" s="82">
        <f>Disease!BC337</f>
        <v>0</v>
      </c>
      <c r="Q366" s="35">
        <f>Disease!J337</f>
        <v>0</v>
      </c>
      <c r="R366" s="82">
        <f>Disease!BD337</f>
        <v>0</v>
      </c>
      <c r="S366" s="35">
        <f>Disease!K337</f>
        <v>0</v>
      </c>
      <c r="T366" s="82">
        <f>Disease!BE337</f>
        <v>0</v>
      </c>
      <c r="U366" s="35">
        <f>Disease!L337</f>
        <v>0</v>
      </c>
      <c r="V366" s="82">
        <f>Disease!BF337</f>
        <v>0</v>
      </c>
      <c r="W366" s="35">
        <f>Disease!M337</f>
        <v>0</v>
      </c>
      <c r="X366" s="82">
        <f>Disease!BG337</f>
        <v>0</v>
      </c>
      <c r="Y366" s="35">
        <f>Disease!N337</f>
        <v>0</v>
      </c>
      <c r="Z366" s="82">
        <f>Disease!BH337</f>
        <v>0</v>
      </c>
      <c r="AA366" s="35">
        <f>Disease!O337</f>
        <v>0</v>
      </c>
      <c r="AB366" s="82">
        <f>Disease!BI337</f>
        <v>0</v>
      </c>
      <c r="AC366" s="35">
        <f>Disease!P337</f>
        <v>0</v>
      </c>
      <c r="AD366" s="82">
        <f>Disease!BJ337</f>
        <v>0</v>
      </c>
      <c r="AE366" s="35">
        <f>Disease!Q337</f>
        <v>0</v>
      </c>
      <c r="AF366" s="82">
        <f>Disease!BK337</f>
        <v>0</v>
      </c>
      <c r="AG366" s="35">
        <f>Disease!R337</f>
        <v>0</v>
      </c>
      <c r="AH366" s="82">
        <f>Disease!BL337</f>
        <v>0</v>
      </c>
      <c r="AI366" s="35">
        <f>Disease!S337</f>
        <v>0</v>
      </c>
      <c r="AJ366" s="82">
        <f>Disease!BM337</f>
        <v>0</v>
      </c>
      <c r="AK366" s="35">
        <f>Disease!T337</f>
        <v>0</v>
      </c>
      <c r="AL366" s="82">
        <f>Disease!BN337</f>
        <v>0</v>
      </c>
      <c r="AM366" s="81">
        <f t="shared" si="28"/>
        <v>467.97160148299997</v>
      </c>
      <c r="AN366" s="84">
        <f t="shared" si="29"/>
        <v>56.912065879495287</v>
      </c>
    </row>
    <row r="367" spans="1:40" x14ac:dyDescent="0.25">
      <c r="A367" s="13"/>
      <c r="B367" s="34" t="str">
        <f>LookupValues!$B$14</f>
        <v>Broadleaf habitat NOT classified as priority</v>
      </c>
      <c r="C367" s="35">
        <f>Disease!C338</f>
        <v>2199.0100570619998</v>
      </c>
      <c r="D367" s="82">
        <f>Disease!AW338</f>
        <v>23.480871193898622</v>
      </c>
      <c r="E367" s="35">
        <f>Disease!D338</f>
        <v>0</v>
      </c>
      <c r="F367" s="82">
        <f>Disease!AX338</f>
        <v>0</v>
      </c>
      <c r="G367" s="35">
        <f>Disease!E338</f>
        <v>0</v>
      </c>
      <c r="H367" s="82">
        <f>Disease!AY338</f>
        <v>0</v>
      </c>
      <c r="I367" s="35">
        <f>Disease!F338</f>
        <v>0</v>
      </c>
      <c r="J367" s="82">
        <f>Disease!AZ338</f>
        <v>0</v>
      </c>
      <c r="K367" s="35">
        <f>Disease!G338</f>
        <v>0</v>
      </c>
      <c r="L367" s="82">
        <f>Disease!BA338</f>
        <v>0</v>
      </c>
      <c r="M367" s="35">
        <f>Disease!H338</f>
        <v>0</v>
      </c>
      <c r="N367" s="82">
        <f>Disease!BB338</f>
        <v>0</v>
      </c>
      <c r="O367" s="35">
        <f>Disease!I338</f>
        <v>0</v>
      </c>
      <c r="P367" s="82">
        <f>Disease!BC338</f>
        <v>0</v>
      </c>
      <c r="Q367" s="35">
        <f>Disease!J338</f>
        <v>0</v>
      </c>
      <c r="R367" s="82">
        <f>Disease!BD338</f>
        <v>0</v>
      </c>
      <c r="S367" s="35">
        <f>Disease!K338</f>
        <v>0</v>
      </c>
      <c r="T367" s="82">
        <f>Disease!BE338</f>
        <v>0</v>
      </c>
      <c r="U367" s="35">
        <f>Disease!L338</f>
        <v>0</v>
      </c>
      <c r="V367" s="82">
        <f>Disease!BF338</f>
        <v>0</v>
      </c>
      <c r="W367" s="35">
        <f>Disease!M338</f>
        <v>0</v>
      </c>
      <c r="X367" s="82">
        <f>Disease!BG338</f>
        <v>0</v>
      </c>
      <c r="Y367" s="35">
        <f>Disease!N338</f>
        <v>0</v>
      </c>
      <c r="Z367" s="82">
        <f>Disease!BH338</f>
        <v>0</v>
      </c>
      <c r="AA367" s="35">
        <f>Disease!O338</f>
        <v>0</v>
      </c>
      <c r="AB367" s="82">
        <f>Disease!BI338</f>
        <v>0</v>
      </c>
      <c r="AC367" s="35">
        <f>Disease!P338</f>
        <v>0</v>
      </c>
      <c r="AD367" s="82">
        <f>Disease!BJ338</f>
        <v>0</v>
      </c>
      <c r="AE367" s="35">
        <f>Disease!Q338</f>
        <v>0</v>
      </c>
      <c r="AF367" s="82">
        <f>Disease!BK338</f>
        <v>0</v>
      </c>
      <c r="AG367" s="35">
        <f>Disease!R338</f>
        <v>0</v>
      </c>
      <c r="AH367" s="82">
        <f>Disease!BL338</f>
        <v>0</v>
      </c>
      <c r="AI367" s="35">
        <f>Disease!S338</f>
        <v>0</v>
      </c>
      <c r="AJ367" s="82">
        <f>Disease!BM338</f>
        <v>0</v>
      </c>
      <c r="AK367" s="35">
        <f>Disease!T338</f>
        <v>0</v>
      </c>
      <c r="AL367" s="82">
        <f>Disease!BN338</f>
        <v>0</v>
      </c>
      <c r="AM367" s="81">
        <f t="shared" si="28"/>
        <v>2199.0100570619998</v>
      </c>
      <c r="AN367" s="84">
        <f t="shared" si="29"/>
        <v>23.480871193898622</v>
      </c>
    </row>
    <row r="368" spans="1:40" x14ac:dyDescent="0.25">
      <c r="A368" s="13"/>
      <c r="B368" s="34" t="str">
        <f>LookupValues!$B$15</f>
        <v>Non-native coniferous woodland</v>
      </c>
      <c r="C368" s="35">
        <f>Disease!C339</f>
        <v>56693.879148360604</v>
      </c>
      <c r="D368" s="82">
        <f>Disease!AW339</f>
        <v>3.4953228868151851</v>
      </c>
      <c r="E368" s="35">
        <f>Disease!D339</f>
        <v>2841.7601330364996</v>
      </c>
      <c r="F368" s="82">
        <f>Disease!AX339</f>
        <v>24.072286874838806</v>
      </c>
      <c r="G368" s="35">
        <f>Disease!E339</f>
        <v>514.48568976230001</v>
      </c>
      <c r="H368" s="82">
        <f>Disease!AY339</f>
        <v>46.575927207475281</v>
      </c>
      <c r="I368" s="35">
        <f>Disease!F339</f>
        <v>5070.7259166070999</v>
      </c>
      <c r="J368" s="82">
        <f>Disease!AZ339</f>
        <v>15.722528525353114</v>
      </c>
      <c r="K368" s="35">
        <f>Disease!G339</f>
        <v>359.529527272</v>
      </c>
      <c r="L368" s="82">
        <f>Disease!BA339</f>
        <v>46.415525706536577</v>
      </c>
      <c r="M368" s="35">
        <f>Disease!H339</f>
        <v>699.80759704000002</v>
      </c>
      <c r="N368" s="82">
        <f>Disease!BB339</f>
        <v>40.508400176848816</v>
      </c>
      <c r="O368" s="35">
        <f>Disease!I339</f>
        <v>796.14684531060004</v>
      </c>
      <c r="P368" s="82">
        <f>Disease!BC339</f>
        <v>49.704375310380328</v>
      </c>
      <c r="Q368" s="35">
        <f>Disease!J339</f>
        <v>33.860899083</v>
      </c>
      <c r="R368" s="82">
        <f>Disease!BD339</f>
        <v>101.84708520471222</v>
      </c>
      <c r="S368" s="35">
        <f>Disease!K339</f>
        <v>0</v>
      </c>
      <c r="T368" s="82">
        <f>Disease!BE339</f>
        <v>0</v>
      </c>
      <c r="U368" s="35">
        <f>Disease!L339</f>
        <v>0</v>
      </c>
      <c r="V368" s="82">
        <f>Disease!BF339</f>
        <v>0</v>
      </c>
      <c r="W368" s="35">
        <f>Disease!M339</f>
        <v>0</v>
      </c>
      <c r="X368" s="82">
        <f>Disease!BG339</f>
        <v>0</v>
      </c>
      <c r="Y368" s="35">
        <f>Disease!N339</f>
        <v>0</v>
      </c>
      <c r="Z368" s="82">
        <f>Disease!BH339</f>
        <v>0</v>
      </c>
      <c r="AA368" s="35">
        <f>Disease!O339</f>
        <v>131.59820558000001</v>
      </c>
      <c r="AB368" s="82">
        <f>Disease!BI339</f>
        <v>56.027996868544776</v>
      </c>
      <c r="AC368" s="35">
        <f>Disease!P339</f>
        <v>127.30952454</v>
      </c>
      <c r="AD368" s="82">
        <f>Disease!BJ339</f>
        <v>56.028000035094728</v>
      </c>
      <c r="AE368" s="35">
        <f>Disease!Q339</f>
        <v>0</v>
      </c>
      <c r="AF368" s="82">
        <f>Disease!BK339</f>
        <v>0</v>
      </c>
      <c r="AG368" s="35">
        <f>Disease!R339</f>
        <v>0</v>
      </c>
      <c r="AH368" s="82">
        <f>Disease!BL339</f>
        <v>0</v>
      </c>
      <c r="AI368" s="35">
        <f>Disease!S339</f>
        <v>0</v>
      </c>
      <c r="AJ368" s="82">
        <f>Disease!BM339</f>
        <v>0</v>
      </c>
      <c r="AK368" s="35">
        <f>Disease!T339</f>
        <v>0</v>
      </c>
      <c r="AL368" s="82">
        <f>Disease!BN339</f>
        <v>0</v>
      </c>
      <c r="AM368" s="81">
        <f t="shared" si="28"/>
        <v>67269.10348659211</v>
      </c>
      <c r="AN368" s="84">
        <f t="shared" si="29"/>
        <v>3.4430545471362919</v>
      </c>
    </row>
    <row r="369" spans="1:40" x14ac:dyDescent="0.25">
      <c r="A369" s="13"/>
      <c r="B369" s="36" t="str">
        <f>LookupValues!$B$16</f>
        <v>Transition or felled</v>
      </c>
      <c r="C369" s="35">
        <f>Disease!C340</f>
        <v>4554.8431890229995</v>
      </c>
      <c r="D369" s="82">
        <f>Disease!AW340</f>
        <v>12.11405235460477</v>
      </c>
      <c r="E369" s="35">
        <f>Disease!D340</f>
        <v>21.161587969899998</v>
      </c>
      <c r="F369" s="82">
        <f>Disease!AX340</f>
        <v>52.748307595536289</v>
      </c>
      <c r="G369" s="35">
        <f>Disease!E340</f>
        <v>0</v>
      </c>
      <c r="H369" s="82">
        <f>Disease!AY340</f>
        <v>0</v>
      </c>
      <c r="I369" s="35">
        <f>Disease!F340</f>
        <v>0</v>
      </c>
      <c r="J369" s="82">
        <f>Disease!AZ340</f>
        <v>0</v>
      </c>
      <c r="K369" s="35">
        <f>Disease!G340</f>
        <v>0</v>
      </c>
      <c r="L369" s="82">
        <f>Disease!BA340</f>
        <v>0</v>
      </c>
      <c r="M369" s="35">
        <f>Disease!H340</f>
        <v>0</v>
      </c>
      <c r="N369" s="82">
        <f>Disease!BB340</f>
        <v>0</v>
      </c>
      <c r="O369" s="35">
        <f>Disease!I340</f>
        <v>72.124375555</v>
      </c>
      <c r="P369" s="82">
        <f>Disease!BC340</f>
        <v>56.028005995606527</v>
      </c>
      <c r="Q369" s="35">
        <f>Disease!J340</f>
        <v>0</v>
      </c>
      <c r="R369" s="82">
        <f>Disease!BD340</f>
        <v>0</v>
      </c>
      <c r="S369" s="35">
        <f>Disease!K340</f>
        <v>58.822549070000001</v>
      </c>
      <c r="T369" s="82">
        <f>Disease!BE340</f>
        <v>102.27882735855464</v>
      </c>
      <c r="U369" s="35">
        <f>Disease!L340</f>
        <v>0</v>
      </c>
      <c r="V369" s="82">
        <f>Disease!BF340</f>
        <v>0</v>
      </c>
      <c r="W369" s="35">
        <f>Disease!M340</f>
        <v>0</v>
      </c>
      <c r="X369" s="82">
        <f>Disease!BG340</f>
        <v>0</v>
      </c>
      <c r="Y369" s="35">
        <f>Disease!N340</f>
        <v>0</v>
      </c>
      <c r="Z369" s="82">
        <f>Disease!BH340</f>
        <v>0</v>
      </c>
      <c r="AA369" s="35">
        <f>Disease!O340</f>
        <v>0</v>
      </c>
      <c r="AB369" s="82">
        <f>Disease!BI340</f>
        <v>0</v>
      </c>
      <c r="AC369" s="35">
        <f>Disease!P340</f>
        <v>0</v>
      </c>
      <c r="AD369" s="82">
        <f>Disease!BJ340</f>
        <v>0</v>
      </c>
      <c r="AE369" s="35">
        <f>Disease!Q340</f>
        <v>0</v>
      </c>
      <c r="AF369" s="82">
        <f>Disease!BK340</f>
        <v>0</v>
      </c>
      <c r="AG369" s="35">
        <f>Disease!R340</f>
        <v>0</v>
      </c>
      <c r="AH369" s="82">
        <f>Disease!BL340</f>
        <v>0</v>
      </c>
      <c r="AI369" s="35">
        <f>Disease!S340</f>
        <v>0</v>
      </c>
      <c r="AJ369" s="82">
        <f>Disease!BM340</f>
        <v>0</v>
      </c>
      <c r="AK369" s="35">
        <f>Disease!T340</f>
        <v>0</v>
      </c>
      <c r="AL369" s="82">
        <f>Disease!BN340</f>
        <v>0</v>
      </c>
      <c r="AM369" s="81">
        <f t="shared" si="28"/>
        <v>4706.9517016178997</v>
      </c>
      <c r="AN369" s="84">
        <f t="shared" si="29"/>
        <v>11.825643739485361</v>
      </c>
    </row>
    <row r="370" spans="1:40" x14ac:dyDescent="0.25">
      <c r="A370" s="13"/>
      <c r="B370" s="80" t="s">
        <v>194</v>
      </c>
      <c r="C370" s="79">
        <f>SUM(C358:C369)</f>
        <v>116301.6560711356</v>
      </c>
      <c r="D370" s="83">
        <f>IF(C370=0,0,SQRT(SUM((C358*D358)^2,(C359*D359)^2,(C360*D360)^2,(C361*D361)^2,(C362*D362)^2,(C363*D363)^2,(C364*D364)^2,(C365*D365)^2,(C366*D366)^2,(C367*D367)^2,(C368*D368)^2,(C369*D369)^2))/C370)</f>
        <v>2.8441594864978677</v>
      </c>
      <c r="E370" s="79">
        <f>SUM(E358:E369)</f>
        <v>4901.5776663494999</v>
      </c>
      <c r="F370" s="83">
        <f>IF(E370=0,0,SQRT(SUM((E358*F358)^2,(E359*F359)^2,(E360*F360)^2,(E361*F361)^2,(E362*F362)^2,(E363*F363)^2,(E364*F364)^2,(E365*F365)^2,(E366*F366)^2,(E367*F367)^2,(E368*F368)^2,(E369*F369)^2))/E370)</f>
        <v>18.876109351162658</v>
      </c>
      <c r="G370" s="79">
        <f>SUM(G358:G369)</f>
        <v>1340.8817010938001</v>
      </c>
      <c r="H370" s="83">
        <f>IF(G370=0,0,SQRT(SUM((G358*H358)^2,(G359*H359)^2,(G360*H360)^2,(G361*H361)^2,(G362*H362)^2,(G363*H363)^2,(G364*H364)^2,(G365*H365)^2,(G366*H366)^2,(G367*H367)^2,(G368*H368)^2,(G369*H369)^2))/G370)</f>
        <v>35.862024000613999</v>
      </c>
      <c r="I370" s="79">
        <f>SUM(I358:I369)</f>
        <v>7217.5555570138995</v>
      </c>
      <c r="J370" s="83">
        <f>IF(I370=0,0,SQRT(SUM((I358*J358)^2,(I359*J359)^2,(I360*J360)^2,(I361*J361)^2,(I362*J362)^2,(I363*J363)^2,(I364*J364)^2,(I365*J365)^2,(I366*J366)^2,(I367*J367)^2,(I368*J368)^2,(I369*J369)^2))/I370)</f>
        <v>13.489076356393941</v>
      </c>
      <c r="K370" s="79">
        <f>SUM(K358:K369)</f>
        <v>938.61655561099997</v>
      </c>
      <c r="L370" s="83">
        <f>IF(K370=0,0,SQRT(SUM((K358*L358)^2,(K359*L359)^2,(K360*L360)^2,(K361*L361)^2,(K362*L362)^2,(K363*L363)^2,(K364*L364)^2,(K365*L365)^2,(K366*L366)^2,(K367*L367)^2,(K368*L368)^2,(K369*L369)^2))/K370)</f>
        <v>41.13059275163063</v>
      </c>
      <c r="M370" s="79">
        <f>SUM(M358:M369)</f>
        <v>854.55512016700004</v>
      </c>
      <c r="N370" s="83">
        <f>IF(M370=0,0,SQRT(SUM((M358*N358)^2,(M359*N359)^2,(M360*N360)^2,(M361*N361)^2,(M362*N362)^2,(M363*N363)^2,(M364*N364)^2,(M365*N365)^2,(M366*N366)^2,(M367*N367)^2,(M368*N368)^2,(M369*N369)^2))/M370)</f>
        <v>34.951467686081557</v>
      </c>
      <c r="O370" s="79">
        <f>SUM(O358:O369)</f>
        <v>868.27122086560007</v>
      </c>
      <c r="P370" s="83">
        <f>IF(O370=0,0,SQRT(SUM((O358*P358)^2,(O359*P359)^2,(O360*P360)^2,(O361*P361)^2,(O362*P362)^2,(O363*P363)^2,(O364*P364)^2,(O365*P365)^2,(O366*P366)^2,(O367*P367)^2,(O368*P368)^2,(O369*P369)^2))/O370)</f>
        <v>45.8126134184687</v>
      </c>
      <c r="Q370" s="79">
        <f>SUM(Q358:Q369)</f>
        <v>33.860899083</v>
      </c>
      <c r="R370" s="83">
        <f>IF(Q370=0,0,SQRT(SUM((Q358*R358)^2,(Q359*R359)^2,(Q360*R360)^2,(Q361*R361)^2,(Q362*R362)^2,(Q363*R363)^2,(Q364*R364)^2,(Q365*R365)^2,(Q366*R366)^2,(Q367*R367)^2,(Q368*R368)^2,(Q369*R369)^2))/Q370)</f>
        <v>101.84708520471222</v>
      </c>
      <c r="S370" s="79">
        <f>SUM(S358:S369)</f>
        <v>58.822549070000001</v>
      </c>
      <c r="T370" s="83">
        <f>IF(S370=0,0,SQRT(SUM((S358*T358)^2,(S359*T359)^2,(S360*T360)^2,(S361*T361)^2,(S362*T362)^2,(S363*T363)^2,(S364*T364)^2,(S365*T365)^2,(S366*T366)^2,(S367*T367)^2,(S368*T368)^2,(S369*T369)^2))/S370)</f>
        <v>102.27882735855464</v>
      </c>
      <c r="U370" s="79">
        <f>SUM(U358:U369)</f>
        <v>907.66728020059986</v>
      </c>
      <c r="V370" s="83">
        <f>IF(U370=0,0,SQRT(SUM((U358*V358)^2,(U359*V359)^2,(U360*V360)^2,(U361*V361)^2,(U362*V362)^2,(U363*V363)^2,(U364*V364)^2,(U365*V365)^2,(U366*V366)^2,(U367*V367)^2,(U368*V368)^2,(U369*V369)^2))/U370)</f>
        <v>33.802766380612752</v>
      </c>
      <c r="W370" s="79">
        <f>SUM(W358:W369)</f>
        <v>45.374620270000001</v>
      </c>
      <c r="X370" s="83">
        <f>IF(W370=0,0,SQRT(SUM((W358*X358)^2,(W359*X359)^2,(W360*X360)^2,(W361*X361)^2,(W362*X362)^2,(W363*X363)^2,(W364*X364)^2,(W365*X365)^2,(W366*X366)^2,(W367*X367)^2,(W368*X368)^2,(W369*X369)^2))/W370)</f>
        <v>133.1997346448793</v>
      </c>
      <c r="Y370" s="79">
        <f>SUM(Y358:Y369)</f>
        <v>0</v>
      </c>
      <c r="Z370" s="83">
        <f>IF(Y370=0,0,SQRT(SUM((Y358*Z358)^2,(Y359*Z359)^2,(Y360*Z360)^2,(Y361*Z361)^2,(Y362*Z362)^2,(Y363*Z363)^2,(Y364*Z364)^2,(Y365*Z365)^2,(Y366*Z366)^2,(Y367*Z367)^2,(Y368*Z368)^2,(Y369*Z369)^2))/Y370)</f>
        <v>0</v>
      </c>
      <c r="AA370" s="79">
        <f>SUM(AA358:AA369)</f>
        <v>131.59820558000001</v>
      </c>
      <c r="AB370" s="83">
        <f>IF(AA370=0,0,SQRT(SUM((AA358*AB358)^2,(AA359*AB359)^2,(AA360*AB360)^2,(AA361*AB361)^2,(AA362*AB362)^2,(AA363*AB363)^2,(AA364*AB364)^2,(AA365*AB365)^2,(AA366*AB366)^2,(AA367*AB367)^2,(AA368*AB368)^2,(AA369*AB369)^2))/AA370)</f>
        <v>56.027996868544776</v>
      </c>
      <c r="AC370" s="79">
        <f>SUM(AC358:AC369)</f>
        <v>127.30952454</v>
      </c>
      <c r="AD370" s="83">
        <f>IF(AC370=0,0,SQRT(SUM((AC358*AD358)^2,(AC359*AD359)^2,(AC360*AD360)^2,(AC361*AD361)^2,(AC362*AD362)^2,(AC363*AD363)^2,(AC364*AD364)^2,(AC365*AD365)^2,(AC366*AD366)^2,(AC367*AD367)^2,(AC368*AD368)^2,(AC369*AD369)^2))/AC370)</f>
        <v>56.028000035094728</v>
      </c>
      <c r="AE370" s="79">
        <f>SUM(AE358:AE369)</f>
        <v>0</v>
      </c>
      <c r="AF370" s="83">
        <f>IF(AE370=0,0,SQRT(SUM((AE358*AF358)^2,(AE359*AF359)^2,(AE360*AF360)^2,(AE361*AF361)^2,(AE362*AF362)^2,(AE363*AF363)^2,(AE364*AF364)^2,(AE365*AF365)^2,(AE366*AF366)^2,(AE367*AF367)^2,(AE368*AF368)^2,(AE369*AF369)^2))/AE370)</f>
        <v>0</v>
      </c>
      <c r="AG370" s="79">
        <f>SUM(AG358:AG369)</f>
        <v>0</v>
      </c>
      <c r="AH370" s="83">
        <f>IF(AG370=0,0,SQRT(SUM((AG358*AH358)^2,(AG359*AH359)^2,(AG360*AH360)^2,(AG361*AH361)^2,(AG362*AH362)^2,(AG363*AH363)^2,(AG364*AH364)^2,(AG365*AH365)^2,(AG366*AH366)^2,(AG367*AH367)^2,(AG368*AH368)^2,(AG369*AH369)^2))/AG370)</f>
        <v>0</v>
      </c>
      <c r="AI370" s="79">
        <f>SUM(AI358:AI369)</f>
        <v>0</v>
      </c>
      <c r="AJ370" s="83">
        <f>IF(AI370=0,0,SQRT(SUM((AI358*AJ358)^2,(AI359*AJ359)^2,(AI360*AJ360)^2,(AI361*AJ361)^2,(AI362*AJ362)^2,(AI363*AJ363)^2,(AI364*AJ364)^2,(AI365*AJ365)^2,(AI366*AJ366)^2,(AI367*AJ367)^2,(AI368*AJ368)^2,(AI369*AJ369)^2))/AI370)</f>
        <v>0</v>
      </c>
      <c r="AK370" s="79">
        <f>SUM(AK358:AK369)</f>
        <v>0</v>
      </c>
      <c r="AL370" s="83">
        <f>IF(AK370=0,0,SQRT(SUM((AK358*AL358)^2,(AK359*AL359)^2,(AK360*AL360)^2,(AK361*AL361)^2,(AK362*AL362)^2,(AK363*AL363)^2,(AK364*AL364)^2,(AK365*AL365)^2,(AK366*AL366)^2,(AK367*AL367)^2,(AK368*AL368)^2,(AK369*AL369)^2))/AK370)</f>
        <v>0</v>
      </c>
      <c r="AM370" s="81">
        <f>SUM(AM358:AM369)</f>
        <v>133727.74697097999</v>
      </c>
      <c r="AN370" s="84">
        <f>IF(AM370=0,0,SQRT(SUM((AM358*AN358)^2,(AM359*AN359)^2,(AM360*AN360)^2,(AM361*AN361)^2,(AM362*AN362)^2,(AM363*AN363)^2,(AM364*AN364)^2,(AM365*AN365)^2,(AM366*AN366)^2,(AM367*AN367)^2,(AM368*AN368)^2,(AM369*AN369)^2))/AM370)</f>
        <v>2.7461550877854082</v>
      </c>
    </row>
    <row r="371" spans="1:40" x14ac:dyDescent="0.25">
      <c r="A371" s="13"/>
      <c r="B371" s="55"/>
      <c r="C371" s="56"/>
      <c r="D371" s="57"/>
      <c r="E371" s="56"/>
      <c r="F371" s="57"/>
      <c r="G371" s="56"/>
      <c r="H371" s="57"/>
      <c r="I371" s="56"/>
      <c r="J371" s="57"/>
      <c r="K371" s="56"/>
      <c r="L371" s="57"/>
      <c r="M371" s="56"/>
      <c r="N371" s="57"/>
      <c r="O371" s="56"/>
      <c r="P371" s="57"/>
      <c r="Q371" s="56"/>
      <c r="R371" s="57"/>
      <c r="S371" s="56"/>
      <c r="T371" s="57"/>
      <c r="U371" s="56"/>
      <c r="V371" s="57"/>
      <c r="W371" s="56"/>
      <c r="X371" s="57"/>
      <c r="Y371" s="56"/>
      <c r="Z371" s="57"/>
      <c r="AA371" s="56"/>
      <c r="AB371" s="57"/>
      <c r="AC371" s="56"/>
      <c r="AD371" s="57"/>
      <c r="AE371" s="56"/>
      <c r="AF371" s="57"/>
      <c r="AG371" s="56"/>
      <c r="AH371" s="57"/>
      <c r="AI371" s="56"/>
      <c r="AJ371" s="57"/>
      <c r="AK371" s="57"/>
      <c r="AL371" s="57"/>
      <c r="AM371" s="57"/>
      <c r="AN371" s="57"/>
    </row>
    <row r="372" spans="1:40" x14ac:dyDescent="0.25">
      <c r="A372" s="13"/>
      <c r="B372" s="55"/>
      <c r="C372" s="56"/>
      <c r="D372" s="57"/>
      <c r="E372" s="56"/>
      <c r="F372" s="57"/>
      <c r="G372" s="56"/>
      <c r="H372" s="57"/>
      <c r="I372" s="56"/>
      <c r="J372" s="57"/>
      <c r="K372" s="56"/>
      <c r="L372" s="57"/>
      <c r="M372" s="56"/>
      <c r="N372" s="57"/>
      <c r="O372" s="56"/>
      <c r="P372" s="57"/>
      <c r="Q372" s="56"/>
      <c r="R372" s="57"/>
      <c r="S372" s="56"/>
      <c r="T372" s="57"/>
      <c r="U372" s="56"/>
      <c r="V372" s="57"/>
      <c r="W372" s="56"/>
      <c r="X372" s="57"/>
      <c r="Y372" s="56"/>
      <c r="Z372" s="57"/>
      <c r="AA372" s="56"/>
      <c r="AB372" s="57"/>
      <c r="AC372" s="56"/>
      <c r="AD372" s="57"/>
      <c r="AE372" s="56"/>
      <c r="AF372" s="57"/>
      <c r="AG372" s="56"/>
      <c r="AH372" s="57"/>
      <c r="AI372" s="56"/>
      <c r="AJ372" s="57"/>
      <c r="AK372" s="57"/>
      <c r="AL372" s="57"/>
      <c r="AM372" s="57"/>
      <c r="AN372" s="57"/>
    </row>
    <row r="373" spans="1:40" x14ac:dyDescent="0.25">
      <c r="A373" s="19"/>
      <c r="B373" s="55"/>
      <c r="C373" s="56"/>
      <c r="D373" s="57"/>
      <c r="E373" s="56"/>
      <c r="F373" s="57"/>
      <c r="G373" s="56"/>
      <c r="H373" s="57"/>
      <c r="I373" s="56"/>
      <c r="J373" s="57"/>
      <c r="K373" s="56"/>
      <c r="L373" s="57"/>
      <c r="M373" s="56"/>
      <c r="N373" s="57"/>
      <c r="O373" s="56"/>
      <c r="P373" s="57"/>
      <c r="Q373" s="56"/>
      <c r="R373" s="57"/>
      <c r="S373" s="56"/>
      <c r="T373" s="57"/>
      <c r="U373" s="56"/>
      <c r="V373" s="57"/>
      <c r="W373" s="56"/>
      <c r="X373" s="57"/>
      <c r="Y373" s="56"/>
      <c r="Z373" s="57"/>
      <c r="AA373" s="56"/>
      <c r="AB373" s="57"/>
      <c r="AC373" s="56"/>
      <c r="AD373" s="57"/>
      <c r="AE373" s="56"/>
      <c r="AF373" s="57"/>
      <c r="AG373" s="56"/>
      <c r="AH373" s="57"/>
      <c r="AI373" s="56"/>
      <c r="AJ373" s="57"/>
      <c r="AK373" s="57"/>
      <c r="AL373" s="57"/>
      <c r="AM373" s="57"/>
      <c r="AN373" s="57"/>
    </row>
    <row r="374" spans="1:40" x14ac:dyDescent="0.25">
      <c r="A374" s="13"/>
      <c r="B374" s="55"/>
      <c r="C374" s="56"/>
      <c r="D374" s="57"/>
      <c r="E374" s="56"/>
      <c r="F374" s="57"/>
      <c r="G374" s="56"/>
      <c r="H374" s="57"/>
      <c r="I374" s="56"/>
      <c r="J374" s="57"/>
      <c r="K374" s="56"/>
      <c r="L374" s="57"/>
      <c r="M374" s="56"/>
      <c r="N374" s="57"/>
      <c r="O374" s="56"/>
      <c r="P374" s="57"/>
      <c r="Q374" s="56"/>
      <c r="R374" s="57"/>
      <c r="S374" s="56"/>
      <c r="T374" s="57"/>
      <c r="U374" s="56"/>
      <c r="V374" s="57"/>
      <c r="W374" s="56"/>
      <c r="X374" s="57"/>
      <c r="Y374" s="56"/>
      <c r="Z374" s="57"/>
      <c r="AA374" s="56"/>
      <c r="AB374" s="57"/>
      <c r="AC374" s="56"/>
      <c r="AD374" s="57"/>
      <c r="AE374" s="56"/>
      <c r="AF374" s="57"/>
      <c r="AG374" s="56"/>
      <c r="AH374" s="57"/>
      <c r="AI374" s="56"/>
      <c r="AJ374" s="57"/>
      <c r="AK374" s="57"/>
      <c r="AL374" s="57"/>
      <c r="AM374" s="57"/>
      <c r="AN374" s="57"/>
    </row>
    <row r="375" spans="1:40" x14ac:dyDescent="0.25">
      <c r="A375" s="13"/>
      <c r="B375" s="55"/>
      <c r="C375" s="56"/>
      <c r="D375" s="57"/>
      <c r="E375" s="56"/>
      <c r="F375" s="57"/>
      <c r="G375" s="56"/>
      <c r="H375" s="57"/>
      <c r="I375" s="56"/>
      <c r="J375" s="57"/>
      <c r="K375" s="56"/>
      <c r="L375" s="57"/>
      <c r="M375" s="56"/>
      <c r="N375" s="57"/>
      <c r="O375" s="56"/>
      <c r="P375" s="57"/>
      <c r="Q375" s="56"/>
      <c r="R375" s="57"/>
      <c r="S375" s="56"/>
      <c r="T375" s="57"/>
      <c r="U375" s="56"/>
      <c r="V375" s="57"/>
      <c r="W375" s="56"/>
      <c r="X375" s="57"/>
      <c r="Y375" s="56"/>
      <c r="Z375" s="57"/>
      <c r="AA375" s="56"/>
      <c r="AB375" s="57"/>
      <c r="AC375" s="56"/>
      <c r="AD375" s="57"/>
      <c r="AE375" s="56"/>
      <c r="AF375" s="57"/>
      <c r="AG375" s="56"/>
      <c r="AH375" s="57"/>
      <c r="AI375" s="56"/>
      <c r="AJ375" s="57"/>
      <c r="AK375" s="57"/>
      <c r="AL375" s="57"/>
      <c r="AM375" s="57"/>
      <c r="AN375" s="57"/>
    </row>
    <row r="376" spans="1:40" x14ac:dyDescent="0.25">
      <c r="A376" s="29"/>
      <c r="B376" s="55"/>
      <c r="C376" s="56"/>
      <c r="D376" s="57"/>
      <c r="E376" s="56"/>
      <c r="F376" s="57"/>
      <c r="G376" s="56"/>
      <c r="H376" s="57"/>
      <c r="I376" s="56"/>
      <c r="J376" s="57"/>
      <c r="K376" s="56"/>
      <c r="L376" s="57"/>
      <c r="M376" s="56"/>
      <c r="N376" s="57"/>
      <c r="O376" s="56"/>
      <c r="P376" s="57"/>
      <c r="Q376" s="56"/>
      <c r="R376" s="57"/>
      <c r="S376" s="56"/>
      <c r="T376" s="57"/>
      <c r="U376" s="56"/>
      <c r="V376" s="57"/>
      <c r="W376" s="56"/>
      <c r="X376" s="57"/>
      <c r="Y376" s="56"/>
      <c r="Z376" s="57"/>
      <c r="AA376" s="56"/>
      <c r="AB376" s="57"/>
      <c r="AC376" s="56"/>
      <c r="AD376" s="57"/>
      <c r="AE376" s="56"/>
      <c r="AF376" s="57"/>
      <c r="AG376" s="56"/>
      <c r="AH376" s="57"/>
      <c r="AI376" s="56"/>
      <c r="AJ376" s="57"/>
      <c r="AK376" s="57"/>
      <c r="AL376" s="57"/>
      <c r="AM376" s="57"/>
      <c r="AN376" s="57"/>
    </row>
    <row r="378" spans="1:40" x14ac:dyDescent="0.25">
      <c r="B378" s="13" t="s">
        <v>426</v>
      </c>
      <c r="C378" s="13" t="str">
        <f>Disease!$B$2</f>
        <v>Tree Diseases</v>
      </c>
    </row>
    <row r="379" spans="1:40" x14ac:dyDescent="0.25">
      <c r="A379" s="13"/>
      <c r="B379" s="13"/>
    </row>
    <row r="380" spans="1:40" x14ac:dyDescent="0.25">
      <c r="B380" s="97" t="str">
        <f>$B$2</f>
        <v>Habitat Type</v>
      </c>
      <c r="C380" s="99" t="s">
        <v>400</v>
      </c>
      <c r="D380" s="98"/>
      <c r="E380" s="98"/>
      <c r="F380" s="98"/>
      <c r="G380" s="98"/>
      <c r="H380" s="100"/>
      <c r="I380" s="99" t="s">
        <v>401</v>
      </c>
      <c r="J380" s="98"/>
      <c r="K380" s="98"/>
      <c r="L380" s="98"/>
      <c r="M380" s="98"/>
      <c r="N380" s="100"/>
      <c r="O380" s="99" t="s">
        <v>402</v>
      </c>
      <c r="P380" s="98"/>
      <c r="Q380" s="98"/>
      <c r="R380" s="98"/>
      <c r="S380" s="98"/>
      <c r="T380" s="100"/>
      <c r="U380" s="99" t="s">
        <v>403</v>
      </c>
      <c r="V380" s="98"/>
      <c r="W380" s="98"/>
      <c r="X380" s="98"/>
      <c r="Y380" s="98"/>
      <c r="Z380" s="100"/>
      <c r="AA380" s="99" t="s">
        <v>404</v>
      </c>
      <c r="AB380" s="98"/>
      <c r="AC380" s="98"/>
      <c r="AD380" s="98"/>
      <c r="AE380" s="98"/>
      <c r="AF380" s="100"/>
      <c r="AG380" s="99" t="s">
        <v>405</v>
      </c>
      <c r="AH380" s="98"/>
      <c r="AI380" s="98"/>
      <c r="AJ380" s="98"/>
      <c r="AK380" s="98"/>
      <c r="AL380" s="100"/>
      <c r="AM380" s="101" t="s">
        <v>194</v>
      </c>
      <c r="AN380" s="102"/>
    </row>
    <row r="381" spans="1:40" x14ac:dyDescent="0.25">
      <c r="A381" s="8" t="s">
        <v>120</v>
      </c>
      <c r="B381" s="97"/>
      <c r="C381" s="105" t="s">
        <v>394</v>
      </c>
      <c r="D381" s="105"/>
      <c r="E381" s="99" t="s">
        <v>395</v>
      </c>
      <c r="F381" s="100"/>
      <c r="G381" s="105" t="s">
        <v>396</v>
      </c>
      <c r="H381" s="105"/>
      <c r="I381" s="105" t="s">
        <v>394</v>
      </c>
      <c r="J381" s="105"/>
      <c r="K381" s="99" t="s">
        <v>395</v>
      </c>
      <c r="L381" s="100"/>
      <c r="M381" s="105" t="s">
        <v>396</v>
      </c>
      <c r="N381" s="105"/>
      <c r="O381" s="105" t="s">
        <v>394</v>
      </c>
      <c r="P381" s="105"/>
      <c r="Q381" s="99" t="s">
        <v>395</v>
      </c>
      <c r="R381" s="100"/>
      <c r="S381" s="105" t="s">
        <v>396</v>
      </c>
      <c r="T381" s="105"/>
      <c r="U381" s="105" t="s">
        <v>394</v>
      </c>
      <c r="V381" s="105"/>
      <c r="W381" s="99" t="s">
        <v>395</v>
      </c>
      <c r="X381" s="100"/>
      <c r="Y381" s="105" t="s">
        <v>396</v>
      </c>
      <c r="Z381" s="105"/>
      <c r="AA381" s="105" t="s">
        <v>394</v>
      </c>
      <c r="AB381" s="105"/>
      <c r="AC381" s="99" t="s">
        <v>395</v>
      </c>
      <c r="AD381" s="100"/>
      <c r="AE381" s="105" t="s">
        <v>396</v>
      </c>
      <c r="AF381" s="105"/>
      <c r="AG381" s="105" t="s">
        <v>394</v>
      </c>
      <c r="AH381" s="105"/>
      <c r="AI381" s="99" t="s">
        <v>395</v>
      </c>
      <c r="AJ381" s="100"/>
      <c r="AK381" s="105" t="s">
        <v>396</v>
      </c>
      <c r="AL381" s="105"/>
      <c r="AM381" s="103"/>
      <c r="AN381" s="104"/>
    </row>
    <row r="382" spans="1:40" ht="25.5" x14ac:dyDescent="0.25">
      <c r="A382" s="13"/>
      <c r="B382" s="98"/>
      <c r="C382" s="32" t="s">
        <v>195</v>
      </c>
      <c r="D382" s="33" t="s">
        <v>196</v>
      </c>
      <c r="E382" s="32" t="s">
        <v>195</v>
      </c>
      <c r="F382" s="33" t="s">
        <v>196</v>
      </c>
      <c r="G382" s="32" t="s">
        <v>195</v>
      </c>
      <c r="H382" s="33" t="s">
        <v>196</v>
      </c>
      <c r="I382" s="32" t="s">
        <v>195</v>
      </c>
      <c r="J382" s="33" t="s">
        <v>196</v>
      </c>
      <c r="K382" s="32" t="s">
        <v>195</v>
      </c>
      <c r="L382" s="33" t="s">
        <v>196</v>
      </c>
      <c r="M382" s="32" t="s">
        <v>195</v>
      </c>
      <c r="N382" s="33" t="s">
        <v>196</v>
      </c>
      <c r="O382" s="32" t="s">
        <v>195</v>
      </c>
      <c r="P382" s="33" t="s">
        <v>196</v>
      </c>
      <c r="Q382" s="32" t="s">
        <v>195</v>
      </c>
      <c r="R382" s="33" t="s">
        <v>196</v>
      </c>
      <c r="S382" s="32" t="s">
        <v>195</v>
      </c>
      <c r="T382" s="33" t="s">
        <v>196</v>
      </c>
      <c r="U382" s="32" t="s">
        <v>195</v>
      </c>
      <c r="V382" s="33" t="s">
        <v>196</v>
      </c>
      <c r="W382" s="32" t="s">
        <v>195</v>
      </c>
      <c r="X382" s="33" t="s">
        <v>196</v>
      </c>
      <c r="Y382" s="32" t="s">
        <v>195</v>
      </c>
      <c r="Z382" s="33" t="s">
        <v>196</v>
      </c>
      <c r="AA382" s="32" t="s">
        <v>195</v>
      </c>
      <c r="AB382" s="33" t="s">
        <v>196</v>
      </c>
      <c r="AC382" s="32" t="s">
        <v>195</v>
      </c>
      <c r="AD382" s="33" t="s">
        <v>196</v>
      </c>
      <c r="AE382" s="32" t="s">
        <v>195</v>
      </c>
      <c r="AF382" s="33" t="s">
        <v>196</v>
      </c>
      <c r="AG382" s="32" t="s">
        <v>195</v>
      </c>
      <c r="AH382" s="33" t="s">
        <v>196</v>
      </c>
      <c r="AI382" s="32" t="s">
        <v>195</v>
      </c>
      <c r="AJ382" s="33" t="s">
        <v>196</v>
      </c>
      <c r="AK382" s="32" t="s">
        <v>195</v>
      </c>
      <c r="AL382" s="33" t="s">
        <v>196</v>
      </c>
      <c r="AM382" s="73" t="s">
        <v>195</v>
      </c>
      <c r="AN382" s="72" t="s">
        <v>196</v>
      </c>
    </row>
    <row r="383" spans="1:40" x14ac:dyDescent="0.25">
      <c r="A383" s="13"/>
      <c r="B383" s="34" t="str">
        <f>LookupValues!$B$5</f>
        <v>Lowland beech/yew woodland</v>
      </c>
      <c r="C383" s="35">
        <f>Disease!C352</f>
        <v>96.422155519500009</v>
      </c>
      <c r="D383" s="82">
        <f>Disease!AW352</f>
        <v>90.062860845753463</v>
      </c>
      <c r="E383" s="35">
        <f>Disease!D352</f>
        <v>0</v>
      </c>
      <c r="F383" s="82">
        <f>Disease!AX352</f>
        <v>0</v>
      </c>
      <c r="G383" s="35">
        <f>Disease!E352</f>
        <v>0</v>
      </c>
      <c r="H383" s="82">
        <f>Disease!AY352</f>
        <v>0</v>
      </c>
      <c r="I383" s="35">
        <f>Disease!F352</f>
        <v>0</v>
      </c>
      <c r="J383" s="82">
        <f>Disease!AZ352</f>
        <v>0</v>
      </c>
      <c r="K383" s="35">
        <f>Disease!G352</f>
        <v>0</v>
      </c>
      <c r="L383" s="82">
        <f>Disease!BA352</f>
        <v>0</v>
      </c>
      <c r="M383" s="35">
        <f>Disease!H352</f>
        <v>0</v>
      </c>
      <c r="N383" s="82">
        <f>Disease!BB352</f>
        <v>0</v>
      </c>
      <c r="O383" s="35">
        <f>Disease!I352</f>
        <v>0</v>
      </c>
      <c r="P383" s="82">
        <f>Disease!BC352</f>
        <v>0</v>
      </c>
      <c r="Q383" s="35">
        <f>Disease!J352</f>
        <v>0</v>
      </c>
      <c r="R383" s="82">
        <f>Disease!BD352</f>
        <v>0</v>
      </c>
      <c r="S383" s="35">
        <f>Disease!K352</f>
        <v>0</v>
      </c>
      <c r="T383" s="82">
        <f>Disease!BE352</f>
        <v>0</v>
      </c>
      <c r="U383" s="35">
        <f>Disease!L352</f>
        <v>0</v>
      </c>
      <c r="V383" s="82">
        <f>Disease!BF352</f>
        <v>0</v>
      </c>
      <c r="W383" s="35">
        <f>Disease!M352</f>
        <v>0</v>
      </c>
      <c r="X383" s="82">
        <f>Disease!BG352</f>
        <v>0</v>
      </c>
      <c r="Y383" s="35">
        <f>Disease!N352</f>
        <v>0</v>
      </c>
      <c r="Z383" s="82">
        <f>Disease!BH352</f>
        <v>0</v>
      </c>
      <c r="AA383" s="35">
        <f>Disease!O352</f>
        <v>0</v>
      </c>
      <c r="AB383" s="82">
        <f>Disease!BI352</f>
        <v>0</v>
      </c>
      <c r="AC383" s="35">
        <f>Disease!P352</f>
        <v>0</v>
      </c>
      <c r="AD383" s="82">
        <f>Disease!BJ352</f>
        <v>0</v>
      </c>
      <c r="AE383" s="35">
        <f>Disease!Q352</f>
        <v>0</v>
      </c>
      <c r="AF383" s="82">
        <f>Disease!BK352</f>
        <v>0</v>
      </c>
      <c r="AG383" s="35">
        <f>Disease!R352</f>
        <v>0</v>
      </c>
      <c r="AH383" s="82">
        <f>Disease!BL352</f>
        <v>0</v>
      </c>
      <c r="AI383" s="35">
        <f>Disease!S352</f>
        <v>0</v>
      </c>
      <c r="AJ383" s="82">
        <f>Disease!BM352</f>
        <v>0</v>
      </c>
      <c r="AK383" s="35">
        <f>Disease!T352</f>
        <v>0</v>
      </c>
      <c r="AL383" s="82">
        <f>Disease!BN352</f>
        <v>0</v>
      </c>
      <c r="AM383" s="81">
        <f>SUM(C383,E383,G383,I383,K383,M383,O383,Q383,S383,U383,W383,Y383,AA383,AC383,AE383,AG383,AI383,AK383)</f>
        <v>96.422155519500009</v>
      </c>
      <c r="AN383" s="84">
        <f>IF(AM383=0,0,SQRT(SUM((C383*D383)^2,(E383*F383)^2,(G383*H383)^2,(I383*J383)^2,(K383*L383)^2,(M383*N383)^2,(O383*P383)^2,(Q383*R383)^2,(S383*T383)^2,(U383*V383)^2,(W383*X383)^2,(Y383*Z383)^2,(AA383*AB383)^2,(AC383*AD383)^2,(AE383*AF383)^2,(AG383*AH383)^2,(AI383*AJ383)^2,(AK383*AL383)^2))/AM383)</f>
        <v>90.062860845753463</v>
      </c>
    </row>
    <row r="384" spans="1:40" x14ac:dyDescent="0.25">
      <c r="A384" s="13"/>
      <c r="B384" s="34" t="str">
        <f>LookupValues!$B$6</f>
        <v>Lowland Mixed Deciduous Woodland</v>
      </c>
      <c r="C384" s="35">
        <f>Disease!C353</f>
        <v>38150.980417440995</v>
      </c>
      <c r="D384" s="82">
        <f>Disease!AW353</f>
        <v>5.2034054638773481</v>
      </c>
      <c r="E384" s="35">
        <f>Disease!D353</f>
        <v>1213.84812704</v>
      </c>
      <c r="F384" s="82">
        <f>Disease!AX353</f>
        <v>35.807248805437077</v>
      </c>
      <c r="G384" s="35">
        <f>Disease!E353</f>
        <v>454.54245626800002</v>
      </c>
      <c r="H384" s="82">
        <f>Disease!AY353</f>
        <v>52.457148194551714</v>
      </c>
      <c r="I384" s="35">
        <f>Disease!F353</f>
        <v>1046.4049949961002</v>
      </c>
      <c r="J384" s="82">
        <f>Disease!AZ353</f>
        <v>43.405711990914362</v>
      </c>
      <c r="K384" s="35">
        <f>Disease!G353</f>
        <v>704.87567596000008</v>
      </c>
      <c r="L384" s="82">
        <f>Disease!BA353</f>
        <v>48.443752047848513</v>
      </c>
      <c r="M384" s="35">
        <f>Disease!H353</f>
        <v>0</v>
      </c>
      <c r="N384" s="82">
        <f>Disease!BB353</f>
        <v>0</v>
      </c>
      <c r="O384" s="35">
        <f>Disease!I353</f>
        <v>110.540163765</v>
      </c>
      <c r="P384" s="82">
        <f>Disease!BC353</f>
        <v>79.252993668982597</v>
      </c>
      <c r="Q384" s="35">
        <f>Disease!J353</f>
        <v>0</v>
      </c>
      <c r="R384" s="82">
        <f>Disease!BD353</f>
        <v>0</v>
      </c>
      <c r="S384" s="35">
        <f>Disease!K353</f>
        <v>0</v>
      </c>
      <c r="T384" s="82">
        <f>Disease!BE353</f>
        <v>0</v>
      </c>
      <c r="U384" s="35">
        <f>Disease!L353</f>
        <v>0</v>
      </c>
      <c r="V384" s="82">
        <f>Disease!BF353</f>
        <v>0</v>
      </c>
      <c r="W384" s="35">
        <f>Disease!M353</f>
        <v>0</v>
      </c>
      <c r="X384" s="82">
        <f>Disease!BG353</f>
        <v>0</v>
      </c>
      <c r="Y384" s="35">
        <f>Disease!N353</f>
        <v>0</v>
      </c>
      <c r="Z384" s="82">
        <f>Disease!BH353</f>
        <v>0</v>
      </c>
      <c r="AA384" s="35">
        <f>Disease!O353</f>
        <v>0</v>
      </c>
      <c r="AB384" s="82">
        <f>Disease!BI353</f>
        <v>0</v>
      </c>
      <c r="AC384" s="35">
        <f>Disease!P353</f>
        <v>0</v>
      </c>
      <c r="AD384" s="82">
        <f>Disease!BJ353</f>
        <v>0</v>
      </c>
      <c r="AE384" s="35">
        <f>Disease!Q353</f>
        <v>0</v>
      </c>
      <c r="AF384" s="82">
        <f>Disease!BK353</f>
        <v>0</v>
      </c>
      <c r="AG384" s="35">
        <f>Disease!R353</f>
        <v>0</v>
      </c>
      <c r="AH384" s="82">
        <f>Disease!BL353</f>
        <v>0</v>
      </c>
      <c r="AI384" s="35">
        <f>Disease!S353</f>
        <v>0</v>
      </c>
      <c r="AJ384" s="82">
        <f>Disease!BM353</f>
        <v>0</v>
      </c>
      <c r="AK384" s="35">
        <f>Disease!T353</f>
        <v>0</v>
      </c>
      <c r="AL384" s="82">
        <f>Disease!BN353</f>
        <v>0</v>
      </c>
      <c r="AM384" s="81">
        <f t="shared" ref="AM384:AM394" si="30">SUM(C384,E384,G384,I384,K384,M384,O384,Q384,S384,U384,W384,Y384,AA384,AC384,AE384,AG384,AI384,AK384)</f>
        <v>41681.19183547009</v>
      </c>
      <c r="AN384" s="84">
        <f t="shared" ref="AN384:AN394" si="31">IF(AM384=0,0,SQRT(SUM((C384*D384)^2,(E384*F384)^2,(G384*H384)^2,(I384*J384)^2,(K384*L384)^2,(M384*N384)^2,(O384*P384)^2,(Q384*R384)^2,(S384*T384)^2,(U384*V384)^2,(W384*X384)^2,(Y384*Z384)^2,(AA384*AB384)^2,(AC384*AD384)^2,(AE384*AF384)^2,(AG384*AH384)^2,(AI384*AJ384)^2,(AK384*AL384)^2))/AM384)</f>
        <v>5.0990916790537542</v>
      </c>
    </row>
    <row r="385" spans="1:40" x14ac:dyDescent="0.25">
      <c r="A385" s="13"/>
      <c r="B385" s="34" t="str">
        <f>LookupValues!$B$7</f>
        <v>Native pine woodlands</v>
      </c>
      <c r="C385" s="35">
        <f>Disease!C354</f>
        <v>1264.4309228932</v>
      </c>
      <c r="D385" s="82">
        <f>Disease!AW354</f>
        <v>38.644101197772763</v>
      </c>
      <c r="E385" s="35">
        <f>Disease!D354</f>
        <v>130.23234898999999</v>
      </c>
      <c r="F385" s="82">
        <f>Disease!AX354</f>
        <v>124.01588600337381</v>
      </c>
      <c r="G385" s="35">
        <f>Disease!E354</f>
        <v>0</v>
      </c>
      <c r="H385" s="82">
        <f>Disease!AY354</f>
        <v>0</v>
      </c>
      <c r="I385" s="35">
        <f>Disease!F354</f>
        <v>29.688394514999999</v>
      </c>
      <c r="J385" s="82">
        <f>Disease!AZ354</f>
        <v>123.92347032278114</v>
      </c>
      <c r="K385" s="35">
        <f>Disease!G354</f>
        <v>0</v>
      </c>
      <c r="L385" s="82">
        <f>Disease!BA354</f>
        <v>0</v>
      </c>
      <c r="M385" s="35">
        <f>Disease!H354</f>
        <v>0</v>
      </c>
      <c r="N385" s="82">
        <f>Disease!BB354</f>
        <v>0</v>
      </c>
      <c r="O385" s="35">
        <f>Disease!I354</f>
        <v>0</v>
      </c>
      <c r="P385" s="82">
        <f>Disease!BC354</f>
        <v>0</v>
      </c>
      <c r="Q385" s="35">
        <f>Disease!J354</f>
        <v>0</v>
      </c>
      <c r="R385" s="82">
        <f>Disease!BD354</f>
        <v>0</v>
      </c>
      <c r="S385" s="35">
        <f>Disease!K354</f>
        <v>0</v>
      </c>
      <c r="T385" s="82">
        <f>Disease!BE354</f>
        <v>0</v>
      </c>
      <c r="U385" s="35">
        <f>Disease!L354</f>
        <v>0</v>
      </c>
      <c r="V385" s="82">
        <f>Disease!BF354</f>
        <v>0</v>
      </c>
      <c r="W385" s="35">
        <f>Disease!M354</f>
        <v>0</v>
      </c>
      <c r="X385" s="82">
        <f>Disease!BG354</f>
        <v>0</v>
      </c>
      <c r="Y385" s="35">
        <f>Disease!N354</f>
        <v>0</v>
      </c>
      <c r="Z385" s="82">
        <f>Disease!BH354</f>
        <v>0</v>
      </c>
      <c r="AA385" s="35">
        <f>Disease!O354</f>
        <v>0</v>
      </c>
      <c r="AB385" s="82">
        <f>Disease!BI354</f>
        <v>0</v>
      </c>
      <c r="AC385" s="35">
        <f>Disease!P354</f>
        <v>0</v>
      </c>
      <c r="AD385" s="82">
        <f>Disease!BJ354</f>
        <v>0</v>
      </c>
      <c r="AE385" s="35">
        <f>Disease!Q354</f>
        <v>0</v>
      </c>
      <c r="AF385" s="82">
        <f>Disease!BK354</f>
        <v>0</v>
      </c>
      <c r="AG385" s="35">
        <f>Disease!R354</f>
        <v>0</v>
      </c>
      <c r="AH385" s="82">
        <f>Disease!BL354</f>
        <v>0</v>
      </c>
      <c r="AI385" s="35">
        <f>Disease!S354</f>
        <v>0</v>
      </c>
      <c r="AJ385" s="82">
        <f>Disease!BM354</f>
        <v>0</v>
      </c>
      <c r="AK385" s="35">
        <f>Disease!T354</f>
        <v>0</v>
      </c>
      <c r="AL385" s="82">
        <f>Disease!BN354</f>
        <v>0</v>
      </c>
      <c r="AM385" s="81">
        <f t="shared" si="30"/>
        <v>1424.3516663982</v>
      </c>
      <c r="AN385" s="84">
        <f t="shared" si="31"/>
        <v>36.222923166331412</v>
      </c>
    </row>
    <row r="386" spans="1:40" x14ac:dyDescent="0.25">
      <c r="A386" s="13"/>
      <c r="B386" s="34" t="str">
        <f>LookupValues!$B$8</f>
        <v>Non-HAP native pinewood</v>
      </c>
      <c r="C386" s="35">
        <f>Disease!C355</f>
        <v>0</v>
      </c>
      <c r="D386" s="82">
        <f>Disease!AW355</f>
        <v>0</v>
      </c>
      <c r="E386" s="35">
        <f>Disease!D355</f>
        <v>0</v>
      </c>
      <c r="F386" s="82">
        <f>Disease!AX355</f>
        <v>0</v>
      </c>
      <c r="G386" s="35">
        <f>Disease!E355</f>
        <v>0</v>
      </c>
      <c r="H386" s="82">
        <f>Disease!AY355</f>
        <v>0</v>
      </c>
      <c r="I386" s="35">
        <f>Disease!F355</f>
        <v>0</v>
      </c>
      <c r="J386" s="82">
        <f>Disease!AZ355</f>
        <v>0</v>
      </c>
      <c r="K386" s="35">
        <f>Disease!G355</f>
        <v>0</v>
      </c>
      <c r="L386" s="82">
        <f>Disease!BA355</f>
        <v>0</v>
      </c>
      <c r="M386" s="35">
        <f>Disease!H355</f>
        <v>0</v>
      </c>
      <c r="N386" s="82">
        <f>Disease!BB355</f>
        <v>0</v>
      </c>
      <c r="O386" s="35">
        <f>Disease!I355</f>
        <v>0</v>
      </c>
      <c r="P386" s="82">
        <f>Disease!BC355</f>
        <v>0</v>
      </c>
      <c r="Q386" s="35">
        <f>Disease!J355</f>
        <v>0</v>
      </c>
      <c r="R386" s="82">
        <f>Disease!BD355</f>
        <v>0</v>
      </c>
      <c r="S386" s="35">
        <f>Disease!K355</f>
        <v>0</v>
      </c>
      <c r="T386" s="82">
        <f>Disease!BE355</f>
        <v>0</v>
      </c>
      <c r="U386" s="35">
        <f>Disease!L355</f>
        <v>0</v>
      </c>
      <c r="V386" s="82">
        <f>Disease!BF355</f>
        <v>0</v>
      </c>
      <c r="W386" s="35">
        <f>Disease!M355</f>
        <v>0</v>
      </c>
      <c r="X386" s="82">
        <f>Disease!BG355</f>
        <v>0</v>
      </c>
      <c r="Y386" s="35">
        <f>Disease!N355</f>
        <v>0</v>
      </c>
      <c r="Z386" s="82">
        <f>Disease!BH355</f>
        <v>0</v>
      </c>
      <c r="AA386" s="35">
        <f>Disease!O355</f>
        <v>0</v>
      </c>
      <c r="AB386" s="82">
        <f>Disease!BI355</f>
        <v>0</v>
      </c>
      <c r="AC386" s="35">
        <f>Disease!P355</f>
        <v>0</v>
      </c>
      <c r="AD386" s="82">
        <f>Disease!BJ355</f>
        <v>0</v>
      </c>
      <c r="AE386" s="35">
        <f>Disease!Q355</f>
        <v>0</v>
      </c>
      <c r="AF386" s="82">
        <f>Disease!BK355</f>
        <v>0</v>
      </c>
      <c r="AG386" s="35">
        <f>Disease!R355</f>
        <v>0</v>
      </c>
      <c r="AH386" s="82">
        <f>Disease!BL355</f>
        <v>0</v>
      </c>
      <c r="AI386" s="35">
        <f>Disease!S355</f>
        <v>0</v>
      </c>
      <c r="AJ386" s="82">
        <f>Disease!BM355</f>
        <v>0</v>
      </c>
      <c r="AK386" s="35">
        <f>Disease!T355</f>
        <v>0</v>
      </c>
      <c r="AL386" s="82">
        <f>Disease!BN355</f>
        <v>0</v>
      </c>
      <c r="AM386" s="81">
        <f t="shared" si="30"/>
        <v>0</v>
      </c>
      <c r="AN386" s="84">
        <f t="shared" si="31"/>
        <v>0</v>
      </c>
    </row>
    <row r="387" spans="1:40" ht="30" customHeight="1" x14ac:dyDescent="0.25">
      <c r="A387" s="13"/>
      <c r="B387" s="85" t="str">
        <f>LookupValues!$B$9</f>
        <v>Upland birchwoods (Scot); birch dominated upland oakwoods (Eng, Wal)</v>
      </c>
      <c r="C387" s="35">
        <f>Disease!C356</f>
        <v>12609.539911007998</v>
      </c>
      <c r="D387" s="82">
        <f>Disease!AW356</f>
        <v>9.7982267135865229</v>
      </c>
      <c r="E387" s="35">
        <f>Disease!D356</f>
        <v>719.23199947800003</v>
      </c>
      <c r="F387" s="82">
        <f>Disease!AX356</f>
        <v>41.21654689058758</v>
      </c>
      <c r="G387" s="35">
        <f>Disease!E356</f>
        <v>338.80998318979999</v>
      </c>
      <c r="H387" s="82">
        <f>Disease!AY356</f>
        <v>71.594907975744093</v>
      </c>
      <c r="I387" s="35">
        <f>Disease!F356</f>
        <v>206.68133030700002</v>
      </c>
      <c r="J387" s="82">
        <f>Disease!AZ356</f>
        <v>76.052703911675124</v>
      </c>
      <c r="K387" s="35">
        <f>Disease!G356</f>
        <v>0</v>
      </c>
      <c r="L387" s="82">
        <f>Disease!BA356</f>
        <v>0</v>
      </c>
      <c r="M387" s="35">
        <f>Disease!H356</f>
        <v>0</v>
      </c>
      <c r="N387" s="82">
        <f>Disease!BB356</f>
        <v>0</v>
      </c>
      <c r="O387" s="35">
        <f>Disease!I356</f>
        <v>0</v>
      </c>
      <c r="P387" s="82">
        <f>Disease!BC356</f>
        <v>0</v>
      </c>
      <c r="Q387" s="35">
        <f>Disease!J356</f>
        <v>0</v>
      </c>
      <c r="R387" s="82">
        <f>Disease!BD356</f>
        <v>0</v>
      </c>
      <c r="S387" s="35">
        <f>Disease!K356</f>
        <v>0</v>
      </c>
      <c r="T387" s="82">
        <f>Disease!BE356</f>
        <v>0</v>
      </c>
      <c r="U387" s="35">
        <f>Disease!L356</f>
        <v>0</v>
      </c>
      <c r="V387" s="82">
        <f>Disease!BF356</f>
        <v>0</v>
      </c>
      <c r="W387" s="35">
        <f>Disease!M356</f>
        <v>0</v>
      </c>
      <c r="X387" s="82">
        <f>Disease!BG356</f>
        <v>0</v>
      </c>
      <c r="Y387" s="35">
        <f>Disease!N356</f>
        <v>0</v>
      </c>
      <c r="Z387" s="82">
        <f>Disease!BH356</f>
        <v>0</v>
      </c>
      <c r="AA387" s="35">
        <f>Disease!O356</f>
        <v>0</v>
      </c>
      <c r="AB387" s="82">
        <f>Disease!BI356</f>
        <v>0</v>
      </c>
      <c r="AC387" s="35">
        <f>Disease!P356</f>
        <v>0</v>
      </c>
      <c r="AD387" s="82">
        <f>Disease!BJ356</f>
        <v>0</v>
      </c>
      <c r="AE387" s="35">
        <f>Disease!Q356</f>
        <v>0</v>
      </c>
      <c r="AF387" s="82">
        <f>Disease!BK356</f>
        <v>0</v>
      </c>
      <c r="AG387" s="35">
        <f>Disease!R356</f>
        <v>0</v>
      </c>
      <c r="AH387" s="82">
        <f>Disease!BL356</f>
        <v>0</v>
      </c>
      <c r="AI387" s="35">
        <f>Disease!S356</f>
        <v>0</v>
      </c>
      <c r="AJ387" s="82">
        <f>Disease!BM356</f>
        <v>0</v>
      </c>
      <c r="AK387" s="35">
        <f>Disease!T356</f>
        <v>0</v>
      </c>
      <c r="AL387" s="82">
        <f>Disease!BN356</f>
        <v>0</v>
      </c>
      <c r="AM387" s="81">
        <f t="shared" si="30"/>
        <v>13874.263223982796</v>
      </c>
      <c r="AN387" s="84">
        <f t="shared" si="31"/>
        <v>9.3917817975901698</v>
      </c>
    </row>
    <row r="388" spans="1:40" x14ac:dyDescent="0.25">
      <c r="A388" s="13"/>
      <c r="B388" s="34" t="str">
        <f>LookupValues!$B$10</f>
        <v>Upland mixed ashwoods</v>
      </c>
      <c r="C388" s="35">
        <f>Disease!C357</f>
        <v>5532.6310833710013</v>
      </c>
      <c r="D388" s="82">
        <f>Disease!AW357</f>
        <v>16.003614925731437</v>
      </c>
      <c r="E388" s="35">
        <f>Disease!D357</f>
        <v>0</v>
      </c>
      <c r="F388" s="82">
        <f>Disease!AX357</f>
        <v>0</v>
      </c>
      <c r="G388" s="35">
        <f>Disease!E357</f>
        <v>0</v>
      </c>
      <c r="H388" s="82">
        <f>Disease!AY357</f>
        <v>0</v>
      </c>
      <c r="I388" s="35">
        <f>Disease!F357</f>
        <v>894.22982232300001</v>
      </c>
      <c r="J388" s="82">
        <f>Disease!AZ357</f>
        <v>46.976894223828737</v>
      </c>
      <c r="K388" s="35">
        <f>Disease!G357</f>
        <v>0</v>
      </c>
      <c r="L388" s="82">
        <f>Disease!BA357</f>
        <v>0</v>
      </c>
      <c r="M388" s="35">
        <f>Disease!H357</f>
        <v>0</v>
      </c>
      <c r="N388" s="82">
        <f>Disease!BB357</f>
        <v>0</v>
      </c>
      <c r="O388" s="35">
        <f>Disease!I357</f>
        <v>0</v>
      </c>
      <c r="P388" s="82">
        <f>Disease!BC357</f>
        <v>0</v>
      </c>
      <c r="Q388" s="35">
        <f>Disease!J357</f>
        <v>0</v>
      </c>
      <c r="R388" s="82">
        <f>Disease!BD357</f>
        <v>0</v>
      </c>
      <c r="S388" s="35">
        <f>Disease!K357</f>
        <v>0</v>
      </c>
      <c r="T388" s="82">
        <f>Disease!BE357</f>
        <v>0</v>
      </c>
      <c r="U388" s="35">
        <f>Disease!L357</f>
        <v>237.37428786999999</v>
      </c>
      <c r="V388" s="82">
        <f>Disease!BF357</f>
        <v>94.325905129011161</v>
      </c>
      <c r="W388" s="35">
        <f>Disease!M357</f>
        <v>0</v>
      </c>
      <c r="X388" s="82">
        <f>Disease!BG357</f>
        <v>0</v>
      </c>
      <c r="Y388" s="35">
        <f>Disease!N357</f>
        <v>0</v>
      </c>
      <c r="Z388" s="82">
        <f>Disease!BH357</f>
        <v>0</v>
      </c>
      <c r="AA388" s="35">
        <f>Disease!O357</f>
        <v>463.67410526999998</v>
      </c>
      <c r="AB388" s="82">
        <f>Disease!BI357</f>
        <v>67.577826975029595</v>
      </c>
      <c r="AC388" s="35">
        <f>Disease!P357</f>
        <v>0</v>
      </c>
      <c r="AD388" s="82">
        <f>Disease!BJ357</f>
        <v>0</v>
      </c>
      <c r="AE388" s="35">
        <f>Disease!Q357</f>
        <v>0</v>
      </c>
      <c r="AF388" s="82">
        <f>Disease!BK357</f>
        <v>0</v>
      </c>
      <c r="AG388" s="35">
        <f>Disease!R357</f>
        <v>0</v>
      </c>
      <c r="AH388" s="82">
        <f>Disease!BL357</f>
        <v>0</v>
      </c>
      <c r="AI388" s="35">
        <f>Disease!S357</f>
        <v>0</v>
      </c>
      <c r="AJ388" s="82">
        <f>Disease!BM357</f>
        <v>0</v>
      </c>
      <c r="AK388" s="35">
        <f>Disease!T357</f>
        <v>0</v>
      </c>
      <c r="AL388" s="82">
        <f>Disease!BN357</f>
        <v>0</v>
      </c>
      <c r="AM388" s="81">
        <f t="shared" si="30"/>
        <v>7127.9092988340017</v>
      </c>
      <c r="AN388" s="84">
        <f t="shared" si="31"/>
        <v>14.772554456337181</v>
      </c>
    </row>
    <row r="389" spans="1:40" x14ac:dyDescent="0.25">
      <c r="A389" s="13"/>
      <c r="B389" s="34" t="str">
        <f>LookupValues!$B$11</f>
        <v>Upland oakwood</v>
      </c>
      <c r="C389" s="35">
        <f>Disease!C358</f>
        <v>5872.6276087889992</v>
      </c>
      <c r="D389" s="82">
        <f>Disease!AW358</f>
        <v>15.425410032963196</v>
      </c>
      <c r="E389" s="35">
        <f>Disease!D358</f>
        <v>0</v>
      </c>
      <c r="F389" s="82">
        <f>Disease!AX358</f>
        <v>0</v>
      </c>
      <c r="G389" s="35">
        <f>Disease!E358</f>
        <v>0</v>
      </c>
      <c r="H389" s="82">
        <f>Disease!AY358</f>
        <v>0</v>
      </c>
      <c r="I389" s="35">
        <f>Disease!F358</f>
        <v>333.00524571770001</v>
      </c>
      <c r="J389" s="82">
        <f>Disease!AZ358</f>
        <v>71.869970541468192</v>
      </c>
      <c r="K389" s="35">
        <f>Disease!G358</f>
        <v>0</v>
      </c>
      <c r="L389" s="82">
        <f>Disease!BA358</f>
        <v>0</v>
      </c>
      <c r="M389" s="35">
        <f>Disease!H358</f>
        <v>0</v>
      </c>
      <c r="N389" s="82">
        <f>Disease!BB358</f>
        <v>0</v>
      </c>
      <c r="O389" s="35">
        <f>Disease!I358</f>
        <v>0</v>
      </c>
      <c r="P389" s="82">
        <f>Disease!BC358</f>
        <v>0</v>
      </c>
      <c r="Q389" s="35">
        <f>Disease!J358</f>
        <v>0</v>
      </c>
      <c r="R389" s="82">
        <f>Disease!BD358</f>
        <v>0</v>
      </c>
      <c r="S389" s="35">
        <f>Disease!K358</f>
        <v>0</v>
      </c>
      <c r="T389" s="82">
        <f>Disease!BE358</f>
        <v>0</v>
      </c>
      <c r="U389" s="35">
        <f>Disease!L358</f>
        <v>0</v>
      </c>
      <c r="V389" s="82">
        <f>Disease!BF358</f>
        <v>0</v>
      </c>
      <c r="W389" s="35">
        <f>Disease!M358</f>
        <v>0</v>
      </c>
      <c r="X389" s="82">
        <f>Disease!BG358</f>
        <v>0</v>
      </c>
      <c r="Y389" s="35">
        <f>Disease!N358</f>
        <v>0</v>
      </c>
      <c r="Z389" s="82">
        <f>Disease!BH358</f>
        <v>0</v>
      </c>
      <c r="AA389" s="35">
        <f>Disease!O358</f>
        <v>0</v>
      </c>
      <c r="AB389" s="82">
        <f>Disease!BI358</f>
        <v>0</v>
      </c>
      <c r="AC389" s="35">
        <f>Disease!P358</f>
        <v>0</v>
      </c>
      <c r="AD389" s="82">
        <f>Disease!BJ358</f>
        <v>0</v>
      </c>
      <c r="AE389" s="35">
        <f>Disease!Q358</f>
        <v>0</v>
      </c>
      <c r="AF389" s="82">
        <f>Disease!BK358</f>
        <v>0</v>
      </c>
      <c r="AG389" s="35">
        <f>Disease!R358</f>
        <v>0</v>
      </c>
      <c r="AH389" s="82">
        <f>Disease!BL358</f>
        <v>0</v>
      </c>
      <c r="AI389" s="35">
        <f>Disease!S358</f>
        <v>0</v>
      </c>
      <c r="AJ389" s="82">
        <f>Disease!BM358</f>
        <v>0</v>
      </c>
      <c r="AK389" s="35">
        <f>Disease!T358</f>
        <v>0</v>
      </c>
      <c r="AL389" s="82">
        <f>Disease!BN358</f>
        <v>0</v>
      </c>
      <c r="AM389" s="81">
        <f t="shared" si="30"/>
        <v>6205.632854506699</v>
      </c>
      <c r="AN389" s="84">
        <f t="shared" si="31"/>
        <v>15.098524443191135</v>
      </c>
    </row>
    <row r="390" spans="1:40" x14ac:dyDescent="0.25">
      <c r="A390" s="13"/>
      <c r="B390" s="34" t="str">
        <f>LookupValues!$B$12</f>
        <v>Wet woodland</v>
      </c>
      <c r="C390" s="35">
        <f>Disease!C359</f>
        <v>18004.513530646604</v>
      </c>
      <c r="D390" s="82">
        <f>Disease!AW359</f>
        <v>10.387918006043257</v>
      </c>
      <c r="E390" s="35">
        <f>Disease!D359</f>
        <v>307.04132767529995</v>
      </c>
      <c r="F390" s="82">
        <f>Disease!AX359</f>
        <v>53.066033914043452</v>
      </c>
      <c r="G390" s="35">
        <f>Disease!E359</f>
        <v>529.7222435880999</v>
      </c>
      <c r="H390" s="82">
        <f>Disease!AY359</f>
        <v>34.111579462398943</v>
      </c>
      <c r="I390" s="35">
        <f>Disease!F359</f>
        <v>723.69760382000004</v>
      </c>
      <c r="J390" s="82">
        <f>Disease!AZ359</f>
        <v>46.525209184670516</v>
      </c>
      <c r="K390" s="35">
        <f>Disease!G359</f>
        <v>0</v>
      </c>
      <c r="L390" s="82">
        <f>Disease!BA359</f>
        <v>0</v>
      </c>
      <c r="M390" s="35">
        <f>Disease!H359</f>
        <v>0</v>
      </c>
      <c r="N390" s="82">
        <f>Disease!BB359</f>
        <v>0</v>
      </c>
      <c r="O390" s="35">
        <f>Disease!I359</f>
        <v>0</v>
      </c>
      <c r="P390" s="82">
        <f>Disease!BC359</f>
        <v>0</v>
      </c>
      <c r="Q390" s="35">
        <f>Disease!J359</f>
        <v>25.673990984100001</v>
      </c>
      <c r="R390" s="82">
        <f>Disease!BD359</f>
        <v>122.14053495432847</v>
      </c>
      <c r="S390" s="35">
        <f>Disease!K359</f>
        <v>0</v>
      </c>
      <c r="T390" s="82">
        <f>Disease!BE359</f>
        <v>0</v>
      </c>
      <c r="U390" s="35">
        <f>Disease!L359</f>
        <v>0</v>
      </c>
      <c r="V390" s="82">
        <f>Disease!BF359</f>
        <v>0</v>
      </c>
      <c r="W390" s="35">
        <f>Disease!M359</f>
        <v>0</v>
      </c>
      <c r="X390" s="82">
        <f>Disease!BG359</f>
        <v>0</v>
      </c>
      <c r="Y390" s="35">
        <f>Disease!N359</f>
        <v>0</v>
      </c>
      <c r="Z390" s="82">
        <f>Disease!BH359</f>
        <v>0</v>
      </c>
      <c r="AA390" s="35">
        <f>Disease!O359</f>
        <v>0</v>
      </c>
      <c r="AB390" s="82">
        <f>Disease!BI359</f>
        <v>0</v>
      </c>
      <c r="AC390" s="35">
        <f>Disease!P359</f>
        <v>0</v>
      </c>
      <c r="AD390" s="82">
        <f>Disease!BJ359</f>
        <v>0</v>
      </c>
      <c r="AE390" s="35">
        <f>Disease!Q359</f>
        <v>0</v>
      </c>
      <c r="AF390" s="82">
        <f>Disease!BK359</f>
        <v>0</v>
      </c>
      <c r="AG390" s="35">
        <f>Disease!R359</f>
        <v>0</v>
      </c>
      <c r="AH390" s="82">
        <f>Disease!BL359</f>
        <v>0</v>
      </c>
      <c r="AI390" s="35">
        <f>Disease!S359</f>
        <v>0</v>
      </c>
      <c r="AJ390" s="82">
        <f>Disease!BM359</f>
        <v>0</v>
      </c>
      <c r="AK390" s="35">
        <f>Disease!T359</f>
        <v>0</v>
      </c>
      <c r="AL390" s="82">
        <f>Disease!BN359</f>
        <v>0</v>
      </c>
      <c r="AM390" s="81">
        <f t="shared" si="30"/>
        <v>19590.648696714106</v>
      </c>
      <c r="AN390" s="84">
        <f t="shared" si="31"/>
        <v>9.7808350391107748</v>
      </c>
    </row>
    <row r="391" spans="1:40" x14ac:dyDescent="0.25">
      <c r="A391" s="13"/>
      <c r="B391" s="34" t="str">
        <f>LookupValues!$B$13</f>
        <v>Wood Pasture &amp; Parkland</v>
      </c>
      <c r="C391" s="35">
        <f>Disease!C360</f>
        <v>2006.8658942739999</v>
      </c>
      <c r="D391" s="82">
        <f>Disease!AW360</f>
        <v>36.180323611869092</v>
      </c>
      <c r="E391" s="35">
        <f>Disease!D360</f>
        <v>0</v>
      </c>
      <c r="F391" s="82">
        <f>Disease!AX360</f>
        <v>0</v>
      </c>
      <c r="G391" s="35">
        <f>Disease!E360</f>
        <v>0</v>
      </c>
      <c r="H391" s="82">
        <f>Disease!AY360</f>
        <v>0</v>
      </c>
      <c r="I391" s="35">
        <f>Disease!F360</f>
        <v>0</v>
      </c>
      <c r="J391" s="82">
        <f>Disease!AZ360</f>
        <v>0</v>
      </c>
      <c r="K391" s="35">
        <f>Disease!G360</f>
        <v>0</v>
      </c>
      <c r="L391" s="82">
        <f>Disease!BA360</f>
        <v>0</v>
      </c>
      <c r="M391" s="35">
        <f>Disease!H360</f>
        <v>0</v>
      </c>
      <c r="N391" s="82">
        <f>Disease!BB360</f>
        <v>0</v>
      </c>
      <c r="O391" s="35">
        <f>Disease!I360</f>
        <v>0</v>
      </c>
      <c r="P391" s="82">
        <f>Disease!BC360</f>
        <v>0</v>
      </c>
      <c r="Q391" s="35">
        <f>Disease!J360</f>
        <v>0</v>
      </c>
      <c r="R391" s="82">
        <f>Disease!BD360</f>
        <v>0</v>
      </c>
      <c r="S391" s="35">
        <f>Disease!K360</f>
        <v>0</v>
      </c>
      <c r="T391" s="82">
        <f>Disease!BE360</f>
        <v>0</v>
      </c>
      <c r="U391" s="35">
        <f>Disease!L360</f>
        <v>0</v>
      </c>
      <c r="V391" s="82">
        <f>Disease!BF360</f>
        <v>0</v>
      </c>
      <c r="W391" s="35">
        <f>Disease!M360</f>
        <v>0</v>
      </c>
      <c r="X391" s="82">
        <f>Disease!BG360</f>
        <v>0</v>
      </c>
      <c r="Y391" s="35">
        <f>Disease!N360</f>
        <v>0</v>
      </c>
      <c r="Z391" s="82">
        <f>Disease!BH360</f>
        <v>0</v>
      </c>
      <c r="AA391" s="35">
        <f>Disease!O360</f>
        <v>0</v>
      </c>
      <c r="AB391" s="82">
        <f>Disease!BI360</f>
        <v>0</v>
      </c>
      <c r="AC391" s="35">
        <f>Disease!P360</f>
        <v>0</v>
      </c>
      <c r="AD391" s="82">
        <f>Disease!BJ360</f>
        <v>0</v>
      </c>
      <c r="AE391" s="35">
        <f>Disease!Q360</f>
        <v>0</v>
      </c>
      <c r="AF391" s="82">
        <f>Disease!BK360</f>
        <v>0</v>
      </c>
      <c r="AG391" s="35">
        <f>Disease!R360</f>
        <v>0</v>
      </c>
      <c r="AH391" s="82">
        <f>Disease!BL360</f>
        <v>0</v>
      </c>
      <c r="AI391" s="35">
        <f>Disease!S360</f>
        <v>0</v>
      </c>
      <c r="AJ391" s="82">
        <f>Disease!BM360</f>
        <v>0</v>
      </c>
      <c r="AK391" s="35">
        <f>Disease!T360</f>
        <v>0</v>
      </c>
      <c r="AL391" s="82">
        <f>Disease!BN360</f>
        <v>0</v>
      </c>
      <c r="AM391" s="81">
        <f t="shared" si="30"/>
        <v>2006.8658942739999</v>
      </c>
      <c r="AN391" s="84">
        <f t="shared" si="31"/>
        <v>36.180323611869092</v>
      </c>
    </row>
    <row r="392" spans="1:40" x14ac:dyDescent="0.25">
      <c r="A392" s="13"/>
      <c r="B392" s="34" t="str">
        <f>LookupValues!$B$14</f>
        <v>Broadleaf habitat NOT classified as priority</v>
      </c>
      <c r="C392" s="35">
        <f>Disease!C361</f>
        <v>7702.1876092310004</v>
      </c>
      <c r="D392" s="82">
        <f>Disease!AW361</f>
        <v>11.67939011621972</v>
      </c>
      <c r="E392" s="35">
        <f>Disease!D361</f>
        <v>220.63192533719999</v>
      </c>
      <c r="F392" s="82">
        <f>Disease!AX361</f>
        <v>65.16522241854419</v>
      </c>
      <c r="G392" s="35">
        <f>Disease!E361</f>
        <v>120.23293180040001</v>
      </c>
      <c r="H392" s="82">
        <f>Disease!AY361</f>
        <v>55.706369493481333</v>
      </c>
      <c r="I392" s="35">
        <f>Disease!F361</f>
        <v>370.35666620000001</v>
      </c>
      <c r="J392" s="82">
        <f>Disease!AZ361</f>
        <v>48.761786695715131</v>
      </c>
      <c r="K392" s="35">
        <f>Disease!G361</f>
        <v>0</v>
      </c>
      <c r="L392" s="82">
        <f>Disease!BA361</f>
        <v>0</v>
      </c>
      <c r="M392" s="35">
        <f>Disease!H361</f>
        <v>0</v>
      </c>
      <c r="N392" s="82">
        <f>Disease!BB361</f>
        <v>0</v>
      </c>
      <c r="O392" s="35">
        <f>Disease!I361</f>
        <v>0</v>
      </c>
      <c r="P392" s="82">
        <f>Disease!BC361</f>
        <v>0</v>
      </c>
      <c r="Q392" s="35">
        <f>Disease!J361</f>
        <v>0</v>
      </c>
      <c r="R392" s="82">
        <f>Disease!BD361</f>
        <v>0</v>
      </c>
      <c r="S392" s="35">
        <f>Disease!K361</f>
        <v>0</v>
      </c>
      <c r="T392" s="82">
        <f>Disease!BE361</f>
        <v>0</v>
      </c>
      <c r="U392" s="35">
        <f>Disease!L361</f>
        <v>0</v>
      </c>
      <c r="V392" s="82">
        <f>Disease!BF361</f>
        <v>0</v>
      </c>
      <c r="W392" s="35">
        <f>Disease!M361</f>
        <v>0</v>
      </c>
      <c r="X392" s="82">
        <f>Disease!BG361</f>
        <v>0</v>
      </c>
      <c r="Y392" s="35">
        <f>Disease!N361</f>
        <v>0</v>
      </c>
      <c r="Z392" s="82">
        <f>Disease!BH361</f>
        <v>0</v>
      </c>
      <c r="AA392" s="35">
        <f>Disease!O361</f>
        <v>0</v>
      </c>
      <c r="AB392" s="82">
        <f>Disease!BI361</f>
        <v>0</v>
      </c>
      <c r="AC392" s="35">
        <f>Disease!P361</f>
        <v>0</v>
      </c>
      <c r="AD392" s="82">
        <f>Disease!BJ361</f>
        <v>0</v>
      </c>
      <c r="AE392" s="35">
        <f>Disease!Q361</f>
        <v>0</v>
      </c>
      <c r="AF392" s="82">
        <f>Disease!BK361</f>
        <v>0</v>
      </c>
      <c r="AG392" s="35">
        <f>Disease!R361</f>
        <v>0</v>
      </c>
      <c r="AH392" s="82">
        <f>Disease!BL361</f>
        <v>0</v>
      </c>
      <c r="AI392" s="35">
        <f>Disease!S361</f>
        <v>0</v>
      </c>
      <c r="AJ392" s="82">
        <f>Disease!BM361</f>
        <v>0</v>
      </c>
      <c r="AK392" s="35">
        <f>Disease!T361</f>
        <v>0</v>
      </c>
      <c r="AL392" s="82">
        <f>Disease!BN361</f>
        <v>0</v>
      </c>
      <c r="AM392" s="81">
        <f t="shared" si="30"/>
        <v>8413.4091325686004</v>
      </c>
      <c r="AN392" s="84">
        <f t="shared" si="31"/>
        <v>11.067159471054039</v>
      </c>
    </row>
    <row r="393" spans="1:40" x14ac:dyDescent="0.25">
      <c r="A393" s="13"/>
      <c r="B393" s="34" t="str">
        <f>LookupValues!$B$15</f>
        <v>Non-native coniferous woodland</v>
      </c>
      <c r="C393" s="35">
        <f>Disease!C362</f>
        <v>270044.09243307001</v>
      </c>
      <c r="D393" s="82">
        <f>Disease!AW362</f>
        <v>1.3112617039054875</v>
      </c>
      <c r="E393" s="35">
        <f>Disease!D362</f>
        <v>9430.3467963258008</v>
      </c>
      <c r="F393" s="82">
        <f>Disease!AX362</f>
        <v>13.72194038725921</v>
      </c>
      <c r="G393" s="35">
        <f>Disease!E362</f>
        <v>3069.5420666746004</v>
      </c>
      <c r="H393" s="82">
        <f>Disease!AY362</f>
        <v>18.853782104753162</v>
      </c>
      <c r="I393" s="35">
        <f>Disease!F362</f>
        <v>14866.374415885</v>
      </c>
      <c r="J393" s="82">
        <f>Disease!AZ362</f>
        <v>12.217048211912235</v>
      </c>
      <c r="K393" s="35">
        <f>Disease!G362</f>
        <v>2607.0295195302001</v>
      </c>
      <c r="L393" s="82">
        <f>Disease!BA362</f>
        <v>31.253486812254735</v>
      </c>
      <c r="M393" s="35">
        <f>Disease!H362</f>
        <v>1260.4140292960001</v>
      </c>
      <c r="N393" s="82">
        <f>Disease!BB362</f>
        <v>36.595384161692117</v>
      </c>
      <c r="O393" s="35">
        <f>Disease!I362</f>
        <v>7550.7921305166992</v>
      </c>
      <c r="P393" s="82">
        <f>Disease!BC362</f>
        <v>11.722784607050411</v>
      </c>
      <c r="Q393" s="35">
        <f>Disease!J362</f>
        <v>165.42035719949999</v>
      </c>
      <c r="R393" s="82">
        <f>Disease!BD362</f>
        <v>75.670434873211633</v>
      </c>
      <c r="S393" s="35">
        <f>Disease!K362</f>
        <v>162.40717313729999</v>
      </c>
      <c r="T393" s="82">
        <f>Disease!BE362</f>
        <v>68.189008417724935</v>
      </c>
      <c r="U393" s="35">
        <f>Disease!L362</f>
        <v>621.26703882089998</v>
      </c>
      <c r="V393" s="82">
        <f>Disease!BF362</f>
        <v>38.693908318028669</v>
      </c>
      <c r="W393" s="35">
        <f>Disease!M362</f>
        <v>0</v>
      </c>
      <c r="X393" s="82">
        <f>Disease!BG362</f>
        <v>0</v>
      </c>
      <c r="Y393" s="35">
        <f>Disease!N362</f>
        <v>285.50578008550002</v>
      </c>
      <c r="Z393" s="82">
        <f>Disease!BH362</f>
        <v>100.30386751600524</v>
      </c>
      <c r="AA393" s="35">
        <f>Disease!O362</f>
        <v>228.26330463839997</v>
      </c>
      <c r="AB393" s="82">
        <f>Disease!BI362</f>
        <v>64.23263744588597</v>
      </c>
      <c r="AC393" s="35">
        <f>Disease!P362</f>
        <v>61.142991825999999</v>
      </c>
      <c r="AD393" s="82">
        <f>Disease!BJ362</f>
        <v>123.92338896277749</v>
      </c>
      <c r="AE393" s="35">
        <f>Disease!Q362</f>
        <v>0</v>
      </c>
      <c r="AF393" s="82">
        <f>Disease!BK362</f>
        <v>0</v>
      </c>
      <c r="AG393" s="35">
        <f>Disease!R362</f>
        <v>0</v>
      </c>
      <c r="AH393" s="82">
        <f>Disease!BL362</f>
        <v>0</v>
      </c>
      <c r="AI393" s="35">
        <f>Disease!S362</f>
        <v>0</v>
      </c>
      <c r="AJ393" s="82">
        <f>Disease!BM362</f>
        <v>0</v>
      </c>
      <c r="AK393" s="35">
        <f>Disease!T362</f>
        <v>0</v>
      </c>
      <c r="AL393" s="82">
        <f>Disease!BN362</f>
        <v>0</v>
      </c>
      <c r="AM393" s="81">
        <f t="shared" si="30"/>
        <v>310352.59803700598</v>
      </c>
      <c r="AN393" s="84">
        <f t="shared" si="31"/>
        <v>1.430203200485352</v>
      </c>
    </row>
    <row r="394" spans="1:40" x14ac:dyDescent="0.25">
      <c r="A394" s="13"/>
      <c r="B394" s="36" t="str">
        <f>LookupValues!$B$16</f>
        <v>Transition or felled</v>
      </c>
      <c r="C394" s="35">
        <f>Disease!C363</f>
        <v>13629.587010941001</v>
      </c>
      <c r="D394" s="82">
        <f>Disease!AW363</f>
        <v>6.8385592652000762</v>
      </c>
      <c r="E394" s="35">
        <f>Disease!D363</f>
        <v>12.033088647000001</v>
      </c>
      <c r="F394" s="82">
        <f>Disease!AX363</f>
        <v>43.041664870340277</v>
      </c>
      <c r="G394" s="35">
        <f>Disease!E363</f>
        <v>0</v>
      </c>
      <c r="H394" s="82">
        <f>Disease!AY363</f>
        <v>0</v>
      </c>
      <c r="I394" s="35">
        <f>Disease!F363</f>
        <v>504.00890631430002</v>
      </c>
      <c r="J394" s="82">
        <f>Disease!AZ363</f>
        <v>43.874597631566708</v>
      </c>
      <c r="K394" s="35">
        <f>Disease!G363</f>
        <v>0</v>
      </c>
      <c r="L394" s="82">
        <f>Disease!BA363</f>
        <v>0</v>
      </c>
      <c r="M394" s="35">
        <f>Disease!H363</f>
        <v>0</v>
      </c>
      <c r="N394" s="82">
        <f>Disease!BB363</f>
        <v>0</v>
      </c>
      <c r="O394" s="35">
        <f>Disease!I363</f>
        <v>314.23085330449999</v>
      </c>
      <c r="P394" s="82">
        <f>Disease!BC363</f>
        <v>41.822739822295937</v>
      </c>
      <c r="Q394" s="35">
        <f>Disease!J363</f>
        <v>0</v>
      </c>
      <c r="R394" s="82">
        <f>Disease!BD363</f>
        <v>0</v>
      </c>
      <c r="S394" s="35">
        <f>Disease!K363</f>
        <v>0</v>
      </c>
      <c r="T394" s="82">
        <f>Disease!BE363</f>
        <v>0</v>
      </c>
      <c r="U394" s="35">
        <f>Disease!L363</f>
        <v>0</v>
      </c>
      <c r="V394" s="82">
        <f>Disease!BF363</f>
        <v>0</v>
      </c>
      <c r="W394" s="35">
        <f>Disease!M363</f>
        <v>0</v>
      </c>
      <c r="X394" s="82">
        <f>Disease!BG363</f>
        <v>0</v>
      </c>
      <c r="Y394" s="35">
        <f>Disease!N363</f>
        <v>0</v>
      </c>
      <c r="Z394" s="82">
        <f>Disease!BH363</f>
        <v>0</v>
      </c>
      <c r="AA394" s="35">
        <f>Disease!O363</f>
        <v>0</v>
      </c>
      <c r="AB394" s="82">
        <f>Disease!BI363</f>
        <v>0</v>
      </c>
      <c r="AC394" s="35">
        <f>Disease!P363</f>
        <v>0</v>
      </c>
      <c r="AD394" s="82">
        <f>Disease!BJ363</f>
        <v>0</v>
      </c>
      <c r="AE394" s="35">
        <f>Disease!Q363</f>
        <v>0</v>
      </c>
      <c r="AF394" s="82">
        <f>Disease!BK363</f>
        <v>0</v>
      </c>
      <c r="AG394" s="35">
        <f>Disease!R363</f>
        <v>165.143483917</v>
      </c>
      <c r="AH394" s="82">
        <f>Disease!BL363</f>
        <v>51.907495198744577</v>
      </c>
      <c r="AI394" s="35">
        <f>Disease!S363</f>
        <v>0</v>
      </c>
      <c r="AJ394" s="82">
        <f>Disease!BM363</f>
        <v>0</v>
      </c>
      <c r="AK394" s="35">
        <f>Disease!T363</f>
        <v>0</v>
      </c>
      <c r="AL394" s="82">
        <f>Disease!BN363</f>
        <v>0</v>
      </c>
      <c r="AM394" s="81">
        <f t="shared" si="30"/>
        <v>14625.003343123801</v>
      </c>
      <c r="AN394" s="84">
        <f t="shared" si="31"/>
        <v>6.6373926689614331</v>
      </c>
    </row>
    <row r="395" spans="1:40" x14ac:dyDescent="0.25">
      <c r="A395" s="13"/>
      <c r="B395" s="80" t="s">
        <v>194</v>
      </c>
      <c r="C395" s="79">
        <f>SUM(C383:C394)</f>
        <v>374913.87857718428</v>
      </c>
      <c r="D395" s="83">
        <f>IF(C395=0,0,SQRT(SUM((C383*D383)^2,(C384*D384)^2,(C385*D385)^2,(C386*D386)^2,(C387*D387)^2,(C388*D388)^2,(C389*D389)^2,(C390*D390)^2,(C391*D391)^2,(C392*D392)^2,(C393*D393)^2,(C394*D394)^2))/C395)</f>
        <v>1.3484922082868569</v>
      </c>
      <c r="E395" s="79">
        <f>SUM(E383:E394)</f>
        <v>12033.365613493301</v>
      </c>
      <c r="F395" s="83">
        <f>IF(E395=0,0,SQRT(SUM((E383*F383)^2,(E384*F384)^2,(E385*F385)^2,(E386*F386)^2,(E387*F387)^2,(E388*F388)^2,(E389*F389)^2,(E390*F390)^2,(E391*F391)^2,(E392*F392)^2,(E393*F393)^2,(E394*F394)^2))/E395)</f>
        <v>11.824582072532245</v>
      </c>
      <c r="G395" s="79">
        <f>SUM(G383:G394)</f>
        <v>4512.8496815209</v>
      </c>
      <c r="H395" s="83">
        <f>IF(G395=0,0,SQRT(SUM((G383*H383)^2,(G384*H384)^2,(G385*H385)^2,(G386*H386)^2,(G387*H387)^2,(G388*H388)^2,(G389*H389)^2,(G390*H390)^2,(G391*H391)^2,(G392*H392)^2,(G393*H393)^2,(G394*H394)^2))/G395)</f>
        <v>15.475669865364683</v>
      </c>
      <c r="I395" s="79">
        <f>SUM(I383:I394)</f>
        <v>18974.447380078098</v>
      </c>
      <c r="J395" s="83">
        <f>IF(I395=0,0,SQRT(SUM((I383*J383)^2,(I384*J384)^2,(I385*J385)^2,(I386*J386)^2,(I387*J387)^2,(I388*J388)^2,(I389*J389)^2,(I390*J390)^2,(I391*J391)^2,(I392*J392)^2,(I393*J393)^2,(I394*J394)^2))/I395)</f>
        <v>10.487241140801467</v>
      </c>
      <c r="K395" s="79">
        <f>SUM(K383:K394)</f>
        <v>3311.9051954902002</v>
      </c>
      <c r="L395" s="83">
        <f>IF(K395=0,0,SQRT(SUM((K383*L383)^2,(K384*L384)^2,(K385*L385)^2,(K386*L386)^2,(K387*L387)^2,(K388*L388)^2,(K389*L389)^2,(K390*L390)^2,(K391*L391)^2,(K392*L392)^2,(K393*L393)^2,(K394*L394)^2))/K395)</f>
        <v>26.674902032522734</v>
      </c>
      <c r="M395" s="79">
        <f>SUM(M383:M394)</f>
        <v>1260.4140292960001</v>
      </c>
      <c r="N395" s="83">
        <f>IF(M395=0,0,SQRT(SUM((M383*N383)^2,(M384*N384)^2,(M385*N385)^2,(M386*N386)^2,(M387*N387)^2,(M388*N388)^2,(M389*N389)^2,(M390*N390)^2,(M391*N391)^2,(M392*N392)^2,(M393*N393)^2,(M394*N394)^2))/M395)</f>
        <v>36.595384161692117</v>
      </c>
      <c r="O395" s="79">
        <f>SUM(O383:O394)</f>
        <v>7975.5631475861992</v>
      </c>
      <c r="P395" s="83">
        <f>IF(O395=0,0,SQRT(SUM((O383*P383)^2,(O384*P384)^2,(O385*P385)^2,(O386*P386)^2,(O387*P387)^2,(O388*P388)^2,(O389*P389)^2,(O390*P390)^2,(O391*P391)^2,(O392*P392)^2,(O393*P393)^2,(O394*P394)^2))/O395)</f>
        <v>11.273735853043419</v>
      </c>
      <c r="Q395" s="79">
        <f>SUM(Q383:Q394)</f>
        <v>191.0943481836</v>
      </c>
      <c r="R395" s="83">
        <f>IF(Q395=0,0,SQRT(SUM((Q383*R383)^2,(Q384*R384)^2,(Q385*R385)^2,(Q386*R386)^2,(Q387*R387)^2,(Q388*R388)^2,(Q389*R389)^2,(Q390*R390)^2,(Q391*R391)^2,(Q392*R392)^2,(Q393*R393)^2,(Q394*R394)^2))/Q395)</f>
        <v>67.528132274150082</v>
      </c>
      <c r="S395" s="79">
        <f>SUM(S383:S394)</f>
        <v>162.40717313729999</v>
      </c>
      <c r="T395" s="83">
        <f>IF(S395=0,0,SQRT(SUM((S383*T383)^2,(S384*T384)^2,(S385*T385)^2,(S386*T386)^2,(S387*T387)^2,(S388*T388)^2,(S389*T389)^2,(S390*T390)^2,(S391*T391)^2,(S392*T392)^2,(S393*T393)^2,(S394*T394)^2))/S395)</f>
        <v>68.189008417724935</v>
      </c>
      <c r="U395" s="79">
        <f>SUM(U383:U394)</f>
        <v>858.64132669089997</v>
      </c>
      <c r="V395" s="83">
        <f>IF(U395=0,0,SQRT(SUM((U383*V383)^2,(U384*V384)^2,(U385*V385)^2,(U386*V386)^2,(U387*V387)^2,(U388*V388)^2,(U389*V389)^2,(U390*V390)^2,(U391*V391)^2,(U392*V392)^2,(U393*V393)^2,(U394*V394)^2))/U395)</f>
        <v>38.259880680520702</v>
      </c>
      <c r="W395" s="79">
        <f>SUM(W383:W394)</f>
        <v>0</v>
      </c>
      <c r="X395" s="83">
        <f>IF(W395=0,0,SQRT(SUM((W383*X383)^2,(W384*X384)^2,(W385*X385)^2,(W386*X386)^2,(W387*X387)^2,(W388*X388)^2,(W389*X389)^2,(W390*X390)^2,(W391*X391)^2,(W392*X392)^2,(W393*X393)^2,(W394*X394)^2))/W395)</f>
        <v>0</v>
      </c>
      <c r="Y395" s="79">
        <f>SUM(Y383:Y394)</f>
        <v>285.50578008550002</v>
      </c>
      <c r="Z395" s="83">
        <f>IF(Y395=0,0,SQRT(SUM((Y383*Z383)^2,(Y384*Z384)^2,(Y385*Z385)^2,(Y386*Z386)^2,(Y387*Z387)^2,(Y388*Z388)^2,(Y389*Z389)^2,(Y390*Z390)^2,(Y391*Z391)^2,(Y392*Z392)^2,(Y393*Z393)^2,(Y394*Z394)^2))/Y395)</f>
        <v>100.30386751600524</v>
      </c>
      <c r="AA395" s="79">
        <f>SUM(AA383:AA394)</f>
        <v>691.93740990840001</v>
      </c>
      <c r="AB395" s="83">
        <f>IF(AA395=0,0,SQRT(SUM((AA383*AB383)^2,(AA384*AB384)^2,(AA385*AB385)^2,(AA386*AB386)^2,(AA387*AB387)^2,(AA388*AB388)^2,(AA389*AB389)^2,(AA390*AB390)^2,(AA391*AB391)^2,(AA392*AB392)^2,(AA393*AB393)^2,(AA394*AB394)^2))/AA395)</f>
        <v>49.996961944044948</v>
      </c>
      <c r="AC395" s="79">
        <f>SUM(AC383:AC394)</f>
        <v>61.142991825999999</v>
      </c>
      <c r="AD395" s="83">
        <f>IF(AC395=0,0,SQRT(SUM((AC383*AD383)^2,(AC384*AD384)^2,(AC385*AD385)^2,(AC386*AD386)^2,(AC387*AD387)^2,(AC388*AD388)^2,(AC389*AD389)^2,(AC390*AD390)^2,(AC391*AD391)^2,(AC392*AD392)^2,(AC393*AD393)^2,(AC394*AD394)^2))/AC395)</f>
        <v>123.92338896277749</v>
      </c>
      <c r="AE395" s="79">
        <f>SUM(AE383:AE394)</f>
        <v>0</v>
      </c>
      <c r="AF395" s="83">
        <f>IF(AE395=0,0,SQRT(SUM((AE383*AF383)^2,(AE384*AF384)^2,(AE385*AF385)^2,(AE386*AF386)^2,(AE387*AF387)^2,(AE388*AF388)^2,(AE389*AF389)^2,(AE390*AF390)^2,(AE391*AF391)^2,(AE392*AF392)^2,(AE393*AF393)^2,(AE394*AF394)^2))/AE395)</f>
        <v>0</v>
      </c>
      <c r="AG395" s="79">
        <f>SUM(AG383:AG394)</f>
        <v>165.143483917</v>
      </c>
      <c r="AH395" s="83">
        <f>IF(AG395=0,0,SQRT(SUM((AG383*AH383)^2,(AG384*AH384)^2,(AG385*AH385)^2,(AG386*AH386)^2,(AG387*AH387)^2,(AG388*AH388)^2,(AG389*AH389)^2,(AG390*AH390)^2,(AG391*AH391)^2,(AG392*AH392)^2,(AG393*AH393)^2,(AG394*AH394)^2))/AG395)</f>
        <v>51.907495198744577</v>
      </c>
      <c r="AI395" s="79">
        <f>SUM(AI383:AI394)</f>
        <v>0</v>
      </c>
      <c r="AJ395" s="83">
        <f>IF(AI395=0,0,SQRT(SUM((AI383*AJ383)^2,(AI384*AJ384)^2,(AI385*AJ385)^2,(AI386*AJ386)^2,(AI387*AJ387)^2,(AI388*AJ388)^2,(AI389*AJ389)^2,(AI390*AJ390)^2,(AI391*AJ391)^2,(AI392*AJ392)^2,(AI393*AJ393)^2,(AI394*AJ394)^2))/AI395)</f>
        <v>0</v>
      </c>
      <c r="AK395" s="79">
        <f>SUM(AK383:AK394)</f>
        <v>0</v>
      </c>
      <c r="AL395" s="83">
        <f>IF(AK395=0,0,SQRT(SUM((AK383*AL383)^2,(AK384*AL384)^2,(AK385*AL385)^2,(AK386*AL386)^2,(AK387*AL387)^2,(AK388*AL388)^2,(AK389*AL389)^2,(AK390*AL390)^2,(AK391*AL391)^2,(AK392*AL392)^2,(AK393*AL393)^2,(AK394*AL394)^2))/AK395)</f>
        <v>0</v>
      </c>
      <c r="AM395" s="81">
        <f>SUM(AM383:AM394)</f>
        <v>425398.29613839783</v>
      </c>
      <c r="AN395" s="84">
        <f>IF(AM395=0,0,SQRT(SUM((AM383*AN383)^2,(AM384*AN384)^2,(AM385*AN385)^2,(AM386*AN386)^2,(AM387*AN387)^2,(AM388*AN388)^2,(AM389*AN389)^2,(AM390*AN390)^2,(AM391*AN391)^2,(AM392*AN392)^2,(AM393*AN393)^2,(AM394*AN394)^2))/AM395)</f>
        <v>1.3744347399056394</v>
      </c>
    </row>
    <row r="396" spans="1:40" x14ac:dyDescent="0.25">
      <c r="A396" s="13"/>
      <c r="B396" s="55"/>
      <c r="C396" s="56"/>
      <c r="D396" s="57"/>
      <c r="E396" s="56"/>
      <c r="F396" s="57"/>
      <c r="G396" s="56"/>
      <c r="H396" s="57"/>
      <c r="I396" s="56"/>
      <c r="J396" s="57"/>
      <c r="K396" s="56"/>
      <c r="L396" s="57"/>
      <c r="M396" s="56"/>
      <c r="N396" s="57"/>
      <c r="O396" s="56"/>
      <c r="P396" s="57"/>
      <c r="Q396" s="56"/>
      <c r="R396" s="57"/>
      <c r="S396" s="56"/>
      <c r="T396" s="57"/>
      <c r="U396" s="56"/>
      <c r="V396" s="57"/>
      <c r="W396" s="56"/>
      <c r="X396" s="57"/>
      <c r="Y396" s="56"/>
      <c r="Z396" s="57"/>
      <c r="AA396" s="56"/>
      <c r="AB396" s="57"/>
      <c r="AC396" s="56"/>
      <c r="AD396" s="57"/>
      <c r="AE396" s="56"/>
      <c r="AF396" s="57"/>
      <c r="AG396" s="56"/>
      <c r="AH396" s="57"/>
      <c r="AI396" s="56"/>
      <c r="AJ396" s="57"/>
      <c r="AK396" s="57"/>
      <c r="AL396" s="57"/>
      <c r="AM396" s="57"/>
      <c r="AN396" s="57"/>
    </row>
    <row r="397" spans="1:40" x14ac:dyDescent="0.25">
      <c r="A397" s="13"/>
      <c r="B397" s="55"/>
      <c r="C397" s="56"/>
      <c r="D397" s="57"/>
      <c r="E397" s="56"/>
      <c r="F397" s="57"/>
      <c r="G397" s="56"/>
      <c r="H397" s="57"/>
      <c r="I397" s="56"/>
      <c r="J397" s="57"/>
      <c r="K397" s="56"/>
      <c r="L397" s="57"/>
      <c r="M397" s="56"/>
      <c r="N397" s="57"/>
      <c r="O397" s="56"/>
      <c r="P397" s="57"/>
      <c r="Q397" s="56"/>
      <c r="R397" s="57"/>
      <c r="S397" s="56"/>
      <c r="T397" s="57"/>
      <c r="U397" s="56"/>
      <c r="V397" s="57"/>
      <c r="W397" s="56"/>
      <c r="X397" s="57"/>
      <c r="Y397" s="56"/>
      <c r="Z397" s="57"/>
      <c r="AA397" s="56"/>
      <c r="AB397" s="57"/>
      <c r="AC397" s="56"/>
      <c r="AD397" s="57"/>
      <c r="AE397" s="56"/>
      <c r="AF397" s="57"/>
      <c r="AG397" s="56"/>
      <c r="AH397" s="57"/>
      <c r="AI397" s="56"/>
      <c r="AJ397" s="57"/>
      <c r="AK397" s="57"/>
      <c r="AL397" s="57"/>
      <c r="AM397" s="57"/>
      <c r="AN397" s="57"/>
    </row>
    <row r="398" spans="1:40" x14ac:dyDescent="0.25">
      <c r="A398" s="19"/>
      <c r="B398" s="55"/>
      <c r="C398" s="56"/>
      <c r="D398" s="57"/>
      <c r="E398" s="56"/>
      <c r="F398" s="57"/>
      <c r="G398" s="56"/>
      <c r="H398" s="57"/>
      <c r="I398" s="56"/>
      <c r="J398" s="57"/>
      <c r="K398" s="56"/>
      <c r="L398" s="57"/>
      <c r="M398" s="56"/>
      <c r="N398" s="57"/>
      <c r="O398" s="56"/>
      <c r="P398" s="57"/>
      <c r="Q398" s="56"/>
      <c r="R398" s="57"/>
      <c r="S398" s="56"/>
      <c r="T398" s="57"/>
      <c r="U398" s="56"/>
      <c r="V398" s="57"/>
      <c r="W398" s="56"/>
      <c r="X398" s="57"/>
      <c r="Y398" s="56"/>
      <c r="Z398" s="57"/>
      <c r="AA398" s="56"/>
      <c r="AB398" s="57"/>
      <c r="AC398" s="56"/>
      <c r="AD398" s="57"/>
      <c r="AE398" s="56"/>
      <c r="AF398" s="57"/>
      <c r="AG398" s="56"/>
      <c r="AH398" s="57"/>
      <c r="AI398" s="56"/>
      <c r="AJ398" s="57"/>
      <c r="AK398" s="57"/>
      <c r="AL398" s="57"/>
      <c r="AM398" s="57"/>
      <c r="AN398" s="57"/>
    </row>
    <row r="399" spans="1:40" x14ac:dyDescent="0.25">
      <c r="A399" s="13"/>
      <c r="B399" s="55"/>
      <c r="C399" s="56"/>
      <c r="D399" s="57"/>
      <c r="E399" s="56"/>
      <c r="F399" s="57"/>
      <c r="G399" s="56"/>
      <c r="H399" s="57"/>
      <c r="I399" s="56"/>
      <c r="J399" s="57"/>
      <c r="K399" s="56"/>
      <c r="L399" s="57"/>
      <c r="M399" s="56"/>
      <c r="N399" s="57"/>
      <c r="O399" s="56"/>
      <c r="P399" s="57"/>
      <c r="Q399" s="56"/>
      <c r="R399" s="57"/>
      <c r="S399" s="56"/>
      <c r="T399" s="57"/>
      <c r="U399" s="56"/>
      <c r="V399" s="57"/>
      <c r="W399" s="56"/>
      <c r="X399" s="57"/>
      <c r="Y399" s="56"/>
      <c r="Z399" s="57"/>
      <c r="AA399" s="56"/>
      <c r="AB399" s="57"/>
      <c r="AC399" s="56"/>
      <c r="AD399" s="57"/>
      <c r="AE399" s="56"/>
      <c r="AF399" s="57"/>
      <c r="AG399" s="56"/>
      <c r="AH399" s="57"/>
      <c r="AI399" s="56"/>
      <c r="AJ399" s="57"/>
      <c r="AK399" s="57"/>
      <c r="AL399" s="57"/>
      <c r="AM399" s="57"/>
      <c r="AN399" s="57"/>
    </row>
    <row r="400" spans="1:40" x14ac:dyDescent="0.25">
      <c r="A400" s="13"/>
      <c r="B400" s="55"/>
      <c r="C400" s="56"/>
      <c r="D400" s="57"/>
      <c r="E400" s="56"/>
      <c r="F400" s="57"/>
      <c r="G400" s="56"/>
      <c r="H400" s="57"/>
      <c r="I400" s="56"/>
      <c r="J400" s="57"/>
      <c r="K400" s="56"/>
      <c r="L400" s="57"/>
      <c r="M400" s="56"/>
      <c r="N400" s="57"/>
      <c r="O400" s="56"/>
      <c r="P400" s="57"/>
      <c r="Q400" s="56"/>
      <c r="R400" s="57"/>
      <c r="S400" s="56"/>
      <c r="T400" s="57"/>
      <c r="U400" s="56"/>
      <c r="V400" s="57"/>
      <c r="W400" s="56"/>
      <c r="X400" s="57"/>
      <c r="Y400" s="56"/>
      <c r="Z400" s="57"/>
      <c r="AA400" s="56"/>
      <c r="AB400" s="57"/>
      <c r="AC400" s="56"/>
      <c r="AD400" s="57"/>
      <c r="AE400" s="56"/>
      <c r="AF400" s="57"/>
      <c r="AG400" s="56"/>
      <c r="AH400" s="57"/>
      <c r="AI400" s="56"/>
      <c r="AJ400" s="57"/>
      <c r="AK400" s="57"/>
      <c r="AL400" s="57"/>
      <c r="AM400" s="57"/>
      <c r="AN400" s="57"/>
    </row>
    <row r="401" spans="1:40" x14ac:dyDescent="0.25">
      <c r="A401" s="29"/>
      <c r="B401" s="55"/>
      <c r="C401" s="56"/>
      <c r="D401" s="57"/>
      <c r="E401" s="56"/>
      <c r="F401" s="57"/>
      <c r="G401" s="56"/>
      <c r="H401" s="57"/>
      <c r="I401" s="56"/>
      <c r="J401" s="57"/>
      <c r="K401" s="56"/>
      <c r="L401" s="57"/>
      <c r="M401" s="56"/>
      <c r="N401" s="57"/>
      <c r="O401" s="56"/>
      <c r="P401" s="57"/>
      <c r="Q401" s="56"/>
      <c r="R401" s="57"/>
      <c r="S401" s="56"/>
      <c r="T401" s="57"/>
      <c r="U401" s="56"/>
      <c r="V401" s="57"/>
      <c r="W401" s="56"/>
      <c r="X401" s="57"/>
      <c r="Y401" s="56"/>
      <c r="Z401" s="57"/>
      <c r="AA401" s="56"/>
      <c r="AB401" s="57"/>
      <c r="AC401" s="56"/>
      <c r="AD401" s="57"/>
      <c r="AE401" s="56"/>
      <c r="AF401" s="57"/>
      <c r="AG401" s="56"/>
      <c r="AH401" s="57"/>
      <c r="AI401" s="56"/>
      <c r="AJ401" s="57"/>
      <c r="AK401" s="57"/>
      <c r="AL401" s="57"/>
      <c r="AM401" s="57"/>
      <c r="AN401" s="57"/>
    </row>
    <row r="403" spans="1:40" x14ac:dyDescent="0.25">
      <c r="B403" s="13" t="s">
        <v>426</v>
      </c>
      <c r="C403" s="13" t="str">
        <f>Disease!$B$2</f>
        <v>Tree Diseases</v>
      </c>
    </row>
    <row r="404" spans="1:40" x14ac:dyDescent="0.25">
      <c r="A404" s="13"/>
      <c r="B404" s="13"/>
    </row>
    <row r="405" spans="1:40" x14ac:dyDescent="0.25">
      <c r="B405" s="97" t="str">
        <f>$B$2</f>
        <v>Habitat Type</v>
      </c>
      <c r="C405" s="99" t="s">
        <v>400</v>
      </c>
      <c r="D405" s="98"/>
      <c r="E405" s="98"/>
      <c r="F405" s="98"/>
      <c r="G405" s="98"/>
      <c r="H405" s="100"/>
      <c r="I405" s="99" t="s">
        <v>401</v>
      </c>
      <c r="J405" s="98"/>
      <c r="K405" s="98"/>
      <c r="L405" s="98"/>
      <c r="M405" s="98"/>
      <c r="N405" s="100"/>
      <c r="O405" s="99" t="s">
        <v>402</v>
      </c>
      <c r="P405" s="98"/>
      <c r="Q405" s="98"/>
      <c r="R405" s="98"/>
      <c r="S405" s="98"/>
      <c r="T405" s="100"/>
      <c r="U405" s="99" t="s">
        <v>403</v>
      </c>
      <c r="V405" s="98"/>
      <c r="W405" s="98"/>
      <c r="X405" s="98"/>
      <c r="Y405" s="98"/>
      <c r="Z405" s="100"/>
      <c r="AA405" s="99" t="s">
        <v>404</v>
      </c>
      <c r="AB405" s="98"/>
      <c r="AC405" s="98"/>
      <c r="AD405" s="98"/>
      <c r="AE405" s="98"/>
      <c r="AF405" s="100"/>
      <c r="AG405" s="99" t="s">
        <v>405</v>
      </c>
      <c r="AH405" s="98"/>
      <c r="AI405" s="98"/>
      <c r="AJ405" s="98"/>
      <c r="AK405" s="98"/>
      <c r="AL405" s="100"/>
      <c r="AM405" s="101" t="s">
        <v>194</v>
      </c>
      <c r="AN405" s="102"/>
    </row>
    <row r="406" spans="1:40" x14ac:dyDescent="0.25">
      <c r="A406" s="8" t="s">
        <v>118</v>
      </c>
      <c r="B406" s="97"/>
      <c r="C406" s="105" t="s">
        <v>394</v>
      </c>
      <c r="D406" s="105"/>
      <c r="E406" s="99" t="s">
        <v>395</v>
      </c>
      <c r="F406" s="100"/>
      <c r="G406" s="105" t="s">
        <v>396</v>
      </c>
      <c r="H406" s="105"/>
      <c r="I406" s="105" t="s">
        <v>394</v>
      </c>
      <c r="J406" s="105"/>
      <c r="K406" s="99" t="s">
        <v>395</v>
      </c>
      <c r="L406" s="100"/>
      <c r="M406" s="105" t="s">
        <v>396</v>
      </c>
      <c r="N406" s="105"/>
      <c r="O406" s="105" t="s">
        <v>394</v>
      </c>
      <c r="P406" s="105"/>
      <c r="Q406" s="99" t="s">
        <v>395</v>
      </c>
      <c r="R406" s="100"/>
      <c r="S406" s="105" t="s">
        <v>396</v>
      </c>
      <c r="T406" s="105"/>
      <c r="U406" s="105" t="s">
        <v>394</v>
      </c>
      <c r="V406" s="105"/>
      <c r="W406" s="99" t="s">
        <v>395</v>
      </c>
      <c r="X406" s="100"/>
      <c r="Y406" s="105" t="s">
        <v>396</v>
      </c>
      <c r="Z406" s="105"/>
      <c r="AA406" s="105" t="s">
        <v>394</v>
      </c>
      <c r="AB406" s="105"/>
      <c r="AC406" s="99" t="s">
        <v>395</v>
      </c>
      <c r="AD406" s="100"/>
      <c r="AE406" s="105" t="s">
        <v>396</v>
      </c>
      <c r="AF406" s="105"/>
      <c r="AG406" s="105" t="s">
        <v>394</v>
      </c>
      <c r="AH406" s="105"/>
      <c r="AI406" s="99" t="s">
        <v>395</v>
      </c>
      <c r="AJ406" s="100"/>
      <c r="AK406" s="105" t="s">
        <v>396</v>
      </c>
      <c r="AL406" s="105"/>
      <c r="AM406" s="103"/>
      <c r="AN406" s="104"/>
    </row>
    <row r="407" spans="1:40" ht="25.5" x14ac:dyDescent="0.25">
      <c r="A407" s="13"/>
      <c r="B407" s="98"/>
      <c r="C407" s="32" t="s">
        <v>195</v>
      </c>
      <c r="D407" s="33" t="s">
        <v>196</v>
      </c>
      <c r="E407" s="32" t="s">
        <v>195</v>
      </c>
      <c r="F407" s="33" t="s">
        <v>196</v>
      </c>
      <c r="G407" s="32" t="s">
        <v>195</v>
      </c>
      <c r="H407" s="33" t="s">
        <v>196</v>
      </c>
      <c r="I407" s="32" t="s">
        <v>195</v>
      </c>
      <c r="J407" s="33" t="s">
        <v>196</v>
      </c>
      <c r="K407" s="32" t="s">
        <v>195</v>
      </c>
      <c r="L407" s="33" t="s">
        <v>196</v>
      </c>
      <c r="M407" s="32" t="s">
        <v>195</v>
      </c>
      <c r="N407" s="33" t="s">
        <v>196</v>
      </c>
      <c r="O407" s="32" t="s">
        <v>195</v>
      </c>
      <c r="P407" s="33" t="s">
        <v>196</v>
      </c>
      <c r="Q407" s="32" t="s">
        <v>195</v>
      </c>
      <c r="R407" s="33" t="s">
        <v>196</v>
      </c>
      <c r="S407" s="32" t="s">
        <v>195</v>
      </c>
      <c r="T407" s="33" t="s">
        <v>196</v>
      </c>
      <c r="U407" s="32" t="s">
        <v>195</v>
      </c>
      <c r="V407" s="33" t="s">
        <v>196</v>
      </c>
      <c r="W407" s="32" t="s">
        <v>195</v>
      </c>
      <c r="X407" s="33" t="s">
        <v>196</v>
      </c>
      <c r="Y407" s="32" t="s">
        <v>195</v>
      </c>
      <c r="Z407" s="33" t="s">
        <v>196</v>
      </c>
      <c r="AA407" s="32" t="s">
        <v>195</v>
      </c>
      <c r="AB407" s="33" t="s">
        <v>196</v>
      </c>
      <c r="AC407" s="32" t="s">
        <v>195</v>
      </c>
      <c r="AD407" s="33" t="s">
        <v>196</v>
      </c>
      <c r="AE407" s="32" t="s">
        <v>195</v>
      </c>
      <c r="AF407" s="33" t="s">
        <v>196</v>
      </c>
      <c r="AG407" s="32" t="s">
        <v>195</v>
      </c>
      <c r="AH407" s="33" t="s">
        <v>196</v>
      </c>
      <c r="AI407" s="32" t="s">
        <v>195</v>
      </c>
      <c r="AJ407" s="33" t="s">
        <v>196</v>
      </c>
      <c r="AK407" s="32" t="s">
        <v>195</v>
      </c>
      <c r="AL407" s="33" t="s">
        <v>196</v>
      </c>
      <c r="AM407" s="73" t="s">
        <v>195</v>
      </c>
      <c r="AN407" s="72" t="s">
        <v>196</v>
      </c>
    </row>
    <row r="408" spans="1:40" x14ac:dyDescent="0.25">
      <c r="A408" s="13"/>
      <c r="B408" s="34" t="str">
        <f>LookupValues!$B$5</f>
        <v>Lowland beech/yew woodland</v>
      </c>
      <c r="C408" s="35">
        <f>Disease!C375</f>
        <v>201.43815743569999</v>
      </c>
      <c r="D408" s="82">
        <f>Disease!AW375</f>
        <v>90.719687289372715</v>
      </c>
      <c r="E408" s="35">
        <f>Disease!D375</f>
        <v>0</v>
      </c>
      <c r="F408" s="82">
        <f>Disease!AX375</f>
        <v>0</v>
      </c>
      <c r="G408" s="35">
        <f>Disease!E375</f>
        <v>0</v>
      </c>
      <c r="H408" s="82">
        <f>Disease!AY375</f>
        <v>0</v>
      </c>
      <c r="I408" s="35">
        <f>Disease!F375</f>
        <v>0</v>
      </c>
      <c r="J408" s="82">
        <f>Disease!AZ375</f>
        <v>0</v>
      </c>
      <c r="K408" s="35">
        <f>Disease!G375</f>
        <v>0</v>
      </c>
      <c r="L408" s="82">
        <f>Disease!BA375</f>
        <v>0</v>
      </c>
      <c r="M408" s="35">
        <f>Disease!H375</f>
        <v>0</v>
      </c>
      <c r="N408" s="82">
        <f>Disease!BB375</f>
        <v>0</v>
      </c>
      <c r="O408" s="35">
        <f>Disease!I375</f>
        <v>0</v>
      </c>
      <c r="P408" s="82">
        <f>Disease!BC375</f>
        <v>0</v>
      </c>
      <c r="Q408" s="35">
        <f>Disease!J375</f>
        <v>0</v>
      </c>
      <c r="R408" s="82">
        <f>Disease!BD375</f>
        <v>0</v>
      </c>
      <c r="S408" s="35">
        <f>Disease!K375</f>
        <v>0</v>
      </c>
      <c r="T408" s="82">
        <f>Disease!BE375</f>
        <v>0</v>
      </c>
      <c r="U408" s="35">
        <f>Disease!L375</f>
        <v>0</v>
      </c>
      <c r="V408" s="82">
        <f>Disease!BF375</f>
        <v>0</v>
      </c>
      <c r="W408" s="35">
        <f>Disease!M375</f>
        <v>0</v>
      </c>
      <c r="X408" s="82">
        <f>Disease!BG375</f>
        <v>0</v>
      </c>
      <c r="Y408" s="35">
        <f>Disease!N375</f>
        <v>0</v>
      </c>
      <c r="Z408" s="82">
        <f>Disease!BH375</f>
        <v>0</v>
      </c>
      <c r="AA408" s="35">
        <f>Disease!O375</f>
        <v>0</v>
      </c>
      <c r="AB408" s="82">
        <f>Disease!BI375</f>
        <v>0</v>
      </c>
      <c r="AC408" s="35">
        <f>Disease!P375</f>
        <v>0</v>
      </c>
      <c r="AD408" s="82">
        <f>Disease!BJ375</f>
        <v>0</v>
      </c>
      <c r="AE408" s="35">
        <f>Disease!Q375</f>
        <v>0</v>
      </c>
      <c r="AF408" s="82">
        <f>Disease!BK375</f>
        <v>0</v>
      </c>
      <c r="AG408" s="35">
        <f>Disease!R375</f>
        <v>0</v>
      </c>
      <c r="AH408" s="82">
        <f>Disease!BL375</f>
        <v>0</v>
      </c>
      <c r="AI408" s="35">
        <f>Disease!S375</f>
        <v>0</v>
      </c>
      <c r="AJ408" s="82">
        <f>Disease!BM375</f>
        <v>0</v>
      </c>
      <c r="AK408" s="35">
        <f>Disease!T375</f>
        <v>0</v>
      </c>
      <c r="AL408" s="82">
        <f>Disease!BN375</f>
        <v>0</v>
      </c>
      <c r="AM408" s="81">
        <f>SUM(C408,E408,G408,I408,K408,M408,O408,Q408,S408,U408,W408,Y408,AA408,AC408,AE408,AG408,AI408,AK408)</f>
        <v>201.43815743569999</v>
      </c>
      <c r="AN408" s="84">
        <f>IF(AM408=0,0,SQRT(SUM((C408*D408)^2,(E408*F408)^2,(G408*H408)^2,(I408*J408)^2,(K408*L408)^2,(M408*N408)^2,(O408*P408)^2,(Q408*R408)^2,(S408*T408)^2,(U408*V408)^2,(W408*X408)^2,(Y408*Z408)^2,(AA408*AB408)^2,(AC408*AD408)^2,(AE408*AF408)^2,(AG408*AH408)^2,(AI408*AJ408)^2,(AK408*AL408)^2))/AM408)</f>
        <v>90.719687289372715</v>
      </c>
    </row>
    <row r="409" spans="1:40" x14ac:dyDescent="0.25">
      <c r="A409" s="13"/>
      <c r="B409" s="34" t="str">
        <f>LookupValues!$B$6</f>
        <v>Lowland Mixed Deciduous Woodland</v>
      </c>
      <c r="C409" s="35">
        <f>Disease!C376</f>
        <v>8332.2808071809977</v>
      </c>
      <c r="D409" s="82">
        <f>Disease!AW376</f>
        <v>12.63197061582774</v>
      </c>
      <c r="E409" s="35">
        <f>Disease!D376</f>
        <v>254.68738381190002</v>
      </c>
      <c r="F409" s="82">
        <f>Disease!AX376</f>
        <v>92.142819967598783</v>
      </c>
      <c r="G409" s="35">
        <f>Disease!E376</f>
        <v>0</v>
      </c>
      <c r="H409" s="82">
        <f>Disease!AY376</f>
        <v>0</v>
      </c>
      <c r="I409" s="35">
        <f>Disease!F376</f>
        <v>253.27947884</v>
      </c>
      <c r="J409" s="82">
        <f>Disease!AZ376</f>
        <v>92.654374092328041</v>
      </c>
      <c r="K409" s="35">
        <f>Disease!G376</f>
        <v>0</v>
      </c>
      <c r="L409" s="82">
        <f>Disease!BA376</f>
        <v>0</v>
      </c>
      <c r="M409" s="35">
        <f>Disease!H376</f>
        <v>0</v>
      </c>
      <c r="N409" s="82">
        <f>Disease!BB376</f>
        <v>0</v>
      </c>
      <c r="O409" s="35">
        <f>Disease!I376</f>
        <v>0</v>
      </c>
      <c r="P409" s="82">
        <f>Disease!BC376</f>
        <v>0</v>
      </c>
      <c r="Q409" s="35">
        <f>Disease!J376</f>
        <v>0</v>
      </c>
      <c r="R409" s="82">
        <f>Disease!BD376</f>
        <v>0</v>
      </c>
      <c r="S409" s="35">
        <f>Disease!K376</f>
        <v>0</v>
      </c>
      <c r="T409" s="82">
        <f>Disease!BE376</f>
        <v>0</v>
      </c>
      <c r="U409" s="35">
        <f>Disease!L376</f>
        <v>0</v>
      </c>
      <c r="V409" s="82">
        <f>Disease!BF376</f>
        <v>0</v>
      </c>
      <c r="W409" s="35">
        <f>Disease!M376</f>
        <v>0</v>
      </c>
      <c r="X409" s="82">
        <f>Disease!BG376</f>
        <v>0</v>
      </c>
      <c r="Y409" s="35">
        <f>Disease!N376</f>
        <v>0</v>
      </c>
      <c r="Z409" s="82">
        <f>Disease!BH376</f>
        <v>0</v>
      </c>
      <c r="AA409" s="35">
        <f>Disease!O376</f>
        <v>0</v>
      </c>
      <c r="AB409" s="82">
        <f>Disease!BI376</f>
        <v>0</v>
      </c>
      <c r="AC409" s="35">
        <f>Disease!P376</f>
        <v>0</v>
      </c>
      <c r="AD409" s="82">
        <f>Disease!BJ376</f>
        <v>0</v>
      </c>
      <c r="AE409" s="35">
        <f>Disease!Q376</f>
        <v>0</v>
      </c>
      <c r="AF409" s="82">
        <f>Disease!BK376</f>
        <v>0</v>
      </c>
      <c r="AG409" s="35">
        <f>Disease!R376</f>
        <v>0</v>
      </c>
      <c r="AH409" s="82">
        <f>Disease!BL376</f>
        <v>0</v>
      </c>
      <c r="AI409" s="35">
        <f>Disease!S376</f>
        <v>0</v>
      </c>
      <c r="AJ409" s="82">
        <f>Disease!BM376</f>
        <v>0</v>
      </c>
      <c r="AK409" s="35">
        <f>Disease!T376</f>
        <v>0</v>
      </c>
      <c r="AL409" s="82">
        <f>Disease!BN376</f>
        <v>0</v>
      </c>
      <c r="AM409" s="81">
        <f t="shared" ref="AM409:AM419" si="32">SUM(C409,E409,G409,I409,K409,M409,O409,Q409,S409,U409,W409,Y409,AA409,AC409,AE409,AG409,AI409,AK409)</f>
        <v>8840.2476698328992</v>
      </c>
      <c r="AN409" s="84">
        <f t="shared" ref="AN409:AN419" si="33">IF(AM409=0,0,SQRT(SUM((C409*D409)^2,(E409*F409)^2,(G409*H409)^2,(I409*J409)^2,(K409*L409)^2,(M409*N409)^2,(O409*P409)^2,(Q409*R409)^2,(S409*T409)^2,(U409*V409)^2,(W409*X409)^2,(Y409*Z409)^2,(AA409*AB409)^2,(AC409*AD409)^2,(AE409*AF409)^2,(AG409*AH409)^2,(AI409*AJ409)^2,(AK409*AL409)^2))/AM409)</f>
        <v>12.483987990612665</v>
      </c>
    </row>
    <row r="410" spans="1:40" x14ac:dyDescent="0.25">
      <c r="A410" s="13"/>
      <c r="B410" s="34" t="str">
        <f>LookupValues!$B$7</f>
        <v>Native pine woodlands</v>
      </c>
      <c r="C410" s="35">
        <f>Disease!C377</f>
        <v>4707.1156291300003</v>
      </c>
      <c r="D410" s="82">
        <f>Disease!AW377</f>
        <v>15.08352003378263</v>
      </c>
      <c r="E410" s="35">
        <f>Disease!D377</f>
        <v>548.18317944199998</v>
      </c>
      <c r="F410" s="82">
        <f>Disease!AX377</f>
        <v>38.222411881403502</v>
      </c>
      <c r="G410" s="35">
        <f>Disease!E377</f>
        <v>639.93511580109998</v>
      </c>
      <c r="H410" s="82">
        <f>Disease!AY377</f>
        <v>18.092296454167109</v>
      </c>
      <c r="I410" s="35">
        <f>Disease!F377</f>
        <v>729.96348397230008</v>
      </c>
      <c r="J410" s="82">
        <f>Disease!AZ377</f>
        <v>48.858062058218337</v>
      </c>
      <c r="K410" s="35">
        <f>Disease!G377</f>
        <v>107.12180965</v>
      </c>
      <c r="L410" s="82">
        <f>Disease!BA377</f>
        <v>122.00061797092312</v>
      </c>
      <c r="M410" s="35">
        <f>Disease!H377</f>
        <v>51.009860750999998</v>
      </c>
      <c r="N410" s="82">
        <f>Disease!BB377</f>
        <v>51.549373791646374</v>
      </c>
      <c r="O410" s="35">
        <f>Disease!I377</f>
        <v>75.622376294999995</v>
      </c>
      <c r="P410" s="82">
        <f>Disease!BC377</f>
        <v>5.8248018994599677</v>
      </c>
      <c r="Q410" s="35">
        <f>Disease!J377</f>
        <v>0</v>
      </c>
      <c r="R410" s="82">
        <f>Disease!BD377</f>
        <v>0</v>
      </c>
      <c r="S410" s="35">
        <f>Disease!K377</f>
        <v>0</v>
      </c>
      <c r="T410" s="82">
        <f>Disease!BE377</f>
        <v>0</v>
      </c>
      <c r="U410" s="35">
        <f>Disease!L377</f>
        <v>129.30291166999999</v>
      </c>
      <c r="V410" s="82">
        <f>Disease!BF377</f>
        <v>122.000619503739</v>
      </c>
      <c r="W410" s="35">
        <f>Disease!M377</f>
        <v>0</v>
      </c>
      <c r="X410" s="82">
        <f>Disease!BG377</f>
        <v>0</v>
      </c>
      <c r="Y410" s="35">
        <f>Disease!N377</f>
        <v>0</v>
      </c>
      <c r="Z410" s="82">
        <f>Disease!BH377</f>
        <v>0</v>
      </c>
      <c r="AA410" s="35">
        <f>Disease!O377</f>
        <v>0</v>
      </c>
      <c r="AB410" s="82">
        <f>Disease!BI377</f>
        <v>0</v>
      </c>
      <c r="AC410" s="35">
        <f>Disease!P377</f>
        <v>0</v>
      </c>
      <c r="AD410" s="82">
        <f>Disease!BJ377</f>
        <v>0</v>
      </c>
      <c r="AE410" s="35">
        <f>Disease!Q377</f>
        <v>0</v>
      </c>
      <c r="AF410" s="82">
        <f>Disease!BK377</f>
        <v>0</v>
      </c>
      <c r="AG410" s="35">
        <f>Disease!R377</f>
        <v>0</v>
      </c>
      <c r="AH410" s="82">
        <f>Disease!BL377</f>
        <v>0</v>
      </c>
      <c r="AI410" s="35">
        <f>Disease!S377</f>
        <v>0</v>
      </c>
      <c r="AJ410" s="82">
        <f>Disease!BM377</f>
        <v>0</v>
      </c>
      <c r="AK410" s="35">
        <f>Disease!T377</f>
        <v>0</v>
      </c>
      <c r="AL410" s="82">
        <f>Disease!BN377</f>
        <v>0</v>
      </c>
      <c r="AM410" s="81">
        <f t="shared" si="32"/>
        <v>6988.2543667114005</v>
      </c>
      <c r="AN410" s="84">
        <f t="shared" si="33"/>
        <v>12.236926847998193</v>
      </c>
    </row>
    <row r="411" spans="1:40" x14ac:dyDescent="0.25">
      <c r="A411" s="13"/>
      <c r="B411" s="34" t="str">
        <f>LookupValues!$B$8</f>
        <v>Non-HAP native pinewood</v>
      </c>
      <c r="C411" s="35">
        <f>Disease!C378</f>
        <v>244.84331581800001</v>
      </c>
      <c r="D411" s="82">
        <f>Disease!AW378</f>
        <v>68.735681156893321</v>
      </c>
      <c r="E411" s="35">
        <f>Disease!D378</f>
        <v>0</v>
      </c>
      <c r="F411" s="82">
        <f>Disease!AX378</f>
        <v>0</v>
      </c>
      <c r="G411" s="35">
        <f>Disease!E378</f>
        <v>81.212921377000001</v>
      </c>
      <c r="H411" s="82">
        <f>Disease!AY378</f>
        <v>105.78659162226178</v>
      </c>
      <c r="I411" s="35">
        <f>Disease!F378</f>
        <v>0</v>
      </c>
      <c r="J411" s="82">
        <f>Disease!AZ378</f>
        <v>0</v>
      </c>
      <c r="K411" s="35">
        <f>Disease!G378</f>
        <v>0</v>
      </c>
      <c r="L411" s="82">
        <f>Disease!BA378</f>
        <v>0</v>
      </c>
      <c r="M411" s="35">
        <f>Disease!H378</f>
        <v>37.929149975900003</v>
      </c>
      <c r="N411" s="82">
        <f>Disease!BB378</f>
        <v>32.462347302402492</v>
      </c>
      <c r="O411" s="35">
        <f>Disease!I378</f>
        <v>0</v>
      </c>
      <c r="P411" s="82">
        <f>Disease!BC378</f>
        <v>0</v>
      </c>
      <c r="Q411" s="35">
        <f>Disease!J378</f>
        <v>0</v>
      </c>
      <c r="R411" s="82">
        <f>Disease!BD378</f>
        <v>0</v>
      </c>
      <c r="S411" s="35">
        <f>Disease!K378</f>
        <v>0</v>
      </c>
      <c r="T411" s="82">
        <f>Disease!BE378</f>
        <v>0</v>
      </c>
      <c r="U411" s="35">
        <f>Disease!L378</f>
        <v>0</v>
      </c>
      <c r="V411" s="82">
        <f>Disease!BF378</f>
        <v>0</v>
      </c>
      <c r="W411" s="35">
        <f>Disease!M378</f>
        <v>0</v>
      </c>
      <c r="X411" s="82">
        <f>Disease!BG378</f>
        <v>0</v>
      </c>
      <c r="Y411" s="35">
        <f>Disease!N378</f>
        <v>0</v>
      </c>
      <c r="Z411" s="82">
        <f>Disease!BH378</f>
        <v>0</v>
      </c>
      <c r="AA411" s="35">
        <f>Disease!O378</f>
        <v>0</v>
      </c>
      <c r="AB411" s="82">
        <f>Disease!BI378</f>
        <v>0</v>
      </c>
      <c r="AC411" s="35">
        <f>Disease!P378</f>
        <v>0</v>
      </c>
      <c r="AD411" s="82">
        <f>Disease!BJ378</f>
        <v>0</v>
      </c>
      <c r="AE411" s="35">
        <f>Disease!Q378</f>
        <v>0</v>
      </c>
      <c r="AF411" s="82">
        <f>Disease!BK378</f>
        <v>0</v>
      </c>
      <c r="AG411" s="35">
        <f>Disease!R378</f>
        <v>0</v>
      </c>
      <c r="AH411" s="82">
        <f>Disease!BL378</f>
        <v>0</v>
      </c>
      <c r="AI411" s="35">
        <f>Disease!S378</f>
        <v>0</v>
      </c>
      <c r="AJ411" s="82">
        <f>Disease!BM378</f>
        <v>0</v>
      </c>
      <c r="AK411" s="35">
        <f>Disease!T378</f>
        <v>0</v>
      </c>
      <c r="AL411" s="82">
        <f>Disease!BN378</f>
        <v>0</v>
      </c>
      <c r="AM411" s="81">
        <f t="shared" si="32"/>
        <v>363.98538717090003</v>
      </c>
      <c r="AN411" s="84">
        <f t="shared" si="33"/>
        <v>52.02293714342153</v>
      </c>
    </row>
    <row r="412" spans="1:40" ht="30" customHeight="1" x14ac:dyDescent="0.25">
      <c r="A412" s="13"/>
      <c r="B412" s="85" t="str">
        <f>LookupValues!$B$9</f>
        <v>Upland birchwoods (Scot); birch dominated upland oakwoods (Eng, Wal)</v>
      </c>
      <c r="C412" s="35">
        <f>Disease!C379</f>
        <v>41007.361843179999</v>
      </c>
      <c r="D412" s="82">
        <f>Disease!AW379</f>
        <v>5.6039427290144177</v>
      </c>
      <c r="E412" s="35">
        <f>Disease!D379</f>
        <v>606.83979892879995</v>
      </c>
      <c r="F412" s="82">
        <f>Disease!AX379</f>
        <v>45.02821424160468</v>
      </c>
      <c r="G412" s="35">
        <f>Disease!E379</f>
        <v>825.50946153439997</v>
      </c>
      <c r="H412" s="82">
        <f>Disease!AY379</f>
        <v>33.095173582671407</v>
      </c>
      <c r="I412" s="35">
        <f>Disease!F379</f>
        <v>3144.6633256010991</v>
      </c>
      <c r="J412" s="82">
        <f>Disease!AZ379</f>
        <v>20.336454026956297</v>
      </c>
      <c r="K412" s="35">
        <f>Disease!G379</f>
        <v>0</v>
      </c>
      <c r="L412" s="82">
        <f>Disease!BA379</f>
        <v>0</v>
      </c>
      <c r="M412" s="35">
        <f>Disease!H379</f>
        <v>0</v>
      </c>
      <c r="N412" s="82">
        <f>Disease!BB379</f>
        <v>0</v>
      </c>
      <c r="O412" s="35">
        <f>Disease!I379</f>
        <v>25.471606900000001</v>
      </c>
      <c r="P412" s="82">
        <f>Disease!BC379</f>
        <v>122.00061797094725</v>
      </c>
      <c r="Q412" s="35">
        <f>Disease!J379</f>
        <v>0</v>
      </c>
      <c r="R412" s="82">
        <f>Disease!BD379</f>
        <v>0</v>
      </c>
      <c r="S412" s="35">
        <f>Disease!K379</f>
        <v>114.91666679599999</v>
      </c>
      <c r="T412" s="82">
        <f>Disease!BE379</f>
        <v>17.824380262099172</v>
      </c>
      <c r="U412" s="35">
        <f>Disease!L379</f>
        <v>0</v>
      </c>
      <c r="V412" s="82">
        <f>Disease!BF379</f>
        <v>0</v>
      </c>
      <c r="W412" s="35">
        <f>Disease!M379</f>
        <v>0</v>
      </c>
      <c r="X412" s="82">
        <f>Disease!BG379</f>
        <v>0</v>
      </c>
      <c r="Y412" s="35">
        <f>Disease!N379</f>
        <v>0</v>
      </c>
      <c r="Z412" s="82">
        <f>Disease!BH379</f>
        <v>0</v>
      </c>
      <c r="AA412" s="35">
        <f>Disease!O379</f>
        <v>0</v>
      </c>
      <c r="AB412" s="82">
        <f>Disease!BI379</f>
        <v>0</v>
      </c>
      <c r="AC412" s="35">
        <f>Disease!P379</f>
        <v>0</v>
      </c>
      <c r="AD412" s="82">
        <f>Disease!BJ379</f>
        <v>0</v>
      </c>
      <c r="AE412" s="35">
        <f>Disease!Q379</f>
        <v>0</v>
      </c>
      <c r="AF412" s="82">
        <f>Disease!BK379</f>
        <v>0</v>
      </c>
      <c r="AG412" s="35">
        <f>Disease!R379</f>
        <v>0</v>
      </c>
      <c r="AH412" s="82">
        <f>Disease!BL379</f>
        <v>0</v>
      </c>
      <c r="AI412" s="35">
        <f>Disease!S379</f>
        <v>0</v>
      </c>
      <c r="AJ412" s="82">
        <f>Disease!BM379</f>
        <v>0</v>
      </c>
      <c r="AK412" s="35">
        <f>Disease!T379</f>
        <v>0</v>
      </c>
      <c r="AL412" s="82">
        <f>Disease!BN379</f>
        <v>0</v>
      </c>
      <c r="AM412" s="81">
        <f t="shared" si="32"/>
        <v>45724.762702940294</v>
      </c>
      <c r="AN412" s="84">
        <f t="shared" si="33"/>
        <v>5.2853951679182396</v>
      </c>
    </row>
    <row r="413" spans="1:40" x14ac:dyDescent="0.25">
      <c r="A413" s="13"/>
      <c r="B413" s="34" t="str">
        <f>LookupValues!$B$10</f>
        <v>Upland mixed ashwoods</v>
      </c>
      <c r="C413" s="35">
        <f>Disease!C380</f>
        <v>2434.0907442070002</v>
      </c>
      <c r="D413" s="82">
        <f>Disease!AW380</f>
        <v>22.904467745976365</v>
      </c>
      <c r="E413" s="35">
        <f>Disease!D380</f>
        <v>912.98708041810005</v>
      </c>
      <c r="F413" s="82">
        <f>Disease!AX380</f>
        <v>29.698907108189957</v>
      </c>
      <c r="G413" s="35">
        <f>Disease!E380</f>
        <v>245.439377845</v>
      </c>
      <c r="H413" s="82">
        <f>Disease!AY380</f>
        <v>87.397658108708356</v>
      </c>
      <c r="I413" s="35">
        <f>Disease!F380</f>
        <v>0</v>
      </c>
      <c r="J413" s="82">
        <f>Disease!AZ380</f>
        <v>0</v>
      </c>
      <c r="K413" s="35">
        <f>Disease!G380</f>
        <v>0</v>
      </c>
      <c r="L413" s="82">
        <f>Disease!BA380</f>
        <v>0</v>
      </c>
      <c r="M413" s="35">
        <f>Disease!H380</f>
        <v>0</v>
      </c>
      <c r="N413" s="82">
        <f>Disease!BB380</f>
        <v>0</v>
      </c>
      <c r="O413" s="35">
        <f>Disease!I380</f>
        <v>0</v>
      </c>
      <c r="P413" s="82">
        <f>Disease!BC380</f>
        <v>0</v>
      </c>
      <c r="Q413" s="35">
        <f>Disease!J380</f>
        <v>0</v>
      </c>
      <c r="R413" s="82">
        <f>Disease!BD380</f>
        <v>0</v>
      </c>
      <c r="S413" s="35">
        <f>Disease!K380</f>
        <v>0</v>
      </c>
      <c r="T413" s="82">
        <f>Disease!BE380</f>
        <v>0</v>
      </c>
      <c r="U413" s="35">
        <f>Disease!L380</f>
        <v>92.077777843999996</v>
      </c>
      <c r="V413" s="82">
        <f>Disease!BF380</f>
        <v>52.770873558052791</v>
      </c>
      <c r="W413" s="35">
        <f>Disease!M380</f>
        <v>0</v>
      </c>
      <c r="X413" s="82">
        <f>Disease!BG380</f>
        <v>0</v>
      </c>
      <c r="Y413" s="35">
        <f>Disease!N380</f>
        <v>0</v>
      </c>
      <c r="Z413" s="82">
        <f>Disease!BH380</f>
        <v>0</v>
      </c>
      <c r="AA413" s="35">
        <f>Disease!O380</f>
        <v>0</v>
      </c>
      <c r="AB413" s="82">
        <f>Disease!BI380</f>
        <v>0</v>
      </c>
      <c r="AC413" s="35">
        <f>Disease!P380</f>
        <v>0</v>
      </c>
      <c r="AD413" s="82">
        <f>Disease!BJ380</f>
        <v>0</v>
      </c>
      <c r="AE413" s="35">
        <f>Disease!Q380</f>
        <v>0</v>
      </c>
      <c r="AF413" s="82">
        <f>Disease!BK380</f>
        <v>0</v>
      </c>
      <c r="AG413" s="35">
        <f>Disease!R380</f>
        <v>0</v>
      </c>
      <c r="AH413" s="82">
        <f>Disease!BL380</f>
        <v>0</v>
      </c>
      <c r="AI413" s="35">
        <f>Disease!S380</f>
        <v>0</v>
      </c>
      <c r="AJ413" s="82">
        <f>Disease!BM380</f>
        <v>0</v>
      </c>
      <c r="AK413" s="35">
        <f>Disease!T380</f>
        <v>0</v>
      </c>
      <c r="AL413" s="82">
        <f>Disease!BN380</f>
        <v>0</v>
      </c>
      <c r="AM413" s="81">
        <f t="shared" si="32"/>
        <v>3684.5949803141002</v>
      </c>
      <c r="AN413" s="84">
        <f t="shared" si="33"/>
        <v>17.853086615085392</v>
      </c>
    </row>
    <row r="414" spans="1:40" x14ac:dyDescent="0.25">
      <c r="A414" s="13"/>
      <c r="B414" s="34" t="str">
        <f>LookupValues!$B$11</f>
        <v>Upland oakwood</v>
      </c>
      <c r="C414" s="35">
        <f>Disease!C381</f>
        <v>10886.966301705999</v>
      </c>
      <c r="D414" s="82">
        <f>Disease!AW381</f>
        <v>10.426415784928491</v>
      </c>
      <c r="E414" s="35">
        <f>Disease!D381</f>
        <v>1454.5302136744999</v>
      </c>
      <c r="F414" s="82">
        <f>Disease!AX381</f>
        <v>32.845100420520851</v>
      </c>
      <c r="G414" s="35">
        <f>Disease!E381</f>
        <v>278.26018266889992</v>
      </c>
      <c r="H414" s="82">
        <f>Disease!AY381</f>
        <v>52.369695715007971</v>
      </c>
      <c r="I414" s="35">
        <f>Disease!F381</f>
        <v>3880.7803015535001</v>
      </c>
      <c r="J414" s="82">
        <f>Disease!AZ381</f>
        <v>24.913492859268267</v>
      </c>
      <c r="K414" s="35">
        <f>Disease!G381</f>
        <v>235.88533040999999</v>
      </c>
      <c r="L414" s="82">
        <f>Disease!BA381</f>
        <v>92.654373808204852</v>
      </c>
      <c r="M414" s="35">
        <f>Disease!H381</f>
        <v>544.27959374</v>
      </c>
      <c r="N414" s="82">
        <f>Disease!BB381</f>
        <v>65.458547001600252</v>
      </c>
      <c r="O414" s="35">
        <f>Disease!I381</f>
        <v>70.30783606</v>
      </c>
      <c r="P414" s="82">
        <f>Disease!BC381</f>
        <v>79.164338955622171</v>
      </c>
      <c r="Q414" s="35">
        <f>Disease!J381</f>
        <v>0</v>
      </c>
      <c r="R414" s="82">
        <f>Disease!BD381</f>
        <v>0</v>
      </c>
      <c r="S414" s="35">
        <f>Disease!K381</f>
        <v>0</v>
      </c>
      <c r="T414" s="82">
        <f>Disease!BE381</f>
        <v>0</v>
      </c>
      <c r="U414" s="35">
        <f>Disease!L381</f>
        <v>0</v>
      </c>
      <c r="V414" s="82">
        <f>Disease!BF381</f>
        <v>0</v>
      </c>
      <c r="W414" s="35">
        <f>Disease!M381</f>
        <v>0</v>
      </c>
      <c r="X414" s="82">
        <f>Disease!BG381</f>
        <v>0</v>
      </c>
      <c r="Y414" s="35">
        <f>Disease!N381</f>
        <v>0</v>
      </c>
      <c r="Z414" s="82">
        <f>Disease!BH381</f>
        <v>0</v>
      </c>
      <c r="AA414" s="35">
        <f>Disease!O381</f>
        <v>0</v>
      </c>
      <c r="AB414" s="82">
        <f>Disease!BI381</f>
        <v>0</v>
      </c>
      <c r="AC414" s="35">
        <f>Disease!P381</f>
        <v>0</v>
      </c>
      <c r="AD414" s="82">
        <f>Disease!BJ381</f>
        <v>0</v>
      </c>
      <c r="AE414" s="35">
        <f>Disease!Q381</f>
        <v>0</v>
      </c>
      <c r="AF414" s="82">
        <f>Disease!BK381</f>
        <v>0</v>
      </c>
      <c r="AG414" s="35">
        <f>Disease!R381</f>
        <v>0</v>
      </c>
      <c r="AH414" s="82">
        <f>Disease!BL381</f>
        <v>0</v>
      </c>
      <c r="AI414" s="35">
        <f>Disease!S381</f>
        <v>0</v>
      </c>
      <c r="AJ414" s="82">
        <f>Disease!BM381</f>
        <v>0</v>
      </c>
      <c r="AK414" s="35">
        <f>Disease!T381</f>
        <v>0</v>
      </c>
      <c r="AL414" s="82">
        <f>Disease!BN381</f>
        <v>0</v>
      </c>
      <c r="AM414" s="81">
        <f t="shared" si="32"/>
        <v>17351.009759812903</v>
      </c>
      <c r="AN414" s="84">
        <f t="shared" si="33"/>
        <v>9.383025704308201</v>
      </c>
    </row>
    <row r="415" spans="1:40" x14ac:dyDescent="0.25">
      <c r="A415" s="13"/>
      <c r="B415" s="34" t="str">
        <f>LookupValues!$B$12</f>
        <v>Wet woodland</v>
      </c>
      <c r="C415" s="35">
        <f>Disease!C382</f>
        <v>16571.640079119999</v>
      </c>
      <c r="D415" s="82">
        <f>Disease!AW382</f>
        <v>8.3248121935121837</v>
      </c>
      <c r="E415" s="35">
        <f>Disease!D382</f>
        <v>1252.0143924613001</v>
      </c>
      <c r="F415" s="82">
        <f>Disease!AX382</f>
        <v>33.039743340626451</v>
      </c>
      <c r="G415" s="35">
        <f>Disease!E382</f>
        <v>839.6264626743</v>
      </c>
      <c r="H415" s="82">
        <f>Disease!AY382</f>
        <v>37.925357129325334</v>
      </c>
      <c r="I415" s="35">
        <f>Disease!F382</f>
        <v>771.89181147449995</v>
      </c>
      <c r="J415" s="82">
        <f>Disease!AZ382</f>
        <v>46.982874580008115</v>
      </c>
      <c r="K415" s="35">
        <f>Disease!G382</f>
        <v>0</v>
      </c>
      <c r="L415" s="82">
        <f>Disease!BA382</f>
        <v>0</v>
      </c>
      <c r="M415" s="35">
        <f>Disease!H382</f>
        <v>26.475426763000002</v>
      </c>
      <c r="N415" s="82">
        <f>Disease!BB382</f>
        <v>122.00061797011166</v>
      </c>
      <c r="O415" s="35">
        <f>Disease!I382</f>
        <v>165.76303786</v>
      </c>
      <c r="P415" s="82">
        <f>Disease!BC382</f>
        <v>82.822217501432092</v>
      </c>
      <c r="Q415" s="35">
        <f>Disease!J382</f>
        <v>0</v>
      </c>
      <c r="R415" s="82">
        <f>Disease!BD382</f>
        <v>0</v>
      </c>
      <c r="S415" s="35">
        <f>Disease!K382</f>
        <v>0</v>
      </c>
      <c r="T415" s="82">
        <f>Disease!BE382</f>
        <v>0</v>
      </c>
      <c r="U415" s="35">
        <f>Disease!L382</f>
        <v>0</v>
      </c>
      <c r="V415" s="82">
        <f>Disease!BF382</f>
        <v>0</v>
      </c>
      <c r="W415" s="35">
        <f>Disease!M382</f>
        <v>0</v>
      </c>
      <c r="X415" s="82">
        <f>Disease!BG382</f>
        <v>0</v>
      </c>
      <c r="Y415" s="35">
        <f>Disease!N382</f>
        <v>0</v>
      </c>
      <c r="Z415" s="82">
        <f>Disease!BH382</f>
        <v>0</v>
      </c>
      <c r="AA415" s="35">
        <f>Disease!O382</f>
        <v>0</v>
      </c>
      <c r="AB415" s="82">
        <f>Disease!BI382</f>
        <v>0</v>
      </c>
      <c r="AC415" s="35">
        <f>Disease!P382</f>
        <v>0</v>
      </c>
      <c r="AD415" s="82">
        <f>Disease!BJ382</f>
        <v>0</v>
      </c>
      <c r="AE415" s="35">
        <f>Disease!Q382</f>
        <v>0</v>
      </c>
      <c r="AF415" s="82">
        <f>Disease!BK382</f>
        <v>0</v>
      </c>
      <c r="AG415" s="35">
        <f>Disease!R382</f>
        <v>0</v>
      </c>
      <c r="AH415" s="82">
        <f>Disease!BL382</f>
        <v>0</v>
      </c>
      <c r="AI415" s="35">
        <f>Disease!S382</f>
        <v>0</v>
      </c>
      <c r="AJ415" s="82">
        <f>Disease!BM382</f>
        <v>0</v>
      </c>
      <c r="AK415" s="35">
        <f>Disease!T382</f>
        <v>0</v>
      </c>
      <c r="AL415" s="82">
        <f>Disease!BN382</f>
        <v>0</v>
      </c>
      <c r="AM415" s="81">
        <f t="shared" si="32"/>
        <v>19627.411210353101</v>
      </c>
      <c r="AN415" s="84">
        <f t="shared" si="33"/>
        <v>7.7722206218165342</v>
      </c>
    </row>
    <row r="416" spans="1:40" x14ac:dyDescent="0.25">
      <c r="A416" s="13"/>
      <c r="B416" s="34" t="str">
        <f>LookupValues!$B$13</f>
        <v>Wood Pasture &amp; Parkland</v>
      </c>
      <c r="C416" s="35">
        <f>Disease!C383</f>
        <v>0</v>
      </c>
      <c r="D416" s="82">
        <f>Disease!AW383</f>
        <v>0</v>
      </c>
      <c r="E416" s="35">
        <f>Disease!D383</f>
        <v>0</v>
      </c>
      <c r="F416" s="82">
        <f>Disease!AX383</f>
        <v>0</v>
      </c>
      <c r="G416" s="35">
        <f>Disease!E383</f>
        <v>0</v>
      </c>
      <c r="H416" s="82">
        <f>Disease!AY383</f>
        <v>0</v>
      </c>
      <c r="I416" s="35">
        <f>Disease!F383</f>
        <v>0</v>
      </c>
      <c r="J416" s="82">
        <f>Disease!AZ383</f>
        <v>0</v>
      </c>
      <c r="K416" s="35">
        <f>Disease!G383</f>
        <v>0</v>
      </c>
      <c r="L416" s="82">
        <f>Disease!BA383</f>
        <v>0</v>
      </c>
      <c r="M416" s="35">
        <f>Disease!H383</f>
        <v>0</v>
      </c>
      <c r="N416" s="82">
        <f>Disease!BB383</f>
        <v>0</v>
      </c>
      <c r="O416" s="35">
        <f>Disease!I383</f>
        <v>0</v>
      </c>
      <c r="P416" s="82">
        <f>Disease!BC383</f>
        <v>0</v>
      </c>
      <c r="Q416" s="35">
        <f>Disease!J383</f>
        <v>0</v>
      </c>
      <c r="R416" s="82">
        <f>Disease!BD383</f>
        <v>0</v>
      </c>
      <c r="S416" s="35">
        <f>Disease!K383</f>
        <v>0</v>
      </c>
      <c r="T416" s="82">
        <f>Disease!BE383</f>
        <v>0</v>
      </c>
      <c r="U416" s="35">
        <f>Disease!L383</f>
        <v>0</v>
      </c>
      <c r="V416" s="82">
        <f>Disease!BF383</f>
        <v>0</v>
      </c>
      <c r="W416" s="35">
        <f>Disease!M383</f>
        <v>0</v>
      </c>
      <c r="X416" s="82">
        <f>Disease!BG383</f>
        <v>0</v>
      </c>
      <c r="Y416" s="35">
        <f>Disease!N383</f>
        <v>0</v>
      </c>
      <c r="Z416" s="82">
        <f>Disease!BH383</f>
        <v>0</v>
      </c>
      <c r="AA416" s="35">
        <f>Disease!O383</f>
        <v>0</v>
      </c>
      <c r="AB416" s="82">
        <f>Disease!BI383</f>
        <v>0</v>
      </c>
      <c r="AC416" s="35">
        <f>Disease!P383</f>
        <v>0</v>
      </c>
      <c r="AD416" s="82">
        <f>Disease!BJ383</f>
        <v>0</v>
      </c>
      <c r="AE416" s="35">
        <f>Disease!Q383</f>
        <v>0</v>
      </c>
      <c r="AF416" s="82">
        <f>Disease!BK383</f>
        <v>0</v>
      </c>
      <c r="AG416" s="35">
        <f>Disease!R383</f>
        <v>0</v>
      </c>
      <c r="AH416" s="82">
        <f>Disease!BL383</f>
        <v>0</v>
      </c>
      <c r="AI416" s="35">
        <f>Disease!S383</f>
        <v>0</v>
      </c>
      <c r="AJ416" s="82">
        <f>Disease!BM383</f>
        <v>0</v>
      </c>
      <c r="AK416" s="35">
        <f>Disease!T383</f>
        <v>0</v>
      </c>
      <c r="AL416" s="82">
        <f>Disease!BN383</f>
        <v>0</v>
      </c>
      <c r="AM416" s="81">
        <f t="shared" si="32"/>
        <v>0</v>
      </c>
      <c r="AN416" s="84">
        <f t="shared" si="33"/>
        <v>0</v>
      </c>
    </row>
    <row r="417" spans="1:40" x14ac:dyDescent="0.25">
      <c r="A417" s="13"/>
      <c r="B417" s="34" t="str">
        <f>LookupValues!$B$14</f>
        <v>Broadleaf habitat NOT classified as priority</v>
      </c>
      <c r="C417" s="35">
        <f>Disease!C384</f>
        <v>5336.9268954729996</v>
      </c>
      <c r="D417" s="82">
        <f>Disease!AW384</f>
        <v>18.345937905583639</v>
      </c>
      <c r="E417" s="35">
        <f>Disease!D384</f>
        <v>253.28338346000001</v>
      </c>
      <c r="F417" s="82">
        <f>Disease!AX384</f>
        <v>92.654367230299925</v>
      </c>
      <c r="G417" s="35">
        <f>Disease!E384</f>
        <v>24.6993713486</v>
      </c>
      <c r="H417" s="82">
        <f>Disease!AY384</f>
        <v>113.47768385133945</v>
      </c>
      <c r="I417" s="35">
        <f>Disease!F384</f>
        <v>278.54022131279999</v>
      </c>
      <c r="J417" s="82">
        <f>Disease!AZ384</f>
        <v>81.323661986860614</v>
      </c>
      <c r="K417" s="35">
        <f>Disease!G384</f>
        <v>78.4859865998</v>
      </c>
      <c r="L417" s="82">
        <f>Disease!BA384</f>
        <v>91.20694634391036</v>
      </c>
      <c r="M417" s="35">
        <f>Disease!H384</f>
        <v>0</v>
      </c>
      <c r="N417" s="82">
        <f>Disease!BB384</f>
        <v>0</v>
      </c>
      <c r="O417" s="35">
        <f>Disease!I384</f>
        <v>237.53044723709999</v>
      </c>
      <c r="P417" s="82">
        <f>Disease!BC384</f>
        <v>89.147305652466898</v>
      </c>
      <c r="Q417" s="35">
        <f>Disease!J384</f>
        <v>0</v>
      </c>
      <c r="R417" s="82">
        <f>Disease!BD384</f>
        <v>0</v>
      </c>
      <c r="S417" s="35">
        <f>Disease!K384</f>
        <v>0</v>
      </c>
      <c r="T417" s="82">
        <f>Disease!BE384</f>
        <v>0</v>
      </c>
      <c r="U417" s="35">
        <f>Disease!L384</f>
        <v>0</v>
      </c>
      <c r="V417" s="82">
        <f>Disease!BF384</f>
        <v>0</v>
      </c>
      <c r="W417" s="35">
        <f>Disease!M384</f>
        <v>0</v>
      </c>
      <c r="X417" s="82">
        <f>Disease!BG384</f>
        <v>0</v>
      </c>
      <c r="Y417" s="35">
        <f>Disease!N384</f>
        <v>0</v>
      </c>
      <c r="Z417" s="82">
        <f>Disease!BH384</f>
        <v>0</v>
      </c>
      <c r="AA417" s="35">
        <f>Disease!O384</f>
        <v>0</v>
      </c>
      <c r="AB417" s="82">
        <f>Disease!BI384</f>
        <v>0</v>
      </c>
      <c r="AC417" s="35">
        <f>Disease!P384</f>
        <v>0</v>
      </c>
      <c r="AD417" s="82">
        <f>Disease!BJ384</f>
        <v>0</v>
      </c>
      <c r="AE417" s="35">
        <f>Disease!Q384</f>
        <v>0</v>
      </c>
      <c r="AF417" s="82">
        <f>Disease!BK384</f>
        <v>0</v>
      </c>
      <c r="AG417" s="35">
        <f>Disease!R384</f>
        <v>0</v>
      </c>
      <c r="AH417" s="82">
        <f>Disease!BL384</f>
        <v>0</v>
      </c>
      <c r="AI417" s="35">
        <f>Disease!S384</f>
        <v>0</v>
      </c>
      <c r="AJ417" s="82">
        <f>Disease!BM384</f>
        <v>0</v>
      </c>
      <c r="AK417" s="35">
        <f>Disease!T384</f>
        <v>0</v>
      </c>
      <c r="AL417" s="82">
        <f>Disease!BN384</f>
        <v>0</v>
      </c>
      <c r="AM417" s="81">
        <f t="shared" si="32"/>
        <v>6209.4663054312987</v>
      </c>
      <c r="AN417" s="84">
        <f t="shared" si="33"/>
        <v>17.0112678743061</v>
      </c>
    </row>
    <row r="418" spans="1:40" x14ac:dyDescent="0.25">
      <c r="A418" s="13"/>
      <c r="B418" s="34" t="str">
        <f>LookupValues!$B$15</f>
        <v>Non-native coniferous woodland</v>
      </c>
      <c r="C418" s="35">
        <f>Disease!C385</f>
        <v>193866.40434002999</v>
      </c>
      <c r="D418" s="82">
        <f>Disease!AW385</f>
        <v>1.7111544289331897</v>
      </c>
      <c r="E418" s="35">
        <f>Disease!D385</f>
        <v>4323.2905903978999</v>
      </c>
      <c r="F418" s="82">
        <f>Disease!AX385</f>
        <v>19.46870242886996</v>
      </c>
      <c r="G418" s="35">
        <f>Disease!E385</f>
        <v>1339.9821229246002</v>
      </c>
      <c r="H418" s="82">
        <f>Disease!AY385</f>
        <v>18.916279389796596</v>
      </c>
      <c r="I418" s="35">
        <f>Disease!F385</f>
        <v>28937.081742576498</v>
      </c>
      <c r="J418" s="82">
        <f>Disease!AZ385</f>
        <v>7.5084869021780252</v>
      </c>
      <c r="K418" s="35">
        <f>Disease!G385</f>
        <v>4311.0160252980004</v>
      </c>
      <c r="L418" s="82">
        <f>Disease!BA385</f>
        <v>20.255144721469044</v>
      </c>
      <c r="M418" s="35">
        <f>Disease!H385</f>
        <v>1544.8270915967998</v>
      </c>
      <c r="N418" s="82">
        <f>Disease!BB385</f>
        <v>24.994021195854394</v>
      </c>
      <c r="O418" s="35">
        <f>Disease!I385</f>
        <v>6504.4440926711004</v>
      </c>
      <c r="P418" s="82">
        <f>Disease!BC385</f>
        <v>13.214046573252141</v>
      </c>
      <c r="Q418" s="35">
        <f>Disease!J385</f>
        <v>0</v>
      </c>
      <c r="R418" s="82">
        <f>Disease!BD385</f>
        <v>0</v>
      </c>
      <c r="S418" s="35">
        <f>Disease!K385</f>
        <v>33.843324451999997</v>
      </c>
      <c r="T418" s="82">
        <f>Disease!BE385</f>
        <v>122.09890973118708</v>
      </c>
      <c r="U418" s="35">
        <f>Disease!L385</f>
        <v>801.37498706020006</v>
      </c>
      <c r="V418" s="82">
        <f>Disease!BF385</f>
        <v>42.85660074707863</v>
      </c>
      <c r="W418" s="35">
        <f>Disease!M385</f>
        <v>112.57637875350001</v>
      </c>
      <c r="X418" s="82">
        <f>Disease!BG385</f>
        <v>120.96325624585543</v>
      </c>
      <c r="Y418" s="35">
        <f>Disease!N385</f>
        <v>219.8668098</v>
      </c>
      <c r="Z418" s="82">
        <f>Disease!BH385</f>
        <v>5.8248018992983894</v>
      </c>
      <c r="AA418" s="35">
        <f>Disease!O385</f>
        <v>118.11366536209999</v>
      </c>
      <c r="AB418" s="82">
        <f>Disease!BI385</f>
        <v>115.81765191921609</v>
      </c>
      <c r="AC418" s="35">
        <f>Disease!P385</f>
        <v>0</v>
      </c>
      <c r="AD418" s="82">
        <f>Disease!BJ385</f>
        <v>0</v>
      </c>
      <c r="AE418" s="35">
        <f>Disease!Q385</f>
        <v>0</v>
      </c>
      <c r="AF418" s="82">
        <f>Disease!BK385</f>
        <v>0</v>
      </c>
      <c r="AG418" s="35">
        <f>Disease!R385</f>
        <v>0</v>
      </c>
      <c r="AH418" s="82">
        <f>Disease!BL385</f>
        <v>0</v>
      </c>
      <c r="AI418" s="35">
        <f>Disease!S385</f>
        <v>0</v>
      </c>
      <c r="AJ418" s="82">
        <f>Disease!BM385</f>
        <v>0</v>
      </c>
      <c r="AK418" s="35">
        <f>Disease!T385</f>
        <v>0</v>
      </c>
      <c r="AL418" s="82">
        <f>Disease!BN385</f>
        <v>0</v>
      </c>
      <c r="AM418" s="81">
        <f t="shared" si="32"/>
        <v>242112.82117092266</v>
      </c>
      <c r="AN418" s="84">
        <f t="shared" si="33"/>
        <v>1.7671579438266847</v>
      </c>
    </row>
    <row r="419" spans="1:40" x14ac:dyDescent="0.25">
      <c r="A419" s="13"/>
      <c r="B419" s="36" t="str">
        <f>LookupValues!$B$16</f>
        <v>Transition or felled</v>
      </c>
      <c r="C419" s="35">
        <f>Disease!C386</f>
        <v>19842.0162858</v>
      </c>
      <c r="D419" s="82">
        <f>Disease!AW386</f>
        <v>6.6615448984398595</v>
      </c>
      <c r="E419" s="35">
        <f>Disease!D386</f>
        <v>297.22715991090001</v>
      </c>
      <c r="F419" s="82">
        <f>Disease!AX386</f>
        <v>82.913901560594454</v>
      </c>
      <c r="G419" s="35">
        <f>Disease!E386</f>
        <v>591.37549039529995</v>
      </c>
      <c r="H419" s="82">
        <f>Disease!AY386</f>
        <v>18.941048427380849</v>
      </c>
      <c r="I419" s="35">
        <f>Disease!F386</f>
        <v>1272.6529441519999</v>
      </c>
      <c r="J419" s="82">
        <f>Disease!AZ386</f>
        <v>11.986171088677523</v>
      </c>
      <c r="K419" s="35">
        <f>Disease!G386</f>
        <v>0</v>
      </c>
      <c r="L419" s="82">
        <f>Disease!BA386</f>
        <v>0</v>
      </c>
      <c r="M419" s="35">
        <f>Disease!H386</f>
        <v>0</v>
      </c>
      <c r="N419" s="82">
        <f>Disease!BB386</f>
        <v>0</v>
      </c>
      <c r="O419" s="35">
        <f>Disease!I386</f>
        <v>527.27005669799996</v>
      </c>
      <c r="P419" s="82">
        <f>Disease!BC386</f>
        <v>3.0401200511337914</v>
      </c>
      <c r="Q419" s="35">
        <f>Disease!J386</f>
        <v>0</v>
      </c>
      <c r="R419" s="82">
        <f>Disease!BD386</f>
        <v>0</v>
      </c>
      <c r="S419" s="35">
        <f>Disease!K386</f>
        <v>0</v>
      </c>
      <c r="T419" s="82">
        <f>Disease!BE386</f>
        <v>0</v>
      </c>
      <c r="U419" s="35">
        <f>Disease!L386</f>
        <v>0</v>
      </c>
      <c r="V419" s="82">
        <f>Disease!BF386</f>
        <v>0</v>
      </c>
      <c r="W419" s="35">
        <f>Disease!M386</f>
        <v>0</v>
      </c>
      <c r="X419" s="82">
        <f>Disease!BG386</f>
        <v>0</v>
      </c>
      <c r="Y419" s="35">
        <f>Disease!N386</f>
        <v>0</v>
      </c>
      <c r="Z419" s="82">
        <f>Disease!BH386</f>
        <v>0</v>
      </c>
      <c r="AA419" s="35">
        <f>Disease!O386</f>
        <v>0</v>
      </c>
      <c r="AB419" s="82">
        <f>Disease!BI386</f>
        <v>0</v>
      </c>
      <c r="AC419" s="35">
        <f>Disease!P386</f>
        <v>0</v>
      </c>
      <c r="AD419" s="82">
        <f>Disease!BJ386</f>
        <v>0</v>
      </c>
      <c r="AE419" s="35">
        <f>Disease!Q386</f>
        <v>0</v>
      </c>
      <c r="AF419" s="82">
        <f>Disease!BK386</f>
        <v>0</v>
      </c>
      <c r="AG419" s="35">
        <f>Disease!R386</f>
        <v>0</v>
      </c>
      <c r="AH419" s="82">
        <f>Disease!BL386</f>
        <v>0</v>
      </c>
      <c r="AI419" s="35">
        <f>Disease!S386</f>
        <v>0</v>
      </c>
      <c r="AJ419" s="82">
        <f>Disease!BM386</f>
        <v>0</v>
      </c>
      <c r="AK419" s="35">
        <f>Disease!T386</f>
        <v>0</v>
      </c>
      <c r="AL419" s="82">
        <f>Disease!BN386</f>
        <v>0</v>
      </c>
      <c r="AM419" s="81">
        <f t="shared" si="32"/>
        <v>22530.541936956201</v>
      </c>
      <c r="AN419" s="84">
        <f t="shared" si="33"/>
        <v>6.026978499227547</v>
      </c>
    </row>
    <row r="420" spans="1:40" x14ac:dyDescent="0.25">
      <c r="A420" s="13"/>
      <c r="B420" s="80" t="s">
        <v>194</v>
      </c>
      <c r="C420" s="79">
        <f>SUM(C408:C419)</f>
        <v>303431.08439908072</v>
      </c>
      <c r="D420" s="83">
        <f>IF(C420=0,0,SQRT(SUM((C408*D408)^2,(C409*D409)^2,(C410*D410)^2,(C411*D411)^2,(C412*D412)^2,(C413*D413)^2,(C414*D414)^2,(C415*D415)^2,(C416*D416)^2,(C417*D417)^2,(C418*D418)^2,(C419*D419)^2))/C420)</f>
        <v>1.6201582593627382</v>
      </c>
      <c r="E420" s="79">
        <f>SUM(E408:E419)</f>
        <v>9903.0431825054002</v>
      </c>
      <c r="F420" s="83">
        <f>IF(E420=0,0,SQRT(SUM((E408*F408)^2,(E409*F409)^2,(E410*F410)^2,(E411*F411)^2,(E412*F412)^2,(E413*F413)^2,(E414*F414)^2,(E415*F415)^2,(E416*F416)^2,(E417*F417)^2,(E418*F418)^2,(E419*F419)^2))/E420)</f>
        <v>12.246235021570081</v>
      </c>
      <c r="G420" s="79">
        <f>SUM(G408:G419)</f>
        <v>4866.0405065691994</v>
      </c>
      <c r="H420" s="83">
        <f>IF(G420=0,0,SQRT(SUM((G408*H408)^2,(G409*H409)^2,(G410*H410)^2,(G411*H411)^2,(G412*H412)^2,(G413*H413)^2,(G414*H414)^2,(G415*H415)^2,(G416*H416)^2,(G417*H417)^2,(G418*H418)^2,(G419*H419)^2))/G420)</f>
        <v>12.012091095724529</v>
      </c>
      <c r="I420" s="79">
        <f>SUM(I408:I419)</f>
        <v>39268.8533094827</v>
      </c>
      <c r="J420" s="83">
        <f>IF(I420=0,0,SQRT(SUM((I408*J408)^2,(I409*J409)^2,(I410*J410)^2,(I411*J411)^2,(I412*J412)^2,(I413*J413)^2,(I414*J414)^2,(I415*J415)^2,(I416*J416)^2,(I417*J417)^2,(I418*J418)^2,(I419*J419)^2))/I420)</f>
        <v>6.4688858652857091</v>
      </c>
      <c r="K420" s="79">
        <f>SUM(K408:K419)</f>
        <v>4732.5091519578</v>
      </c>
      <c r="L420" s="83">
        <f>IF(K420=0,0,SQRT(SUM((K408*L408)^2,(K409*L409)^2,(K410*L410)^2,(K411*L411)^2,(K412*L412)^2,(K413*L413)^2,(K414*L414)^2,(K415*L415)^2,(K416*L416)^2,(K417*L417)^2,(K418*L418)^2,(K419*L419)^2))/K420)</f>
        <v>19.279188561410727</v>
      </c>
      <c r="M420" s="79">
        <f>SUM(M408:M419)</f>
        <v>2204.5211228266999</v>
      </c>
      <c r="N420" s="83">
        <f>IF(M420=0,0,SQRT(SUM((M408*N408)^2,(M409*N409)^2,(M410*N410)^2,(M411*N411)^2,(M412*N412)^2,(M413*N413)^2,(M414*N414)^2,(M415*N415)^2,(M416*N416)^2,(M417*N417)^2,(M418*N418)^2,(M419*N419)^2))/M420)</f>
        <v>23.912963891490925</v>
      </c>
      <c r="O420" s="79">
        <f>SUM(O408:O419)</f>
        <v>7606.4094537212004</v>
      </c>
      <c r="P420" s="83">
        <f>IF(O420=0,0,SQRT(SUM((O408*P408)^2,(O409*P409)^2,(O410*P410)^2,(O411*P411)^2,(O412*P412)^2,(O413*P413)^2,(O414*P414)^2,(O415*P415)^2,(O416*P416)^2,(O417*P417)^2,(O418*P418)^2,(O419*P419)^2))/O420)</f>
        <v>11.808495217468817</v>
      </c>
      <c r="Q420" s="79">
        <f>SUM(Q408:Q419)</f>
        <v>0</v>
      </c>
      <c r="R420" s="83">
        <f>IF(Q420=0,0,SQRT(SUM((Q408*R408)^2,(Q409*R409)^2,(Q410*R410)^2,(Q411*R411)^2,(Q412*R412)^2,(Q413*R413)^2,(Q414*R414)^2,(Q415*R415)^2,(Q416*R416)^2,(Q417*R417)^2,(Q418*R418)^2,(Q419*R419)^2))/Q420)</f>
        <v>0</v>
      </c>
      <c r="S420" s="79">
        <f>SUM(S408:S419)</f>
        <v>148.75999124799998</v>
      </c>
      <c r="T420" s="83">
        <f>IF(S420=0,0,SQRT(SUM((S408*T408)^2,(S409*T409)^2,(S410*T410)^2,(S411*T411)^2,(S412*T412)^2,(S413*T413)^2,(S414*T414)^2,(S415*T415)^2,(S416*T416)^2,(S417*T417)^2,(S418*T418)^2,(S419*T419)^2))/S420)</f>
        <v>31.003261206314956</v>
      </c>
      <c r="U420" s="79">
        <f>SUM(U408:U419)</f>
        <v>1022.7556765742</v>
      </c>
      <c r="V420" s="83">
        <f>IF(U420=0,0,SQRT(SUM((U408*V408)^2,(U409*V409)^2,(U410*V410)^2,(U411*V411)^2,(U412*V412)^2,(U413*V413)^2,(U414*V414)^2,(U415*V415)^2,(U416*V416)^2,(U417*V417)^2,(U418*V418)^2,(U419*V419)^2))/U420)</f>
        <v>37.25712912233486</v>
      </c>
      <c r="W420" s="79">
        <f>SUM(W408:W419)</f>
        <v>112.57637875350001</v>
      </c>
      <c r="X420" s="83">
        <f>IF(W420=0,0,SQRT(SUM((W408*X408)^2,(W409*X409)^2,(W410*X410)^2,(W411*X411)^2,(W412*X412)^2,(W413*X413)^2,(W414*X414)^2,(W415*X415)^2,(W416*X416)^2,(W417*X417)^2,(W418*X418)^2,(W419*X419)^2))/W420)</f>
        <v>120.96325624585543</v>
      </c>
      <c r="Y420" s="79">
        <f>SUM(Y408:Y419)</f>
        <v>219.8668098</v>
      </c>
      <c r="Z420" s="83">
        <f>IF(Y420=0,0,SQRT(SUM((Y408*Z408)^2,(Y409*Z409)^2,(Y410*Z410)^2,(Y411*Z411)^2,(Y412*Z412)^2,(Y413*Z413)^2,(Y414*Z414)^2,(Y415*Z415)^2,(Y416*Z416)^2,(Y417*Z417)^2,(Y418*Z418)^2,(Y419*Z419)^2))/Y420)</f>
        <v>5.8248018992983894</v>
      </c>
      <c r="AA420" s="79">
        <f>SUM(AA408:AA419)</f>
        <v>118.11366536209999</v>
      </c>
      <c r="AB420" s="83">
        <f>IF(AA420=0,0,SQRT(SUM((AA408*AB408)^2,(AA409*AB409)^2,(AA410*AB410)^2,(AA411*AB411)^2,(AA412*AB412)^2,(AA413*AB413)^2,(AA414*AB414)^2,(AA415*AB415)^2,(AA416*AB416)^2,(AA417*AB417)^2,(AA418*AB418)^2,(AA419*AB419)^2))/AA420)</f>
        <v>115.81765191921609</v>
      </c>
      <c r="AC420" s="79">
        <f>SUM(AC408:AC419)</f>
        <v>0</v>
      </c>
      <c r="AD420" s="83">
        <f>IF(AC420=0,0,SQRT(SUM((AC408*AD408)^2,(AC409*AD409)^2,(AC410*AD410)^2,(AC411*AD411)^2,(AC412*AD412)^2,(AC413*AD413)^2,(AC414*AD414)^2,(AC415*AD415)^2,(AC416*AD416)^2,(AC417*AD417)^2,(AC418*AD418)^2,(AC419*AD419)^2))/AC420)</f>
        <v>0</v>
      </c>
      <c r="AE420" s="79">
        <f>SUM(AE408:AE419)</f>
        <v>0</v>
      </c>
      <c r="AF420" s="83">
        <f>IF(AE420=0,0,SQRT(SUM((AE408*AF408)^2,(AE409*AF409)^2,(AE410*AF410)^2,(AE411*AF411)^2,(AE412*AF412)^2,(AE413*AF413)^2,(AE414*AF414)^2,(AE415*AF415)^2,(AE416*AF416)^2,(AE417*AF417)^2,(AE418*AF418)^2,(AE419*AF419)^2))/AE420)</f>
        <v>0</v>
      </c>
      <c r="AG420" s="79">
        <f>SUM(AG408:AG419)</f>
        <v>0</v>
      </c>
      <c r="AH420" s="83">
        <f>IF(AG420=0,0,SQRT(SUM((AG408*AH408)^2,(AG409*AH409)^2,(AG410*AH410)^2,(AG411*AH411)^2,(AG412*AH412)^2,(AG413*AH413)^2,(AG414*AH414)^2,(AG415*AH415)^2,(AG416*AH416)^2,(AG417*AH417)^2,(AG418*AH418)^2,(AG419*AH419)^2))/AG420)</f>
        <v>0</v>
      </c>
      <c r="AI420" s="79">
        <f>SUM(AI408:AI419)</f>
        <v>0</v>
      </c>
      <c r="AJ420" s="83">
        <f>IF(AI420=0,0,SQRT(SUM((AI408*AJ408)^2,(AI409*AJ409)^2,(AI410*AJ410)^2,(AI411*AJ411)^2,(AI412*AJ412)^2,(AI413*AJ413)^2,(AI414*AJ414)^2,(AI415*AJ415)^2,(AI416*AJ416)^2,(AI417*AJ417)^2,(AI418*AJ418)^2,(AI419*AJ419)^2))/AI420)</f>
        <v>0</v>
      </c>
      <c r="AK420" s="79">
        <f>SUM(AK408:AK419)</f>
        <v>0</v>
      </c>
      <c r="AL420" s="83">
        <f>IF(AK420=0,0,SQRT(SUM((AK408*AL408)^2,(AK409*AL409)^2,(AK410*AL410)^2,(AK411*AL411)^2,(AK412*AL412)^2,(AK413*AL413)^2,(AK414*AL414)^2,(AK415*AL415)^2,(AK416*AL416)^2,(AK417*AL417)^2,(AK418*AL418)^2,(AK419*AL419)^2))/AK420)</f>
        <v>0</v>
      </c>
      <c r="AM420" s="81">
        <f>SUM(AM408:AM419)</f>
        <v>373634.53364788147</v>
      </c>
      <c r="AN420" s="84">
        <f>IF(AM420=0,0,SQRT(SUM((AM408*AN408)^2,(AM409*AN409)^2,(AM410*AN410)^2,(AM411*AN411)^2,(AM412*AN412)^2,(AM413*AN413)^2,(AM414*AN414)^2,(AM415*AN415)^2,(AM416*AN416)^2,(AM417*AN417)^2,(AM418*AN418)^2,(AM419*AN419)^2))/AM420)</f>
        <v>1.5728306969417705</v>
      </c>
    </row>
  </sheetData>
  <mergeCells count="444">
    <mergeCell ref="C81:D81"/>
    <mergeCell ref="E81:F81"/>
    <mergeCell ref="B55:B57"/>
    <mergeCell ref="C55:H55"/>
    <mergeCell ref="I55:N55"/>
    <mergeCell ref="O55:T55"/>
    <mergeCell ref="Q81:R81"/>
    <mergeCell ref="S81:T81"/>
    <mergeCell ref="B80:B82"/>
    <mergeCell ref="C80:H80"/>
    <mergeCell ref="I80:N80"/>
    <mergeCell ref="O80:T80"/>
    <mergeCell ref="G81:H81"/>
    <mergeCell ref="I81:J81"/>
    <mergeCell ref="K81:L81"/>
    <mergeCell ref="M81:N81"/>
    <mergeCell ref="AA80:AF80"/>
    <mergeCell ref="AG80:AL80"/>
    <mergeCell ref="AM80:AN81"/>
    <mergeCell ref="AK81:AL81"/>
    <mergeCell ref="O81:P81"/>
    <mergeCell ref="U81:V81"/>
    <mergeCell ref="B30:B32"/>
    <mergeCell ref="AM5:AN6"/>
    <mergeCell ref="C30:H30"/>
    <mergeCell ref="I30:N30"/>
    <mergeCell ref="O30:T30"/>
    <mergeCell ref="U30:Z30"/>
    <mergeCell ref="AA30:AF30"/>
    <mergeCell ref="AG30:AL30"/>
    <mergeCell ref="AM30:AN31"/>
    <mergeCell ref="AK31:AL31"/>
    <mergeCell ref="B5:B7"/>
    <mergeCell ref="I5:N5"/>
    <mergeCell ref="O5:T5"/>
    <mergeCell ref="AK6:AL6"/>
    <mergeCell ref="U5:Z5"/>
    <mergeCell ref="AA5:AF5"/>
    <mergeCell ref="AG5:AL5"/>
    <mergeCell ref="C56:D56"/>
    <mergeCell ref="C5:H5"/>
    <mergeCell ref="Y6:Z6"/>
    <mergeCell ref="AA6:AB6"/>
    <mergeCell ref="AC6:AD6"/>
    <mergeCell ref="AI31:AJ31"/>
    <mergeCell ref="E56:F56"/>
    <mergeCell ref="G56:H56"/>
    <mergeCell ref="I56:J56"/>
    <mergeCell ref="K56:L56"/>
    <mergeCell ref="M56:N56"/>
    <mergeCell ref="O56:P56"/>
    <mergeCell ref="Q56:R56"/>
    <mergeCell ref="S56:T56"/>
    <mergeCell ref="U56:V56"/>
    <mergeCell ref="U6:V6"/>
    <mergeCell ref="AE6:AF6"/>
    <mergeCell ref="W6:X6"/>
    <mergeCell ref="AE56:AF56"/>
    <mergeCell ref="C31:D31"/>
    <mergeCell ref="E31:F31"/>
    <mergeCell ref="G31:H31"/>
    <mergeCell ref="I31:J31"/>
    <mergeCell ref="K31:L31"/>
    <mergeCell ref="M31:N31"/>
    <mergeCell ref="O31:P31"/>
    <mergeCell ref="Q31:R31"/>
    <mergeCell ref="S31:T31"/>
    <mergeCell ref="W31:X31"/>
    <mergeCell ref="Y31:Z31"/>
    <mergeCell ref="AA31:AB31"/>
    <mergeCell ref="AC56:AD56"/>
    <mergeCell ref="U55:Z55"/>
    <mergeCell ref="U31:V31"/>
    <mergeCell ref="C6:D6"/>
    <mergeCell ref="E6:F6"/>
    <mergeCell ref="G6:H6"/>
    <mergeCell ref="I6:J6"/>
    <mergeCell ref="K6:L6"/>
    <mergeCell ref="M6:N6"/>
    <mergeCell ref="O6:P6"/>
    <mergeCell ref="Q6:R6"/>
    <mergeCell ref="S6:T6"/>
    <mergeCell ref="AP6:AQ6"/>
    <mergeCell ref="AE81:AF81"/>
    <mergeCell ref="AG6:AH6"/>
    <mergeCell ref="AI6:AJ6"/>
    <mergeCell ref="W81:X81"/>
    <mergeCell ref="Y81:Z81"/>
    <mergeCell ref="AA81:AB81"/>
    <mergeCell ref="AC81:AD81"/>
    <mergeCell ref="AP30:AQ30"/>
    <mergeCell ref="AG31:AH31"/>
    <mergeCell ref="AG56:AH56"/>
    <mergeCell ref="AG81:AH81"/>
    <mergeCell ref="AC31:AD31"/>
    <mergeCell ref="W56:X56"/>
    <mergeCell ref="Y56:Z56"/>
    <mergeCell ref="AA56:AB56"/>
    <mergeCell ref="AI56:AJ56"/>
    <mergeCell ref="AI81:AJ81"/>
    <mergeCell ref="AA55:AF55"/>
    <mergeCell ref="AG55:AL55"/>
    <mergeCell ref="AM55:AN56"/>
    <mergeCell ref="AK56:AL56"/>
    <mergeCell ref="AE31:AF31"/>
    <mergeCell ref="U80:Z80"/>
    <mergeCell ref="AM105:AN106"/>
    <mergeCell ref="C106:D106"/>
    <mergeCell ref="E106:F106"/>
    <mergeCell ref="G106:H106"/>
    <mergeCell ref="I106:J106"/>
    <mergeCell ref="K106:L106"/>
    <mergeCell ref="M106:N106"/>
    <mergeCell ref="O106:P106"/>
    <mergeCell ref="Q106:R106"/>
    <mergeCell ref="S106:T106"/>
    <mergeCell ref="U106:V106"/>
    <mergeCell ref="W106:X106"/>
    <mergeCell ref="Y106:Z106"/>
    <mergeCell ref="AA106:AB106"/>
    <mergeCell ref="AC106:AD106"/>
    <mergeCell ref="AE106:AF106"/>
    <mergeCell ref="AG106:AH106"/>
    <mergeCell ref="AI106:AJ106"/>
    <mergeCell ref="AK106:AL106"/>
    <mergeCell ref="B130:B132"/>
    <mergeCell ref="C130:H130"/>
    <mergeCell ref="I130:N130"/>
    <mergeCell ref="O130:T130"/>
    <mergeCell ref="U130:Z130"/>
    <mergeCell ref="AA130:AF130"/>
    <mergeCell ref="AG130:AL130"/>
    <mergeCell ref="B105:B107"/>
    <mergeCell ref="C105:H105"/>
    <mergeCell ref="I105:N105"/>
    <mergeCell ref="O105:T105"/>
    <mergeCell ref="U105:Z105"/>
    <mergeCell ref="AA105:AF105"/>
    <mergeCell ref="AG105:AL105"/>
    <mergeCell ref="AM130:AN131"/>
    <mergeCell ref="C131:D131"/>
    <mergeCell ref="E131:F131"/>
    <mergeCell ref="G131:H131"/>
    <mergeCell ref="I131:J131"/>
    <mergeCell ref="K131:L131"/>
    <mergeCell ref="M131:N131"/>
    <mergeCell ref="O131:P131"/>
    <mergeCell ref="Q131:R131"/>
    <mergeCell ref="S131:T131"/>
    <mergeCell ref="U131:V131"/>
    <mergeCell ref="W131:X131"/>
    <mergeCell ref="Y131:Z131"/>
    <mergeCell ref="AA131:AB131"/>
    <mergeCell ref="AC131:AD131"/>
    <mergeCell ref="AE131:AF131"/>
    <mergeCell ref="AG131:AH131"/>
    <mergeCell ref="AI131:AJ131"/>
    <mergeCell ref="AK131:AL131"/>
    <mergeCell ref="AM155:AN156"/>
    <mergeCell ref="C156:D156"/>
    <mergeCell ref="E156:F156"/>
    <mergeCell ref="G156:H156"/>
    <mergeCell ref="I156:J156"/>
    <mergeCell ref="K156:L156"/>
    <mergeCell ref="M156:N156"/>
    <mergeCell ref="O156:P156"/>
    <mergeCell ref="Q156:R156"/>
    <mergeCell ref="S156:T156"/>
    <mergeCell ref="U156:V156"/>
    <mergeCell ref="W156:X156"/>
    <mergeCell ref="Y156:Z156"/>
    <mergeCell ref="AA156:AB156"/>
    <mergeCell ref="AC156:AD156"/>
    <mergeCell ref="AE156:AF156"/>
    <mergeCell ref="AG156:AH156"/>
    <mergeCell ref="AI156:AJ156"/>
    <mergeCell ref="AK156:AL156"/>
    <mergeCell ref="B180:B182"/>
    <mergeCell ref="C180:H180"/>
    <mergeCell ref="I180:N180"/>
    <mergeCell ref="O180:T180"/>
    <mergeCell ref="U180:Z180"/>
    <mergeCell ref="AA180:AF180"/>
    <mergeCell ref="AG180:AL180"/>
    <mergeCell ref="B155:B157"/>
    <mergeCell ref="C155:H155"/>
    <mergeCell ref="I155:N155"/>
    <mergeCell ref="O155:T155"/>
    <mergeCell ref="U155:Z155"/>
    <mergeCell ref="AA155:AF155"/>
    <mergeCell ref="AG155:AL155"/>
    <mergeCell ref="AM180:AN181"/>
    <mergeCell ref="C181:D181"/>
    <mergeCell ref="E181:F181"/>
    <mergeCell ref="G181:H181"/>
    <mergeCell ref="I181:J181"/>
    <mergeCell ref="K181:L181"/>
    <mergeCell ref="M181:N181"/>
    <mergeCell ref="O181:P181"/>
    <mergeCell ref="Q181:R181"/>
    <mergeCell ref="S181:T181"/>
    <mergeCell ref="U181:V181"/>
    <mergeCell ref="W181:X181"/>
    <mergeCell ref="Y181:Z181"/>
    <mergeCell ref="AA181:AB181"/>
    <mergeCell ref="AC181:AD181"/>
    <mergeCell ref="AE181:AF181"/>
    <mergeCell ref="AG181:AH181"/>
    <mergeCell ref="AI181:AJ181"/>
    <mergeCell ref="AK181:AL181"/>
    <mergeCell ref="AM205:AN206"/>
    <mergeCell ref="C206:D206"/>
    <mergeCell ref="E206:F206"/>
    <mergeCell ref="G206:H206"/>
    <mergeCell ref="I206:J206"/>
    <mergeCell ref="K206:L206"/>
    <mergeCell ref="M206:N206"/>
    <mergeCell ref="O206:P206"/>
    <mergeCell ref="Q206:R206"/>
    <mergeCell ref="S206:T206"/>
    <mergeCell ref="U206:V206"/>
    <mergeCell ref="W206:X206"/>
    <mergeCell ref="Y206:Z206"/>
    <mergeCell ref="AA206:AB206"/>
    <mergeCell ref="AC206:AD206"/>
    <mergeCell ref="AE206:AF206"/>
    <mergeCell ref="AG206:AH206"/>
    <mergeCell ref="AI206:AJ206"/>
    <mergeCell ref="AK206:AL206"/>
    <mergeCell ref="B230:B232"/>
    <mergeCell ref="C230:H230"/>
    <mergeCell ref="I230:N230"/>
    <mergeCell ref="O230:T230"/>
    <mergeCell ref="U230:Z230"/>
    <mergeCell ref="AA230:AF230"/>
    <mergeCell ref="AG230:AL230"/>
    <mergeCell ref="B205:B207"/>
    <mergeCell ref="C205:H205"/>
    <mergeCell ref="I205:N205"/>
    <mergeCell ref="O205:T205"/>
    <mergeCell ref="U205:Z205"/>
    <mergeCell ref="AA205:AF205"/>
    <mergeCell ref="AG205:AL205"/>
    <mergeCell ref="AM230:AN231"/>
    <mergeCell ref="C231:D231"/>
    <mergeCell ref="E231:F231"/>
    <mergeCell ref="G231:H231"/>
    <mergeCell ref="I231:J231"/>
    <mergeCell ref="K231:L231"/>
    <mergeCell ref="M231:N231"/>
    <mergeCell ref="O231:P231"/>
    <mergeCell ref="Q231:R231"/>
    <mergeCell ref="S231:T231"/>
    <mergeCell ref="U231:V231"/>
    <mergeCell ref="W231:X231"/>
    <mergeCell ref="Y231:Z231"/>
    <mergeCell ref="AA231:AB231"/>
    <mergeCell ref="AC231:AD231"/>
    <mergeCell ref="AE231:AF231"/>
    <mergeCell ref="AG231:AH231"/>
    <mergeCell ref="AI231:AJ231"/>
    <mergeCell ref="AK231:AL231"/>
    <mergeCell ref="AM255:AN256"/>
    <mergeCell ref="C256:D256"/>
    <mergeCell ref="E256:F256"/>
    <mergeCell ref="G256:H256"/>
    <mergeCell ref="I256:J256"/>
    <mergeCell ref="K256:L256"/>
    <mergeCell ref="M256:N256"/>
    <mergeCell ref="O256:P256"/>
    <mergeCell ref="Q256:R256"/>
    <mergeCell ref="S256:T256"/>
    <mergeCell ref="U256:V256"/>
    <mergeCell ref="W256:X256"/>
    <mergeCell ref="Y256:Z256"/>
    <mergeCell ref="AA256:AB256"/>
    <mergeCell ref="AC256:AD256"/>
    <mergeCell ref="AE256:AF256"/>
    <mergeCell ref="AG256:AH256"/>
    <mergeCell ref="AI256:AJ256"/>
    <mergeCell ref="AK256:AL256"/>
    <mergeCell ref="B280:B282"/>
    <mergeCell ref="C280:H280"/>
    <mergeCell ref="I280:N280"/>
    <mergeCell ref="O280:T280"/>
    <mergeCell ref="U280:Z280"/>
    <mergeCell ref="AA280:AF280"/>
    <mergeCell ref="AG280:AL280"/>
    <mergeCell ref="B255:B257"/>
    <mergeCell ref="C255:H255"/>
    <mergeCell ref="I255:N255"/>
    <mergeCell ref="O255:T255"/>
    <mergeCell ref="U255:Z255"/>
    <mergeCell ref="AA255:AF255"/>
    <mergeCell ref="AG255:AL255"/>
    <mergeCell ref="AM280:AN281"/>
    <mergeCell ref="C281:D281"/>
    <mergeCell ref="E281:F281"/>
    <mergeCell ref="G281:H281"/>
    <mergeCell ref="I281:J281"/>
    <mergeCell ref="K281:L281"/>
    <mergeCell ref="M281:N281"/>
    <mergeCell ref="O281:P281"/>
    <mergeCell ref="Q281:R281"/>
    <mergeCell ref="S281:T281"/>
    <mergeCell ref="U281:V281"/>
    <mergeCell ref="W281:X281"/>
    <mergeCell ref="Y281:Z281"/>
    <mergeCell ref="AA281:AB281"/>
    <mergeCell ref="AC281:AD281"/>
    <mergeCell ref="AE281:AF281"/>
    <mergeCell ref="AG281:AH281"/>
    <mergeCell ref="AI281:AJ281"/>
    <mergeCell ref="AK281:AL281"/>
    <mergeCell ref="AM305:AN306"/>
    <mergeCell ref="C306:D306"/>
    <mergeCell ref="E306:F306"/>
    <mergeCell ref="G306:H306"/>
    <mergeCell ref="I306:J306"/>
    <mergeCell ref="K306:L306"/>
    <mergeCell ref="M306:N306"/>
    <mergeCell ref="O306:P306"/>
    <mergeCell ref="Q306:R306"/>
    <mergeCell ref="S306:T306"/>
    <mergeCell ref="U306:V306"/>
    <mergeCell ref="W306:X306"/>
    <mergeCell ref="Y306:Z306"/>
    <mergeCell ref="AA306:AB306"/>
    <mergeCell ref="AC306:AD306"/>
    <mergeCell ref="AE306:AF306"/>
    <mergeCell ref="AG306:AH306"/>
    <mergeCell ref="AI306:AJ306"/>
    <mergeCell ref="AK306:AL306"/>
    <mergeCell ref="B330:B332"/>
    <mergeCell ref="C330:H330"/>
    <mergeCell ref="I330:N330"/>
    <mergeCell ref="O330:T330"/>
    <mergeCell ref="U330:Z330"/>
    <mergeCell ref="AA330:AF330"/>
    <mergeCell ref="AG330:AL330"/>
    <mergeCell ref="B305:B307"/>
    <mergeCell ref="C305:H305"/>
    <mergeCell ref="I305:N305"/>
    <mergeCell ref="O305:T305"/>
    <mergeCell ref="U305:Z305"/>
    <mergeCell ref="AA305:AF305"/>
    <mergeCell ref="AG305:AL305"/>
    <mergeCell ref="AM330:AN331"/>
    <mergeCell ref="C331:D331"/>
    <mergeCell ref="E331:F331"/>
    <mergeCell ref="G331:H331"/>
    <mergeCell ref="I331:J331"/>
    <mergeCell ref="K331:L331"/>
    <mergeCell ref="M331:N331"/>
    <mergeCell ref="O331:P331"/>
    <mergeCell ref="Q331:R331"/>
    <mergeCell ref="S331:T331"/>
    <mergeCell ref="U331:V331"/>
    <mergeCell ref="W331:X331"/>
    <mergeCell ref="Y331:Z331"/>
    <mergeCell ref="AA331:AB331"/>
    <mergeCell ref="AC331:AD331"/>
    <mergeCell ref="AE331:AF331"/>
    <mergeCell ref="AG331:AH331"/>
    <mergeCell ref="AI331:AJ331"/>
    <mergeCell ref="AK331:AL331"/>
    <mergeCell ref="AM355:AN356"/>
    <mergeCell ref="C356:D356"/>
    <mergeCell ref="E356:F356"/>
    <mergeCell ref="G356:H356"/>
    <mergeCell ref="I356:J356"/>
    <mergeCell ref="K356:L356"/>
    <mergeCell ref="M356:N356"/>
    <mergeCell ref="O356:P356"/>
    <mergeCell ref="Q356:R356"/>
    <mergeCell ref="S356:T356"/>
    <mergeCell ref="U356:V356"/>
    <mergeCell ref="W356:X356"/>
    <mergeCell ref="Y356:Z356"/>
    <mergeCell ref="AA356:AB356"/>
    <mergeCell ref="AC356:AD356"/>
    <mergeCell ref="AE356:AF356"/>
    <mergeCell ref="AG356:AH356"/>
    <mergeCell ref="AI356:AJ356"/>
    <mergeCell ref="AK356:AL356"/>
    <mergeCell ref="B380:B382"/>
    <mergeCell ref="C380:H380"/>
    <mergeCell ref="I380:N380"/>
    <mergeCell ref="O380:T380"/>
    <mergeCell ref="U380:Z380"/>
    <mergeCell ref="AA380:AF380"/>
    <mergeCell ref="AG380:AL380"/>
    <mergeCell ref="B355:B357"/>
    <mergeCell ref="C355:H355"/>
    <mergeCell ref="I355:N355"/>
    <mergeCell ref="O355:T355"/>
    <mergeCell ref="U355:Z355"/>
    <mergeCell ref="AA355:AF355"/>
    <mergeCell ref="AG355:AL355"/>
    <mergeCell ref="AI406:AJ406"/>
    <mergeCell ref="AK406:AL406"/>
    <mergeCell ref="AM380:AN381"/>
    <mergeCell ref="C381:D381"/>
    <mergeCell ref="E381:F381"/>
    <mergeCell ref="G381:H381"/>
    <mergeCell ref="I381:J381"/>
    <mergeCell ref="K381:L381"/>
    <mergeCell ref="M381:N381"/>
    <mergeCell ref="O381:P381"/>
    <mergeCell ref="Q381:R381"/>
    <mergeCell ref="S381:T381"/>
    <mergeCell ref="U381:V381"/>
    <mergeCell ref="W381:X381"/>
    <mergeCell ref="Y381:Z381"/>
    <mergeCell ref="AA381:AB381"/>
    <mergeCell ref="AC381:AD381"/>
    <mergeCell ref="AE381:AF381"/>
    <mergeCell ref="AG381:AH381"/>
    <mergeCell ref="AI381:AJ381"/>
    <mergeCell ref="AK381:AL381"/>
    <mergeCell ref="B405:B407"/>
    <mergeCell ref="C405:H405"/>
    <mergeCell ref="I405:N405"/>
    <mergeCell ref="O405:T405"/>
    <mergeCell ref="U405:Z405"/>
    <mergeCell ref="AA405:AF405"/>
    <mergeCell ref="AG405:AL405"/>
    <mergeCell ref="AM405:AN406"/>
    <mergeCell ref="C406:D406"/>
    <mergeCell ref="E406:F406"/>
    <mergeCell ref="G406:H406"/>
    <mergeCell ref="I406:J406"/>
    <mergeCell ref="K406:L406"/>
    <mergeCell ref="M406:N406"/>
    <mergeCell ref="O406:P406"/>
    <mergeCell ref="Q406:R406"/>
    <mergeCell ref="S406:T406"/>
    <mergeCell ref="U406:V406"/>
    <mergeCell ref="W406:X406"/>
    <mergeCell ref="Y406:Z406"/>
    <mergeCell ref="AA406:AB406"/>
    <mergeCell ref="AC406:AD406"/>
    <mergeCell ref="AE406:AF406"/>
    <mergeCell ref="AG406:AH406"/>
  </mergeCells>
  <conditionalFormatting sqref="C21:C26">
    <cfRule type="cellIs" dxfId="993" priority="2566" operator="between">
      <formula>0.0001</formula>
      <formula>0.9999</formula>
    </cfRule>
  </conditionalFormatting>
  <conditionalFormatting sqref="C21:D26">
    <cfRule type="expression" dxfId="992" priority="2565">
      <formula>$D21&gt;25</formula>
    </cfRule>
  </conditionalFormatting>
  <conditionalFormatting sqref="AQ31 AQ33:AQ41">
    <cfRule type="cellIs" dxfId="991" priority="2474" operator="between">
      <formula>0.0001</formula>
      <formula>0.9999</formula>
    </cfRule>
  </conditionalFormatting>
  <conditionalFormatting sqref="AQ31 AP33:AQ41">
    <cfRule type="expression" dxfId="990" priority="2473">
      <formula>#REF!&gt;25</formula>
    </cfRule>
  </conditionalFormatting>
  <conditionalFormatting sqref="AP31 AP33:AP41">
    <cfRule type="cellIs" dxfId="989" priority="2472" operator="between">
      <formula>0.0001</formula>
      <formula>0.9999</formula>
    </cfRule>
  </conditionalFormatting>
  <conditionalFormatting sqref="AP31">
    <cfRule type="expression" dxfId="988" priority="2471">
      <formula>#REF!&gt;25</formula>
    </cfRule>
  </conditionalFormatting>
  <conditionalFormatting sqref="AP30">
    <cfRule type="cellIs" dxfId="987" priority="2470" operator="between">
      <formula>0.0001</formula>
      <formula>0.9999</formula>
    </cfRule>
  </conditionalFormatting>
  <conditionalFormatting sqref="AP30">
    <cfRule type="expression" dxfId="986" priority="2469">
      <formula>#REF!&gt;25</formula>
    </cfRule>
  </conditionalFormatting>
  <conditionalFormatting sqref="F21:F26">
    <cfRule type="expression" dxfId="985" priority="2375">
      <formula>$F21&gt;25</formula>
    </cfRule>
  </conditionalFormatting>
  <conditionalFormatting sqref="E21:E26">
    <cfRule type="cellIs" dxfId="984" priority="2374" operator="between">
      <formula>0.0001</formula>
      <formula>0.9999</formula>
    </cfRule>
  </conditionalFormatting>
  <conditionalFormatting sqref="E21:E26">
    <cfRule type="expression" dxfId="983" priority="2373">
      <formula>$F21&gt;25</formula>
    </cfRule>
  </conditionalFormatting>
  <conditionalFormatting sqref="H21:H26">
    <cfRule type="expression" dxfId="982" priority="2366">
      <formula>H21&gt;25</formula>
    </cfRule>
  </conditionalFormatting>
  <conditionalFormatting sqref="G21:G26">
    <cfRule type="cellIs" dxfId="981" priority="2365" operator="between">
      <formula>0.0001</formula>
      <formula>0.9999</formula>
    </cfRule>
  </conditionalFormatting>
  <conditionalFormatting sqref="G21:G26">
    <cfRule type="expression" dxfId="980" priority="2364">
      <formula>H21&gt;25</formula>
    </cfRule>
  </conditionalFormatting>
  <conditionalFormatting sqref="J21:J26">
    <cfRule type="expression" dxfId="979" priority="2360">
      <formula>J21&gt;25</formula>
    </cfRule>
  </conditionalFormatting>
  <conditionalFormatting sqref="I21:I26">
    <cfRule type="cellIs" dxfId="978" priority="2359" operator="between">
      <formula>0.0001</formula>
      <formula>0.9999</formula>
    </cfRule>
  </conditionalFormatting>
  <conditionalFormatting sqref="I21:I26">
    <cfRule type="expression" dxfId="977" priority="2358">
      <formula>J21&gt;25</formula>
    </cfRule>
  </conditionalFormatting>
  <conditionalFormatting sqref="AF21:AF26 AH21:AH26 AJ21:AN26">
    <cfRule type="expression" dxfId="976" priority="2357">
      <formula>AF21&gt;25</formula>
    </cfRule>
  </conditionalFormatting>
  <conditionalFormatting sqref="L21:L26 N21:N26 P21:P26 R21:R26 T21:T26 V21:V26 X21:X26 Z21:Z26 AB21:AB26 AD21:AD26">
    <cfRule type="expression" dxfId="975" priority="2354">
      <formula>L21&gt;25</formula>
    </cfRule>
  </conditionalFormatting>
  <conditionalFormatting sqref="K21:K26 M21:M26 O21:O26 Q21:Q26 S21:S26 U21:U26 W21:W26 Y21:Y26 AA21:AA26 AC21:AC26 AE21:AE26">
    <cfRule type="cellIs" dxfId="974" priority="2353" operator="between">
      <formula>0.0001</formula>
      <formula>0.9999</formula>
    </cfRule>
  </conditionalFormatting>
  <conditionalFormatting sqref="K21:K26 M21:M26 O21:O26 Q21:Q26 S21:S26 U21:U26 W21:W26 Y21:Y26 AA21:AA26 AC21:AC26 AE21:AE26">
    <cfRule type="expression" dxfId="973" priority="2352">
      <formula>L21&gt;25</formula>
    </cfRule>
  </conditionalFormatting>
  <conditionalFormatting sqref="C46:C51">
    <cfRule type="cellIs" dxfId="972" priority="2351" operator="between">
      <formula>0.0001</formula>
      <formula>0.9999</formula>
    </cfRule>
  </conditionalFormatting>
  <conditionalFormatting sqref="C46:D51">
    <cfRule type="expression" dxfId="971" priority="2350">
      <formula>$D46&gt;25</formula>
    </cfRule>
  </conditionalFormatting>
  <conditionalFormatting sqref="F46:F51">
    <cfRule type="expression" dxfId="970" priority="2346">
      <formula>$F46&gt;25</formula>
    </cfRule>
  </conditionalFormatting>
  <conditionalFormatting sqref="E46:E51">
    <cfRule type="cellIs" dxfId="969" priority="2345" operator="between">
      <formula>0.0001</formula>
      <formula>0.9999</formula>
    </cfRule>
  </conditionalFormatting>
  <conditionalFormatting sqref="E46:E51">
    <cfRule type="expression" dxfId="968" priority="2344">
      <formula>$F46&gt;25</formula>
    </cfRule>
  </conditionalFormatting>
  <conditionalFormatting sqref="H46:H51">
    <cfRule type="expression" dxfId="967" priority="2340">
      <formula>H46&gt;25</formula>
    </cfRule>
  </conditionalFormatting>
  <conditionalFormatting sqref="G46:G51">
    <cfRule type="cellIs" dxfId="966" priority="2339" operator="between">
      <formula>0.0001</formula>
      <formula>0.9999</formula>
    </cfRule>
  </conditionalFormatting>
  <conditionalFormatting sqref="G46:G51">
    <cfRule type="expression" dxfId="965" priority="2338">
      <formula>H46&gt;25</formula>
    </cfRule>
  </conditionalFormatting>
  <conditionalFormatting sqref="J46:J51">
    <cfRule type="expression" dxfId="964" priority="2334">
      <formula>J46&gt;25</formula>
    </cfRule>
  </conditionalFormatting>
  <conditionalFormatting sqref="I46:I51">
    <cfRule type="cellIs" dxfId="963" priority="2333" operator="between">
      <formula>0.0001</formula>
      <formula>0.9999</formula>
    </cfRule>
  </conditionalFormatting>
  <conditionalFormatting sqref="I46:I51">
    <cfRule type="expression" dxfId="962" priority="2332">
      <formula>J46&gt;25</formula>
    </cfRule>
  </conditionalFormatting>
  <conditionalFormatting sqref="AF46:AF51 AH46:AH51 AJ46:AN51">
    <cfRule type="expression" dxfId="961" priority="2331">
      <formula>AF46&gt;25</formula>
    </cfRule>
  </conditionalFormatting>
  <conditionalFormatting sqref="L46:L51 N46:N51 P46:P51 R46:R51 T46:T51 V46:V51 X46:X51 Z46:Z51 AB46:AB51 AD46:AD51">
    <cfRule type="expression" dxfId="960" priority="2328">
      <formula>L46&gt;25</formula>
    </cfRule>
  </conditionalFormatting>
  <conditionalFormatting sqref="K46:K51 M46:M51 O46:O51 Q46:Q51 S46:S51 U46:U51 W46:W51 Y46:Y51 AA46:AA51 AC46:AC51 AE46:AE51">
    <cfRule type="cellIs" dxfId="959" priority="2327" operator="between">
      <formula>0.0001</formula>
      <formula>0.9999</formula>
    </cfRule>
  </conditionalFormatting>
  <conditionalFormatting sqref="K46:K51 M46:M51 O46:O51 Q46:Q51 S46:S51 U46:U51 W46:W51 Y46:Y51 AA46:AA51 AC46:AC51 AE46:AE51">
    <cfRule type="expression" dxfId="958" priority="2326">
      <formula>L46&gt;25</formula>
    </cfRule>
  </conditionalFormatting>
  <conditionalFormatting sqref="C71:C76">
    <cfRule type="cellIs" dxfId="957" priority="2325" operator="between">
      <formula>0.0001</formula>
      <formula>0.9999</formula>
    </cfRule>
  </conditionalFormatting>
  <conditionalFormatting sqref="C71:D76">
    <cfRule type="expression" dxfId="956" priority="2324">
      <formula>$D71&gt;25</formula>
    </cfRule>
  </conditionalFormatting>
  <conditionalFormatting sqref="F71:F76">
    <cfRule type="expression" dxfId="955" priority="2320">
      <formula>$F71&gt;25</formula>
    </cfRule>
  </conditionalFormatting>
  <conditionalFormatting sqref="E71:E76">
    <cfRule type="cellIs" dxfId="954" priority="2319" operator="between">
      <formula>0.0001</formula>
      <formula>0.9999</formula>
    </cfRule>
  </conditionalFormatting>
  <conditionalFormatting sqref="E71:E76">
    <cfRule type="expression" dxfId="953" priority="2318">
      <formula>$F71&gt;25</formula>
    </cfRule>
  </conditionalFormatting>
  <conditionalFormatting sqref="H71:H76">
    <cfRule type="expression" dxfId="952" priority="2314">
      <formula>H71&gt;25</formula>
    </cfRule>
  </conditionalFormatting>
  <conditionalFormatting sqref="G71:G76">
    <cfRule type="cellIs" dxfId="951" priority="2313" operator="between">
      <formula>0.0001</formula>
      <formula>0.9999</formula>
    </cfRule>
  </conditionalFormatting>
  <conditionalFormatting sqref="G71:G76">
    <cfRule type="expression" dxfId="950" priority="2312">
      <formula>H71&gt;25</formula>
    </cfRule>
  </conditionalFormatting>
  <conditionalFormatting sqref="J71:J76">
    <cfRule type="expression" dxfId="949" priority="2308">
      <formula>J71&gt;25</formula>
    </cfRule>
  </conditionalFormatting>
  <conditionalFormatting sqref="I71:I76">
    <cfRule type="cellIs" dxfId="948" priority="2307" operator="between">
      <formula>0.0001</formula>
      <formula>0.9999</formula>
    </cfRule>
  </conditionalFormatting>
  <conditionalFormatting sqref="I71:I76">
    <cfRule type="expression" dxfId="947" priority="2306">
      <formula>J71&gt;25</formula>
    </cfRule>
  </conditionalFormatting>
  <conditionalFormatting sqref="AF71:AF76 AH71:AH76 AJ71:AN76">
    <cfRule type="expression" dxfId="946" priority="2305">
      <formula>AF71&gt;25</formula>
    </cfRule>
  </conditionalFormatting>
  <conditionalFormatting sqref="L71:L76 N71:N76 P71:P76 R71:R76 T71:T76 V71:V76 X71:X76 Z71:Z76 AB71:AB76 AD71:AD76">
    <cfRule type="expression" dxfId="945" priority="2302">
      <formula>L71&gt;25</formula>
    </cfRule>
  </conditionalFormatting>
  <conditionalFormatting sqref="K71:K76 M71:M76 O71:O76 Q71:Q76 S71:S76 U71:U76 W71:W76 Y71:Y76 AA71:AA76 AC71:AC76 AE71:AE76">
    <cfRule type="cellIs" dxfId="944" priority="2301" operator="between">
      <formula>0.0001</formula>
      <formula>0.9999</formula>
    </cfRule>
  </conditionalFormatting>
  <conditionalFormatting sqref="K71:K76 M71:M76 O71:O76 Q71:Q76 S71:S76 U71:U76 W71:W76 Y71:Y76 AA71:AA76 AC71:AC76 AE71:AE76">
    <cfRule type="expression" dxfId="943" priority="2300">
      <formula>L71&gt;25</formula>
    </cfRule>
  </conditionalFormatting>
  <conditionalFormatting sqref="AG21:AG26">
    <cfRule type="cellIs" dxfId="942" priority="2243" operator="between">
      <formula>0.0001</formula>
      <formula>0.9999</formula>
    </cfRule>
  </conditionalFormatting>
  <conditionalFormatting sqref="AG21:AG26">
    <cfRule type="expression" dxfId="941" priority="2242">
      <formula>AH21&gt;25</formula>
    </cfRule>
  </conditionalFormatting>
  <conditionalFormatting sqref="AG46:AG51">
    <cfRule type="cellIs" dxfId="940" priority="2231" operator="between">
      <formula>0.0001</formula>
      <formula>0.9999</formula>
    </cfRule>
  </conditionalFormatting>
  <conditionalFormatting sqref="AG46:AG51">
    <cfRule type="expression" dxfId="939" priority="2230">
      <formula>AH46&gt;25</formula>
    </cfRule>
  </conditionalFormatting>
  <conditionalFormatting sqref="AG71:AG76">
    <cfRule type="cellIs" dxfId="938" priority="2227" operator="between">
      <formula>0.0001</formula>
      <formula>0.9999</formula>
    </cfRule>
  </conditionalFormatting>
  <conditionalFormatting sqref="AG71:AG76">
    <cfRule type="expression" dxfId="937" priority="2226">
      <formula>AH71&gt;25</formula>
    </cfRule>
  </conditionalFormatting>
  <conditionalFormatting sqref="AI21:AI26">
    <cfRule type="cellIs" dxfId="936" priority="2184" operator="between">
      <formula>0.0001</formula>
      <formula>0.9999</formula>
    </cfRule>
  </conditionalFormatting>
  <conditionalFormatting sqref="AI21:AI26">
    <cfRule type="expression" dxfId="935" priority="2183">
      <formula>AJ21&gt;25</formula>
    </cfRule>
  </conditionalFormatting>
  <conditionalFormatting sqref="AI46:AI51">
    <cfRule type="cellIs" dxfId="934" priority="2173" operator="between">
      <formula>0.0001</formula>
      <formula>0.9999</formula>
    </cfRule>
  </conditionalFormatting>
  <conditionalFormatting sqref="AI46:AI51">
    <cfRule type="expression" dxfId="933" priority="2172">
      <formula>AJ46&gt;25</formula>
    </cfRule>
  </conditionalFormatting>
  <conditionalFormatting sqref="AI71:AI76">
    <cfRule type="cellIs" dxfId="932" priority="2165" operator="between">
      <formula>0.0001</formula>
      <formula>0.9999</formula>
    </cfRule>
  </conditionalFormatting>
  <conditionalFormatting sqref="AI71:AI76">
    <cfRule type="expression" dxfId="931" priority="2164">
      <formula>AJ71&gt;25</formula>
    </cfRule>
  </conditionalFormatting>
  <conditionalFormatting sqref="C8:C20">
    <cfRule type="cellIs" dxfId="930" priority="2140" operator="between">
      <formula>0.0001</formula>
      <formula>0.9999</formula>
    </cfRule>
  </conditionalFormatting>
  <conditionalFormatting sqref="C8:D20">
    <cfRule type="expression" dxfId="929" priority="2139">
      <formula>$D8&gt;25</formula>
    </cfRule>
  </conditionalFormatting>
  <conditionalFormatting sqref="AQ7 AQ9:AQ17">
    <cfRule type="cellIs" dxfId="928" priority="2005" operator="between">
      <formula>0.0001</formula>
      <formula>0.9999</formula>
    </cfRule>
  </conditionalFormatting>
  <conditionalFormatting sqref="AQ7 AP9:AQ17">
    <cfRule type="expression" dxfId="927" priority="2004">
      <formula>#REF!&gt;25</formula>
    </cfRule>
  </conditionalFormatting>
  <conditionalFormatting sqref="AP9:AP17">
    <cfRule type="cellIs" dxfId="926" priority="2003" operator="between">
      <formula>0.0001</formula>
      <formula>0.9999</formula>
    </cfRule>
  </conditionalFormatting>
  <conditionalFormatting sqref="AP6">
    <cfRule type="cellIs" dxfId="925" priority="2002" operator="between">
      <formula>0.0001</formula>
      <formula>0.9999</formula>
    </cfRule>
  </conditionalFormatting>
  <conditionalFormatting sqref="AP6">
    <cfRule type="expression" dxfId="924" priority="2001">
      <formula>#REF!&gt;25</formula>
    </cfRule>
  </conditionalFormatting>
  <conditionalFormatting sqref="C96:C101">
    <cfRule type="cellIs" dxfId="923" priority="1441" operator="between">
      <formula>0.0001</formula>
      <formula>0.9999</formula>
    </cfRule>
  </conditionalFormatting>
  <conditionalFormatting sqref="C96:D101">
    <cfRule type="expression" dxfId="922" priority="1440">
      <formula>$D96&gt;25</formula>
    </cfRule>
  </conditionalFormatting>
  <conditionalFormatting sqref="F96:F101">
    <cfRule type="expression" dxfId="921" priority="1439">
      <formula>$F96&gt;25</formula>
    </cfRule>
  </conditionalFormatting>
  <conditionalFormatting sqref="E96:E101">
    <cfRule type="cellIs" dxfId="920" priority="1438" operator="between">
      <formula>0.0001</formula>
      <formula>0.9999</formula>
    </cfRule>
  </conditionalFormatting>
  <conditionalFormatting sqref="E96:E101">
    <cfRule type="expression" dxfId="919" priority="1437">
      <formula>$F96&gt;25</formula>
    </cfRule>
  </conditionalFormatting>
  <conditionalFormatting sqref="H96:H101">
    <cfRule type="expression" dxfId="918" priority="1436">
      <formula>H96&gt;25</formula>
    </cfRule>
  </conditionalFormatting>
  <conditionalFormatting sqref="G96:G101">
    <cfRule type="cellIs" dxfId="917" priority="1435" operator="between">
      <formula>0.0001</formula>
      <formula>0.9999</formula>
    </cfRule>
  </conditionalFormatting>
  <conditionalFormatting sqref="G96:G101">
    <cfRule type="expression" dxfId="916" priority="1434">
      <formula>H96&gt;25</formula>
    </cfRule>
  </conditionalFormatting>
  <conditionalFormatting sqref="J96:J101">
    <cfRule type="expression" dxfId="915" priority="1433">
      <formula>J96&gt;25</formula>
    </cfRule>
  </conditionalFormatting>
  <conditionalFormatting sqref="I96:I101">
    <cfRule type="cellIs" dxfId="914" priority="1432" operator="between">
      <formula>0.0001</formula>
      <formula>0.9999</formula>
    </cfRule>
  </conditionalFormatting>
  <conditionalFormatting sqref="I96:I101">
    <cfRule type="expression" dxfId="913" priority="1431">
      <formula>J96&gt;25</formula>
    </cfRule>
  </conditionalFormatting>
  <conditionalFormatting sqref="AF96:AF101 AH96:AH101 AJ96:AN101">
    <cfRule type="expression" dxfId="912" priority="1430">
      <formula>AF96&gt;25</formula>
    </cfRule>
  </conditionalFormatting>
  <conditionalFormatting sqref="L96:L101 N96:N101 P96:P101 R96:R101 T96:T101 V96:V101 X96:X101 Z96:Z101 AB96:AB101 AD96:AD101">
    <cfRule type="expression" dxfId="911" priority="1429">
      <formula>L96&gt;25</formula>
    </cfRule>
  </conditionalFormatting>
  <conditionalFormatting sqref="K96:K101 M96:M101 O96:O101 Q96:Q101 S96:S101 U96:U101 W96:W101 Y96:Y101 AA96:AA101 AC96:AC101 AE96:AE101">
    <cfRule type="cellIs" dxfId="910" priority="1428" operator="between">
      <formula>0.0001</formula>
      <formula>0.9999</formula>
    </cfRule>
  </conditionalFormatting>
  <conditionalFormatting sqref="K96:K101 M96:M101 O96:O101 Q96:Q101 S96:S101 U96:U101 W96:W101 Y96:Y101 AA96:AA101 AC96:AC101 AE96:AE101">
    <cfRule type="expression" dxfId="909" priority="1427">
      <formula>L96&gt;25</formula>
    </cfRule>
  </conditionalFormatting>
  <conditionalFormatting sqref="AG96:AG101">
    <cfRule type="cellIs" dxfId="908" priority="1426" operator="between">
      <formula>0.0001</formula>
      <formula>0.9999</formula>
    </cfRule>
  </conditionalFormatting>
  <conditionalFormatting sqref="AG96:AG101">
    <cfRule type="expression" dxfId="907" priority="1425">
      <formula>AH96&gt;25</formula>
    </cfRule>
  </conditionalFormatting>
  <conditionalFormatting sqref="AI96:AI101">
    <cfRule type="cellIs" dxfId="906" priority="1424" operator="between">
      <formula>0.0001</formula>
      <formula>0.9999</formula>
    </cfRule>
  </conditionalFormatting>
  <conditionalFormatting sqref="AI96:AI101">
    <cfRule type="expression" dxfId="905" priority="1423">
      <formula>AJ96&gt;25</formula>
    </cfRule>
  </conditionalFormatting>
  <conditionalFormatting sqref="C121:C126">
    <cfRule type="cellIs" dxfId="904" priority="1384" operator="between">
      <formula>0.0001</formula>
      <formula>0.9999</formula>
    </cfRule>
  </conditionalFormatting>
  <conditionalFormatting sqref="C121:D126">
    <cfRule type="expression" dxfId="903" priority="1383">
      <formula>$D121&gt;25</formula>
    </cfRule>
  </conditionalFormatting>
  <conditionalFormatting sqref="F121:F126">
    <cfRule type="expression" dxfId="902" priority="1382">
      <formula>$F121&gt;25</formula>
    </cfRule>
  </conditionalFormatting>
  <conditionalFormatting sqref="E121:E126">
    <cfRule type="cellIs" dxfId="901" priority="1381" operator="between">
      <formula>0.0001</formula>
      <formula>0.9999</formula>
    </cfRule>
  </conditionalFormatting>
  <conditionalFormatting sqref="E121:E126">
    <cfRule type="expression" dxfId="900" priority="1380">
      <formula>$F121&gt;25</formula>
    </cfRule>
  </conditionalFormatting>
  <conditionalFormatting sqref="H121:H126">
    <cfRule type="expression" dxfId="899" priority="1379">
      <formula>H121&gt;25</formula>
    </cfRule>
  </conditionalFormatting>
  <conditionalFormatting sqref="G121:G126">
    <cfRule type="cellIs" dxfId="898" priority="1378" operator="between">
      <formula>0.0001</formula>
      <formula>0.9999</formula>
    </cfRule>
  </conditionalFormatting>
  <conditionalFormatting sqref="G121:G126">
    <cfRule type="expression" dxfId="897" priority="1377">
      <formula>H121&gt;25</formula>
    </cfRule>
  </conditionalFormatting>
  <conditionalFormatting sqref="J121:J126">
    <cfRule type="expression" dxfId="896" priority="1376">
      <formula>J121&gt;25</formula>
    </cfRule>
  </conditionalFormatting>
  <conditionalFormatting sqref="I121:I126">
    <cfRule type="cellIs" dxfId="895" priority="1375" operator="between">
      <formula>0.0001</formula>
      <formula>0.9999</formula>
    </cfRule>
  </conditionalFormatting>
  <conditionalFormatting sqref="I121:I126">
    <cfRule type="expression" dxfId="894" priority="1374">
      <formula>J121&gt;25</formula>
    </cfRule>
  </conditionalFormatting>
  <conditionalFormatting sqref="AF121:AF126 AH121:AH126 AJ121:AN126">
    <cfRule type="expression" dxfId="893" priority="1373">
      <formula>AF121&gt;25</formula>
    </cfRule>
  </conditionalFormatting>
  <conditionalFormatting sqref="L121:L126 N121:N126 P121:P126 R121:R126 T121:T126 V121:V126 X121:X126 Z121:Z126 AB121:AB126 AD121:AD126">
    <cfRule type="expression" dxfId="892" priority="1372">
      <formula>L121&gt;25</formula>
    </cfRule>
  </conditionalFormatting>
  <conditionalFormatting sqref="K121:K126 M121:M126 O121:O126 Q121:Q126 S121:S126 U121:U126 W121:W126 Y121:Y126 AA121:AA126 AC121:AC126 AE121:AE126">
    <cfRule type="cellIs" dxfId="891" priority="1371" operator="between">
      <formula>0.0001</formula>
      <formula>0.9999</formula>
    </cfRule>
  </conditionalFormatting>
  <conditionalFormatting sqref="K121:K126 M121:M126 O121:O126 Q121:Q126 S121:S126 U121:U126 W121:W126 Y121:Y126 AA121:AA126 AC121:AC126 AE121:AE126">
    <cfRule type="expression" dxfId="890" priority="1370">
      <formula>L121&gt;25</formula>
    </cfRule>
  </conditionalFormatting>
  <conditionalFormatting sqref="AG121:AG126">
    <cfRule type="cellIs" dxfId="889" priority="1369" operator="between">
      <formula>0.0001</formula>
      <formula>0.9999</formula>
    </cfRule>
  </conditionalFormatting>
  <conditionalFormatting sqref="AG121:AG126">
    <cfRule type="expression" dxfId="888" priority="1368">
      <formula>AH121&gt;25</formula>
    </cfRule>
  </conditionalFormatting>
  <conditionalFormatting sqref="AI121:AI126">
    <cfRule type="cellIs" dxfId="887" priority="1367" operator="between">
      <formula>0.0001</formula>
      <formula>0.9999</formula>
    </cfRule>
  </conditionalFormatting>
  <conditionalFormatting sqref="AI121:AI126">
    <cfRule type="expression" dxfId="886" priority="1366">
      <formula>AJ121&gt;25</formula>
    </cfRule>
  </conditionalFormatting>
  <conditionalFormatting sqref="C146:C151">
    <cfRule type="cellIs" dxfId="885" priority="1327" operator="between">
      <formula>0.0001</formula>
      <formula>0.9999</formula>
    </cfRule>
  </conditionalFormatting>
  <conditionalFormatting sqref="C146:D151">
    <cfRule type="expression" dxfId="884" priority="1326">
      <formula>$D146&gt;25</formula>
    </cfRule>
  </conditionalFormatting>
  <conditionalFormatting sqref="F146:F151">
    <cfRule type="expression" dxfId="883" priority="1325">
      <formula>$F146&gt;25</formula>
    </cfRule>
  </conditionalFormatting>
  <conditionalFormatting sqref="E146:E151">
    <cfRule type="cellIs" dxfId="882" priority="1324" operator="between">
      <formula>0.0001</formula>
      <formula>0.9999</formula>
    </cfRule>
  </conditionalFormatting>
  <conditionalFormatting sqref="E146:E151">
    <cfRule type="expression" dxfId="881" priority="1323">
      <formula>$F146&gt;25</formula>
    </cfRule>
  </conditionalFormatting>
  <conditionalFormatting sqref="H146:H151">
    <cfRule type="expression" dxfId="880" priority="1322">
      <formula>H146&gt;25</formula>
    </cfRule>
  </conditionalFormatting>
  <conditionalFormatting sqref="G146:G151">
    <cfRule type="cellIs" dxfId="879" priority="1321" operator="between">
      <formula>0.0001</formula>
      <formula>0.9999</formula>
    </cfRule>
  </conditionalFormatting>
  <conditionalFormatting sqref="G146:G151">
    <cfRule type="expression" dxfId="878" priority="1320">
      <formula>H146&gt;25</formula>
    </cfRule>
  </conditionalFormatting>
  <conditionalFormatting sqref="J146:J151">
    <cfRule type="expression" dxfId="877" priority="1319">
      <formula>J146&gt;25</formula>
    </cfRule>
  </conditionalFormatting>
  <conditionalFormatting sqref="I146:I151">
    <cfRule type="cellIs" dxfId="876" priority="1318" operator="between">
      <formula>0.0001</formula>
      <formula>0.9999</formula>
    </cfRule>
  </conditionalFormatting>
  <conditionalFormatting sqref="I146:I151">
    <cfRule type="expression" dxfId="875" priority="1317">
      <formula>J146&gt;25</formula>
    </cfRule>
  </conditionalFormatting>
  <conditionalFormatting sqref="AF146:AF151 AH146:AH151 AJ146:AN151">
    <cfRule type="expression" dxfId="874" priority="1316">
      <formula>AF146&gt;25</formula>
    </cfRule>
  </conditionalFormatting>
  <conditionalFormatting sqref="L146:L151 N146:N151 P146:P151 R146:R151 T146:T151 V146:V151 X146:X151 Z146:Z151 AB146:AB151 AD146:AD151">
    <cfRule type="expression" dxfId="873" priority="1315">
      <formula>L146&gt;25</formula>
    </cfRule>
  </conditionalFormatting>
  <conditionalFormatting sqref="K146:K151 M146:M151 O146:O151 Q146:Q151 S146:S151 U146:U151 W146:W151 Y146:Y151 AA146:AA151 AC146:AC151 AE146:AE151">
    <cfRule type="cellIs" dxfId="872" priority="1314" operator="between">
      <formula>0.0001</formula>
      <formula>0.9999</formula>
    </cfRule>
  </conditionalFormatting>
  <conditionalFormatting sqref="K146:K151 M146:M151 O146:O151 Q146:Q151 S146:S151 U146:U151 W146:W151 Y146:Y151 AA146:AA151 AC146:AC151 AE146:AE151">
    <cfRule type="expression" dxfId="871" priority="1313">
      <formula>L146&gt;25</formula>
    </cfRule>
  </conditionalFormatting>
  <conditionalFormatting sqref="AG146:AG151">
    <cfRule type="cellIs" dxfId="870" priority="1312" operator="between">
      <formula>0.0001</formula>
      <formula>0.9999</formula>
    </cfRule>
  </conditionalFormatting>
  <conditionalFormatting sqref="AG146:AG151">
    <cfRule type="expression" dxfId="869" priority="1311">
      <formula>AH146&gt;25</formula>
    </cfRule>
  </conditionalFormatting>
  <conditionalFormatting sqref="AI146:AI151">
    <cfRule type="cellIs" dxfId="868" priority="1310" operator="between">
      <formula>0.0001</formula>
      <formula>0.9999</formula>
    </cfRule>
  </conditionalFormatting>
  <conditionalFormatting sqref="AI146:AI151">
    <cfRule type="expression" dxfId="867" priority="1309">
      <formula>AJ146&gt;25</formula>
    </cfRule>
  </conditionalFormatting>
  <conditionalFormatting sqref="C171:C176">
    <cfRule type="cellIs" dxfId="866" priority="1270" operator="between">
      <formula>0.0001</formula>
      <formula>0.9999</formula>
    </cfRule>
  </conditionalFormatting>
  <conditionalFormatting sqref="C171:D176">
    <cfRule type="expression" dxfId="865" priority="1269">
      <formula>$D171&gt;25</formula>
    </cfRule>
  </conditionalFormatting>
  <conditionalFormatting sqref="F171:F176">
    <cfRule type="expression" dxfId="864" priority="1268">
      <formula>$F171&gt;25</formula>
    </cfRule>
  </conditionalFormatting>
  <conditionalFormatting sqref="E171:E176">
    <cfRule type="cellIs" dxfId="863" priority="1267" operator="between">
      <formula>0.0001</formula>
      <formula>0.9999</formula>
    </cfRule>
  </conditionalFormatting>
  <conditionalFormatting sqref="E171:E176">
    <cfRule type="expression" dxfId="862" priority="1266">
      <formula>$F171&gt;25</formula>
    </cfRule>
  </conditionalFormatting>
  <conditionalFormatting sqref="H171:H176">
    <cfRule type="expression" dxfId="861" priority="1265">
      <formula>H171&gt;25</formula>
    </cfRule>
  </conditionalFormatting>
  <conditionalFormatting sqref="G171:G176">
    <cfRule type="cellIs" dxfId="860" priority="1264" operator="between">
      <formula>0.0001</formula>
      <formula>0.9999</formula>
    </cfRule>
  </conditionalFormatting>
  <conditionalFormatting sqref="G171:G176">
    <cfRule type="expression" dxfId="859" priority="1263">
      <formula>H171&gt;25</formula>
    </cfRule>
  </conditionalFormatting>
  <conditionalFormatting sqref="J171:J176">
    <cfRule type="expression" dxfId="858" priority="1262">
      <formula>J171&gt;25</formula>
    </cfRule>
  </conditionalFormatting>
  <conditionalFormatting sqref="I171:I176">
    <cfRule type="cellIs" dxfId="857" priority="1261" operator="between">
      <formula>0.0001</formula>
      <formula>0.9999</formula>
    </cfRule>
  </conditionalFormatting>
  <conditionalFormatting sqref="I171:I176">
    <cfRule type="expression" dxfId="856" priority="1260">
      <formula>J171&gt;25</formula>
    </cfRule>
  </conditionalFormatting>
  <conditionalFormatting sqref="AF171:AF176 AH171:AH176 AJ171:AN176">
    <cfRule type="expression" dxfId="855" priority="1259">
      <formula>AF171&gt;25</formula>
    </cfRule>
  </conditionalFormatting>
  <conditionalFormatting sqref="L171:L176 N171:N176 P171:P176 R171:R176 T171:T176 V171:V176 X171:X176 Z171:Z176 AB171:AB176 AD171:AD176">
    <cfRule type="expression" dxfId="854" priority="1258">
      <formula>L171&gt;25</formula>
    </cfRule>
  </conditionalFormatting>
  <conditionalFormatting sqref="K171:K176 M171:M176 O171:O176 Q171:Q176 S171:S176 U171:U176 W171:W176 Y171:Y176 AA171:AA176 AC171:AC176 AE171:AE176">
    <cfRule type="cellIs" dxfId="853" priority="1257" operator="between">
      <formula>0.0001</formula>
      <formula>0.9999</formula>
    </cfRule>
  </conditionalFormatting>
  <conditionalFormatting sqref="K171:K176 M171:M176 O171:O176 Q171:Q176 S171:S176 U171:U176 W171:W176 Y171:Y176 AA171:AA176 AC171:AC176 AE171:AE176">
    <cfRule type="expression" dxfId="852" priority="1256">
      <formula>L171&gt;25</formula>
    </cfRule>
  </conditionalFormatting>
  <conditionalFormatting sqref="AG171:AG176">
    <cfRule type="cellIs" dxfId="851" priority="1255" operator="between">
      <formula>0.0001</formula>
      <formula>0.9999</formula>
    </cfRule>
  </conditionalFormatting>
  <conditionalFormatting sqref="AG171:AG176">
    <cfRule type="expression" dxfId="850" priority="1254">
      <formula>AH171&gt;25</formula>
    </cfRule>
  </conditionalFormatting>
  <conditionalFormatting sqref="AI171:AI176">
    <cfRule type="cellIs" dxfId="849" priority="1253" operator="between">
      <formula>0.0001</formula>
      <formula>0.9999</formula>
    </cfRule>
  </conditionalFormatting>
  <conditionalFormatting sqref="AI171:AI176">
    <cfRule type="expression" dxfId="848" priority="1252">
      <formula>AJ171&gt;25</formula>
    </cfRule>
  </conditionalFormatting>
  <conditionalFormatting sqref="C196:C201">
    <cfRule type="cellIs" dxfId="847" priority="1213" operator="between">
      <formula>0.0001</formula>
      <formula>0.9999</formula>
    </cfRule>
  </conditionalFormatting>
  <conditionalFormatting sqref="C196:D201">
    <cfRule type="expression" dxfId="846" priority="1212">
      <formula>$D196&gt;25</formula>
    </cfRule>
  </conditionalFormatting>
  <conditionalFormatting sqref="F196:F201">
    <cfRule type="expression" dxfId="845" priority="1211">
      <formula>$F196&gt;25</formula>
    </cfRule>
  </conditionalFormatting>
  <conditionalFormatting sqref="E196:E201">
    <cfRule type="cellIs" dxfId="844" priority="1210" operator="between">
      <formula>0.0001</formula>
      <formula>0.9999</formula>
    </cfRule>
  </conditionalFormatting>
  <conditionalFormatting sqref="E196:E201">
    <cfRule type="expression" dxfId="843" priority="1209">
      <formula>$F196&gt;25</formula>
    </cfRule>
  </conditionalFormatting>
  <conditionalFormatting sqref="H196:H201">
    <cfRule type="expression" dxfId="842" priority="1208">
      <formula>H196&gt;25</formula>
    </cfRule>
  </conditionalFormatting>
  <conditionalFormatting sqref="G196:G201">
    <cfRule type="cellIs" dxfId="841" priority="1207" operator="between">
      <formula>0.0001</formula>
      <formula>0.9999</formula>
    </cfRule>
  </conditionalFormatting>
  <conditionalFormatting sqref="G196:G201">
    <cfRule type="expression" dxfId="840" priority="1206">
      <formula>H196&gt;25</formula>
    </cfRule>
  </conditionalFormatting>
  <conditionalFormatting sqref="J196:J201">
    <cfRule type="expression" dxfId="839" priority="1205">
      <formula>J196&gt;25</formula>
    </cfRule>
  </conditionalFormatting>
  <conditionalFormatting sqref="I196:I201">
    <cfRule type="cellIs" dxfId="838" priority="1204" operator="between">
      <formula>0.0001</formula>
      <formula>0.9999</formula>
    </cfRule>
  </conditionalFormatting>
  <conditionalFormatting sqref="I196:I201">
    <cfRule type="expression" dxfId="837" priority="1203">
      <formula>J196&gt;25</formula>
    </cfRule>
  </conditionalFormatting>
  <conditionalFormatting sqref="AF196:AF201 AH196:AH201 AJ196:AN201">
    <cfRule type="expression" dxfId="836" priority="1202">
      <formula>AF196&gt;25</formula>
    </cfRule>
  </conditionalFormatting>
  <conditionalFormatting sqref="L196:L201 N196:N201 P196:P201 R196:R201 T196:T201 V196:V201 X196:X201 Z196:Z201 AB196:AB201 AD196:AD201">
    <cfRule type="expression" dxfId="835" priority="1201">
      <formula>L196&gt;25</formula>
    </cfRule>
  </conditionalFormatting>
  <conditionalFormatting sqref="K196:K201 M196:M201 O196:O201 Q196:Q201 S196:S201 U196:U201 W196:W201 Y196:Y201 AA196:AA201 AC196:AC201 AE196:AE201">
    <cfRule type="cellIs" dxfId="834" priority="1200" operator="between">
      <formula>0.0001</formula>
      <formula>0.9999</formula>
    </cfRule>
  </conditionalFormatting>
  <conditionalFormatting sqref="K196:K201 M196:M201 O196:O201 Q196:Q201 S196:S201 U196:U201 W196:W201 Y196:Y201 AA196:AA201 AC196:AC201 AE196:AE201">
    <cfRule type="expression" dxfId="833" priority="1199">
      <formula>L196&gt;25</formula>
    </cfRule>
  </conditionalFormatting>
  <conditionalFormatting sqref="AG196:AG201">
    <cfRule type="cellIs" dxfId="832" priority="1198" operator="between">
      <formula>0.0001</formula>
      <formula>0.9999</formula>
    </cfRule>
  </conditionalFormatting>
  <conditionalFormatting sqref="AG196:AG201">
    <cfRule type="expression" dxfId="831" priority="1197">
      <formula>AH196&gt;25</formula>
    </cfRule>
  </conditionalFormatting>
  <conditionalFormatting sqref="AI196:AI201">
    <cfRule type="cellIs" dxfId="830" priority="1196" operator="between">
      <formula>0.0001</formula>
      <formula>0.9999</formula>
    </cfRule>
  </conditionalFormatting>
  <conditionalFormatting sqref="AI196:AI201">
    <cfRule type="expression" dxfId="829" priority="1195">
      <formula>AJ196&gt;25</formula>
    </cfRule>
  </conditionalFormatting>
  <conditionalFormatting sqref="C221:C226">
    <cfRule type="cellIs" dxfId="828" priority="1156" operator="between">
      <formula>0.0001</formula>
      <formula>0.9999</formula>
    </cfRule>
  </conditionalFormatting>
  <conditionalFormatting sqref="C221:D226">
    <cfRule type="expression" dxfId="827" priority="1155">
      <formula>$D221&gt;25</formula>
    </cfRule>
  </conditionalFormatting>
  <conditionalFormatting sqref="F221:F226">
    <cfRule type="expression" dxfId="826" priority="1154">
      <formula>$F221&gt;25</formula>
    </cfRule>
  </conditionalFormatting>
  <conditionalFormatting sqref="E221:E226">
    <cfRule type="cellIs" dxfId="825" priority="1153" operator="between">
      <formula>0.0001</formula>
      <formula>0.9999</formula>
    </cfRule>
  </conditionalFormatting>
  <conditionalFormatting sqref="E221:E226">
    <cfRule type="expression" dxfId="824" priority="1152">
      <formula>$F221&gt;25</formula>
    </cfRule>
  </conditionalFormatting>
  <conditionalFormatting sqref="H221:H226">
    <cfRule type="expression" dxfId="823" priority="1151">
      <formula>H221&gt;25</formula>
    </cfRule>
  </conditionalFormatting>
  <conditionalFormatting sqref="G221:G226">
    <cfRule type="cellIs" dxfId="822" priority="1150" operator="between">
      <formula>0.0001</formula>
      <formula>0.9999</formula>
    </cfRule>
  </conditionalFormatting>
  <conditionalFormatting sqref="G221:G226">
    <cfRule type="expression" dxfId="821" priority="1149">
      <formula>H221&gt;25</formula>
    </cfRule>
  </conditionalFormatting>
  <conditionalFormatting sqref="J221:J226">
    <cfRule type="expression" dxfId="820" priority="1148">
      <formula>J221&gt;25</formula>
    </cfRule>
  </conditionalFormatting>
  <conditionalFormatting sqref="I221:I226">
    <cfRule type="cellIs" dxfId="819" priority="1147" operator="between">
      <formula>0.0001</formula>
      <formula>0.9999</formula>
    </cfRule>
  </conditionalFormatting>
  <conditionalFormatting sqref="I221:I226">
    <cfRule type="expression" dxfId="818" priority="1146">
      <formula>J221&gt;25</formula>
    </cfRule>
  </conditionalFormatting>
  <conditionalFormatting sqref="AF221:AF226 AH221:AH226 AJ221:AN226">
    <cfRule type="expression" dxfId="817" priority="1145">
      <formula>AF221&gt;25</formula>
    </cfRule>
  </conditionalFormatting>
  <conditionalFormatting sqref="L221:L226 N221:N226 P221:P226 R221:R226 T221:T226 V221:V226 X221:X226 Z221:Z226 AB221:AB226 AD221:AD226">
    <cfRule type="expression" dxfId="816" priority="1144">
      <formula>L221&gt;25</formula>
    </cfRule>
  </conditionalFormatting>
  <conditionalFormatting sqref="K221:K226 M221:M226 O221:O226 Q221:Q226 S221:S226 U221:U226 W221:W226 Y221:Y226 AA221:AA226 AC221:AC226 AE221:AE226">
    <cfRule type="cellIs" dxfId="815" priority="1143" operator="between">
      <formula>0.0001</formula>
      <formula>0.9999</formula>
    </cfRule>
  </conditionalFormatting>
  <conditionalFormatting sqref="K221:K226 M221:M226 O221:O226 Q221:Q226 S221:S226 U221:U226 W221:W226 Y221:Y226 AA221:AA226 AC221:AC226 AE221:AE226">
    <cfRule type="expression" dxfId="814" priority="1142">
      <formula>L221&gt;25</formula>
    </cfRule>
  </conditionalFormatting>
  <conditionalFormatting sqref="AG221:AG226">
    <cfRule type="cellIs" dxfId="813" priority="1141" operator="between">
      <formula>0.0001</formula>
      <formula>0.9999</formula>
    </cfRule>
  </conditionalFormatting>
  <conditionalFormatting sqref="AG221:AG226">
    <cfRule type="expression" dxfId="812" priority="1140">
      <formula>AH221&gt;25</formula>
    </cfRule>
  </conditionalFormatting>
  <conditionalFormatting sqref="AI221:AI226">
    <cfRule type="cellIs" dxfId="811" priority="1139" operator="between">
      <formula>0.0001</formula>
      <formula>0.9999</formula>
    </cfRule>
  </conditionalFormatting>
  <conditionalFormatting sqref="AI221:AI226">
    <cfRule type="expression" dxfId="810" priority="1138">
      <formula>AJ221&gt;25</formula>
    </cfRule>
  </conditionalFormatting>
  <conditionalFormatting sqref="C246:C251">
    <cfRule type="cellIs" dxfId="809" priority="1099" operator="between">
      <formula>0.0001</formula>
      <formula>0.9999</formula>
    </cfRule>
  </conditionalFormatting>
  <conditionalFormatting sqref="C246:D251">
    <cfRule type="expression" dxfId="808" priority="1098">
      <formula>$D246&gt;25</formula>
    </cfRule>
  </conditionalFormatting>
  <conditionalFormatting sqref="F246:F251">
    <cfRule type="expression" dxfId="807" priority="1097">
      <formula>$F246&gt;25</formula>
    </cfRule>
  </conditionalFormatting>
  <conditionalFormatting sqref="E246:E251">
    <cfRule type="cellIs" dxfId="806" priority="1096" operator="between">
      <formula>0.0001</formula>
      <formula>0.9999</formula>
    </cfRule>
  </conditionalFormatting>
  <conditionalFormatting sqref="E246:E251">
    <cfRule type="expression" dxfId="805" priority="1095">
      <formula>$F246&gt;25</formula>
    </cfRule>
  </conditionalFormatting>
  <conditionalFormatting sqref="H246:H251">
    <cfRule type="expression" dxfId="804" priority="1094">
      <formula>H246&gt;25</formula>
    </cfRule>
  </conditionalFormatting>
  <conditionalFormatting sqref="G246:G251">
    <cfRule type="cellIs" dxfId="803" priority="1093" operator="between">
      <formula>0.0001</formula>
      <formula>0.9999</formula>
    </cfRule>
  </conditionalFormatting>
  <conditionalFormatting sqref="G246:G251">
    <cfRule type="expression" dxfId="802" priority="1092">
      <formula>H246&gt;25</formula>
    </cfRule>
  </conditionalFormatting>
  <conditionalFormatting sqref="J246:J251">
    <cfRule type="expression" dxfId="801" priority="1091">
      <formula>J246&gt;25</formula>
    </cfRule>
  </conditionalFormatting>
  <conditionalFormatting sqref="I246:I251">
    <cfRule type="cellIs" dxfId="800" priority="1090" operator="between">
      <formula>0.0001</formula>
      <formula>0.9999</formula>
    </cfRule>
  </conditionalFormatting>
  <conditionalFormatting sqref="I246:I251">
    <cfRule type="expression" dxfId="799" priority="1089">
      <formula>J246&gt;25</formula>
    </cfRule>
  </conditionalFormatting>
  <conditionalFormatting sqref="AF246:AF251 AH246:AH251 AJ246:AN251">
    <cfRule type="expression" dxfId="798" priority="1088">
      <formula>AF246&gt;25</formula>
    </cfRule>
  </conditionalFormatting>
  <conditionalFormatting sqref="L246:L251 N246:N251 P246:P251 R246:R251 T246:T251 V246:V251 X246:X251 Z246:Z251 AB246:AB251 AD246:AD251">
    <cfRule type="expression" dxfId="797" priority="1087">
      <formula>L246&gt;25</formula>
    </cfRule>
  </conditionalFormatting>
  <conditionalFormatting sqref="K246:K251 M246:M251 O246:O251 Q246:Q251 S246:S251 U246:U251 W246:W251 Y246:Y251 AA246:AA251 AC246:AC251 AE246:AE251">
    <cfRule type="cellIs" dxfId="796" priority="1086" operator="between">
      <formula>0.0001</formula>
      <formula>0.9999</formula>
    </cfRule>
  </conditionalFormatting>
  <conditionalFormatting sqref="K246:K251 M246:M251 O246:O251 Q246:Q251 S246:S251 U246:U251 W246:W251 Y246:Y251 AA246:AA251 AC246:AC251 AE246:AE251">
    <cfRule type="expression" dxfId="795" priority="1085">
      <formula>L246&gt;25</formula>
    </cfRule>
  </conditionalFormatting>
  <conditionalFormatting sqref="AG246:AG251">
    <cfRule type="cellIs" dxfId="794" priority="1084" operator="between">
      <formula>0.0001</formula>
      <formula>0.9999</formula>
    </cfRule>
  </conditionalFormatting>
  <conditionalFormatting sqref="AG246:AG251">
    <cfRule type="expression" dxfId="793" priority="1083">
      <formula>AH246&gt;25</formula>
    </cfRule>
  </conditionalFormatting>
  <conditionalFormatting sqref="AI246:AI251">
    <cfRule type="cellIs" dxfId="792" priority="1082" operator="between">
      <formula>0.0001</formula>
      <formula>0.9999</formula>
    </cfRule>
  </conditionalFormatting>
  <conditionalFormatting sqref="AI246:AI251">
    <cfRule type="expression" dxfId="791" priority="1081">
      <formula>AJ246&gt;25</formula>
    </cfRule>
  </conditionalFormatting>
  <conditionalFormatting sqref="C271:C276">
    <cfRule type="cellIs" dxfId="790" priority="1042" operator="between">
      <formula>0.0001</formula>
      <formula>0.9999</formula>
    </cfRule>
  </conditionalFormatting>
  <conditionalFormatting sqref="C271:D276">
    <cfRule type="expression" dxfId="789" priority="1041">
      <formula>$D271&gt;25</formula>
    </cfRule>
  </conditionalFormatting>
  <conditionalFormatting sqref="F271:F276">
    <cfRule type="expression" dxfId="788" priority="1040">
      <formula>$F271&gt;25</formula>
    </cfRule>
  </conditionalFormatting>
  <conditionalFormatting sqref="E271:E276">
    <cfRule type="cellIs" dxfId="787" priority="1039" operator="between">
      <formula>0.0001</formula>
      <formula>0.9999</formula>
    </cfRule>
  </conditionalFormatting>
  <conditionalFormatting sqref="E271:E276">
    <cfRule type="expression" dxfId="786" priority="1038">
      <formula>$F271&gt;25</formula>
    </cfRule>
  </conditionalFormatting>
  <conditionalFormatting sqref="H271:H276">
    <cfRule type="expression" dxfId="785" priority="1037">
      <formula>H271&gt;25</formula>
    </cfRule>
  </conditionalFormatting>
  <conditionalFormatting sqref="G271:G276">
    <cfRule type="cellIs" dxfId="784" priority="1036" operator="between">
      <formula>0.0001</formula>
      <formula>0.9999</formula>
    </cfRule>
  </conditionalFormatting>
  <conditionalFormatting sqref="G271:G276">
    <cfRule type="expression" dxfId="783" priority="1035">
      <formula>H271&gt;25</formula>
    </cfRule>
  </conditionalFormatting>
  <conditionalFormatting sqref="J271:J276">
    <cfRule type="expression" dxfId="782" priority="1034">
      <formula>J271&gt;25</formula>
    </cfRule>
  </conditionalFormatting>
  <conditionalFormatting sqref="I271:I276">
    <cfRule type="cellIs" dxfId="781" priority="1033" operator="between">
      <formula>0.0001</formula>
      <formula>0.9999</formula>
    </cfRule>
  </conditionalFormatting>
  <conditionalFormatting sqref="I271:I276">
    <cfRule type="expression" dxfId="780" priority="1032">
      <formula>J271&gt;25</formula>
    </cfRule>
  </conditionalFormatting>
  <conditionalFormatting sqref="AF271:AF276 AH271:AH276 AJ271:AN276">
    <cfRule type="expression" dxfId="779" priority="1031">
      <formula>AF271&gt;25</formula>
    </cfRule>
  </conditionalFormatting>
  <conditionalFormatting sqref="L271:L276 N271:N276 P271:P276 R271:R276 T271:T276 V271:V276 X271:X276 Z271:Z276 AB271:AB276 AD271:AD276">
    <cfRule type="expression" dxfId="778" priority="1030">
      <formula>L271&gt;25</formula>
    </cfRule>
  </conditionalFormatting>
  <conditionalFormatting sqref="K271:K276 M271:M276 O271:O276 Q271:Q276 S271:S276 U271:U276 W271:W276 Y271:Y276 AA271:AA276 AC271:AC276 AE271:AE276">
    <cfRule type="cellIs" dxfId="777" priority="1029" operator="between">
      <formula>0.0001</formula>
      <formula>0.9999</formula>
    </cfRule>
  </conditionalFormatting>
  <conditionalFormatting sqref="K271:K276 M271:M276 O271:O276 Q271:Q276 S271:S276 U271:U276 W271:W276 Y271:Y276 AA271:AA276 AC271:AC276 AE271:AE276">
    <cfRule type="expression" dxfId="776" priority="1028">
      <formula>L271&gt;25</formula>
    </cfRule>
  </conditionalFormatting>
  <conditionalFormatting sqref="AG271:AG276">
    <cfRule type="cellIs" dxfId="775" priority="1027" operator="between">
      <formula>0.0001</formula>
      <formula>0.9999</formula>
    </cfRule>
  </conditionalFormatting>
  <conditionalFormatting sqref="AG271:AG276">
    <cfRule type="expression" dxfId="774" priority="1026">
      <formula>AH271&gt;25</formula>
    </cfRule>
  </conditionalFormatting>
  <conditionalFormatting sqref="AI271:AI276">
    <cfRule type="cellIs" dxfId="773" priority="1025" operator="between">
      <formula>0.0001</formula>
      <formula>0.9999</formula>
    </cfRule>
  </conditionalFormatting>
  <conditionalFormatting sqref="AI271:AI276">
    <cfRule type="expression" dxfId="772" priority="1024">
      <formula>AJ271&gt;25</formula>
    </cfRule>
  </conditionalFormatting>
  <conditionalFormatting sqref="C296:C301">
    <cfRule type="cellIs" dxfId="771" priority="985" operator="between">
      <formula>0.0001</formula>
      <formula>0.9999</formula>
    </cfRule>
  </conditionalFormatting>
  <conditionalFormatting sqref="C296:D301">
    <cfRule type="expression" dxfId="770" priority="984">
      <formula>$D296&gt;25</formula>
    </cfRule>
  </conditionalFormatting>
  <conditionalFormatting sqref="F296:F301">
    <cfRule type="expression" dxfId="769" priority="983">
      <formula>$F296&gt;25</formula>
    </cfRule>
  </conditionalFormatting>
  <conditionalFormatting sqref="E296:E301">
    <cfRule type="cellIs" dxfId="768" priority="982" operator="between">
      <formula>0.0001</formula>
      <formula>0.9999</formula>
    </cfRule>
  </conditionalFormatting>
  <conditionalFormatting sqref="E296:E301">
    <cfRule type="expression" dxfId="767" priority="981">
      <formula>$F296&gt;25</formula>
    </cfRule>
  </conditionalFormatting>
  <conditionalFormatting sqref="H296:H301">
    <cfRule type="expression" dxfId="766" priority="980">
      <formula>H296&gt;25</formula>
    </cfRule>
  </conditionalFormatting>
  <conditionalFormatting sqref="G296:G301">
    <cfRule type="cellIs" dxfId="765" priority="979" operator="between">
      <formula>0.0001</formula>
      <formula>0.9999</formula>
    </cfRule>
  </conditionalFormatting>
  <conditionalFormatting sqref="G296:G301">
    <cfRule type="expression" dxfId="764" priority="978">
      <formula>H296&gt;25</formula>
    </cfRule>
  </conditionalFormatting>
  <conditionalFormatting sqref="J296:J301">
    <cfRule type="expression" dxfId="763" priority="977">
      <formula>J296&gt;25</formula>
    </cfRule>
  </conditionalFormatting>
  <conditionalFormatting sqref="I296:I301">
    <cfRule type="cellIs" dxfId="762" priority="976" operator="between">
      <formula>0.0001</formula>
      <formula>0.9999</formula>
    </cfRule>
  </conditionalFormatting>
  <conditionalFormatting sqref="I296:I301">
    <cfRule type="expression" dxfId="761" priority="975">
      <formula>J296&gt;25</formula>
    </cfRule>
  </conditionalFormatting>
  <conditionalFormatting sqref="AF296:AF301 AH296:AH301 AJ296:AN301">
    <cfRule type="expression" dxfId="760" priority="974">
      <formula>AF296&gt;25</formula>
    </cfRule>
  </conditionalFormatting>
  <conditionalFormatting sqref="L296:L301 N296:N301 P296:P301 R296:R301 T296:T301 V296:V301 X296:X301 Z296:Z301 AB296:AB301 AD296:AD301">
    <cfRule type="expression" dxfId="759" priority="973">
      <formula>L296&gt;25</formula>
    </cfRule>
  </conditionalFormatting>
  <conditionalFormatting sqref="K296:K301 M296:M301 O296:O301 Q296:Q301 S296:S301 U296:U301 W296:W301 Y296:Y301 AA296:AA301 AC296:AC301 AE296:AE301">
    <cfRule type="cellIs" dxfId="758" priority="972" operator="between">
      <formula>0.0001</formula>
      <formula>0.9999</formula>
    </cfRule>
  </conditionalFormatting>
  <conditionalFormatting sqref="K296:K301 M296:M301 O296:O301 Q296:Q301 S296:S301 U296:U301 W296:W301 Y296:Y301 AA296:AA301 AC296:AC301 AE296:AE301">
    <cfRule type="expression" dxfId="757" priority="971">
      <formula>L296&gt;25</formula>
    </cfRule>
  </conditionalFormatting>
  <conditionalFormatting sqref="AG296:AG301">
    <cfRule type="cellIs" dxfId="756" priority="970" operator="between">
      <formula>0.0001</formula>
      <formula>0.9999</formula>
    </cfRule>
  </conditionalFormatting>
  <conditionalFormatting sqref="AG296:AG301">
    <cfRule type="expression" dxfId="755" priority="969">
      <formula>AH296&gt;25</formula>
    </cfRule>
  </conditionalFormatting>
  <conditionalFormatting sqref="AI296:AI301">
    <cfRule type="cellIs" dxfId="754" priority="968" operator="between">
      <formula>0.0001</formula>
      <formula>0.9999</formula>
    </cfRule>
  </conditionalFormatting>
  <conditionalFormatting sqref="AI296:AI301">
    <cfRule type="expression" dxfId="753" priority="967">
      <formula>AJ296&gt;25</formula>
    </cfRule>
  </conditionalFormatting>
  <conditionalFormatting sqref="C321:C326">
    <cfRule type="cellIs" dxfId="752" priority="928" operator="between">
      <formula>0.0001</formula>
      <formula>0.9999</formula>
    </cfRule>
  </conditionalFormatting>
  <conditionalFormatting sqref="C321:D326">
    <cfRule type="expression" dxfId="751" priority="927">
      <formula>$D321&gt;25</formula>
    </cfRule>
  </conditionalFormatting>
  <conditionalFormatting sqref="F321:F326">
    <cfRule type="expression" dxfId="750" priority="926">
      <formula>$F321&gt;25</formula>
    </cfRule>
  </conditionalFormatting>
  <conditionalFormatting sqref="E321:E326">
    <cfRule type="cellIs" dxfId="749" priority="925" operator="between">
      <formula>0.0001</formula>
      <formula>0.9999</formula>
    </cfRule>
  </conditionalFormatting>
  <conditionalFormatting sqref="E321:E326">
    <cfRule type="expression" dxfId="748" priority="924">
      <formula>$F321&gt;25</formula>
    </cfRule>
  </conditionalFormatting>
  <conditionalFormatting sqref="H321:H326">
    <cfRule type="expression" dxfId="747" priority="923">
      <formula>H321&gt;25</formula>
    </cfRule>
  </conditionalFormatting>
  <conditionalFormatting sqref="G321:G326">
    <cfRule type="cellIs" dxfId="746" priority="922" operator="between">
      <formula>0.0001</formula>
      <formula>0.9999</formula>
    </cfRule>
  </conditionalFormatting>
  <conditionalFormatting sqref="G321:G326">
    <cfRule type="expression" dxfId="745" priority="921">
      <formula>H321&gt;25</formula>
    </cfRule>
  </conditionalFormatting>
  <conditionalFormatting sqref="J321:J326">
    <cfRule type="expression" dxfId="744" priority="920">
      <formula>J321&gt;25</formula>
    </cfRule>
  </conditionalFormatting>
  <conditionalFormatting sqref="I321:I326">
    <cfRule type="cellIs" dxfId="743" priority="919" operator="between">
      <formula>0.0001</formula>
      <formula>0.9999</formula>
    </cfRule>
  </conditionalFormatting>
  <conditionalFormatting sqref="I321:I326">
    <cfRule type="expression" dxfId="742" priority="918">
      <formula>J321&gt;25</formula>
    </cfRule>
  </conditionalFormatting>
  <conditionalFormatting sqref="AF321:AF326 AH321:AH326 AJ321:AN326">
    <cfRule type="expression" dxfId="741" priority="917">
      <formula>AF321&gt;25</formula>
    </cfRule>
  </conditionalFormatting>
  <conditionalFormatting sqref="L321:L326 N321:N326 P321:P326 R321:R326 T321:T326 V321:V326 X321:X326 Z321:Z326 AB321:AB326 AD321:AD326">
    <cfRule type="expression" dxfId="740" priority="916">
      <formula>L321&gt;25</formula>
    </cfRule>
  </conditionalFormatting>
  <conditionalFormatting sqref="K321:K326 M321:M326 O321:O326 Q321:Q326 S321:S326 U321:U326 W321:W326 Y321:Y326 AA321:AA326 AC321:AC326 AE321:AE326">
    <cfRule type="cellIs" dxfId="739" priority="915" operator="between">
      <formula>0.0001</formula>
      <formula>0.9999</formula>
    </cfRule>
  </conditionalFormatting>
  <conditionalFormatting sqref="K321:K326 M321:M326 O321:O326 Q321:Q326 S321:S326 U321:U326 W321:W326 Y321:Y326 AA321:AA326 AC321:AC326 AE321:AE326">
    <cfRule type="expression" dxfId="738" priority="914">
      <formula>L321&gt;25</formula>
    </cfRule>
  </conditionalFormatting>
  <conditionalFormatting sqref="AG321:AG326">
    <cfRule type="cellIs" dxfId="737" priority="913" operator="between">
      <formula>0.0001</formula>
      <formula>0.9999</formula>
    </cfRule>
  </conditionalFormatting>
  <conditionalFormatting sqref="AG321:AG326">
    <cfRule type="expression" dxfId="736" priority="912">
      <formula>AH321&gt;25</formula>
    </cfRule>
  </conditionalFormatting>
  <conditionalFormatting sqref="AI321:AI326">
    <cfRule type="cellIs" dxfId="735" priority="911" operator="between">
      <formula>0.0001</formula>
      <formula>0.9999</formula>
    </cfRule>
  </conditionalFormatting>
  <conditionalFormatting sqref="AI321:AI326">
    <cfRule type="expression" dxfId="734" priority="910">
      <formula>AJ321&gt;25</formula>
    </cfRule>
  </conditionalFormatting>
  <conditionalFormatting sqref="C346:C351">
    <cfRule type="cellIs" dxfId="733" priority="871" operator="between">
      <formula>0.0001</formula>
      <formula>0.9999</formula>
    </cfRule>
  </conditionalFormatting>
  <conditionalFormatting sqref="C346:D351">
    <cfRule type="expression" dxfId="732" priority="870">
      <formula>$D346&gt;25</formula>
    </cfRule>
  </conditionalFormatting>
  <conditionalFormatting sqref="F346:F351">
    <cfRule type="expression" dxfId="731" priority="869">
      <formula>$F346&gt;25</formula>
    </cfRule>
  </conditionalFormatting>
  <conditionalFormatting sqref="E346:E351">
    <cfRule type="cellIs" dxfId="730" priority="868" operator="between">
      <formula>0.0001</formula>
      <formula>0.9999</formula>
    </cfRule>
  </conditionalFormatting>
  <conditionalFormatting sqref="E346:E351">
    <cfRule type="expression" dxfId="729" priority="867">
      <formula>$F346&gt;25</formula>
    </cfRule>
  </conditionalFormatting>
  <conditionalFormatting sqref="H346:H351">
    <cfRule type="expression" dxfId="728" priority="866">
      <formula>H346&gt;25</formula>
    </cfRule>
  </conditionalFormatting>
  <conditionalFormatting sqref="G346:G351">
    <cfRule type="cellIs" dxfId="727" priority="865" operator="between">
      <formula>0.0001</formula>
      <formula>0.9999</formula>
    </cfRule>
  </conditionalFormatting>
  <conditionalFormatting sqref="G346:G351">
    <cfRule type="expression" dxfId="726" priority="864">
      <formula>H346&gt;25</formula>
    </cfRule>
  </conditionalFormatting>
  <conditionalFormatting sqref="J346:J351">
    <cfRule type="expression" dxfId="725" priority="863">
      <formula>J346&gt;25</formula>
    </cfRule>
  </conditionalFormatting>
  <conditionalFormatting sqref="I346:I351">
    <cfRule type="cellIs" dxfId="724" priority="862" operator="between">
      <formula>0.0001</formula>
      <formula>0.9999</formula>
    </cfRule>
  </conditionalFormatting>
  <conditionalFormatting sqref="I346:I351">
    <cfRule type="expression" dxfId="723" priority="861">
      <formula>J346&gt;25</formula>
    </cfRule>
  </conditionalFormatting>
  <conditionalFormatting sqref="AF346:AF351 AH346:AH351 AJ346:AN351">
    <cfRule type="expression" dxfId="722" priority="860">
      <formula>AF346&gt;25</formula>
    </cfRule>
  </conditionalFormatting>
  <conditionalFormatting sqref="L346:L351 N346:N351 P346:P351 R346:R351 T346:T351 V346:V351 X346:X351 Z346:Z351 AB346:AB351 AD346:AD351">
    <cfRule type="expression" dxfId="721" priority="859">
      <formula>L346&gt;25</formula>
    </cfRule>
  </conditionalFormatting>
  <conditionalFormatting sqref="K346:K351 M346:M351 O346:O351 Q346:Q351 S346:S351 U346:U351 W346:W351 Y346:Y351 AA346:AA351 AC346:AC351 AE346:AE351">
    <cfRule type="cellIs" dxfId="720" priority="858" operator="between">
      <formula>0.0001</formula>
      <formula>0.9999</formula>
    </cfRule>
  </conditionalFormatting>
  <conditionalFormatting sqref="K346:K351 M346:M351 O346:O351 Q346:Q351 S346:S351 U346:U351 W346:W351 Y346:Y351 AA346:AA351 AC346:AC351 AE346:AE351">
    <cfRule type="expression" dxfId="719" priority="857">
      <formula>L346&gt;25</formula>
    </cfRule>
  </conditionalFormatting>
  <conditionalFormatting sqref="AG346:AG351">
    <cfRule type="cellIs" dxfId="718" priority="856" operator="between">
      <formula>0.0001</formula>
      <formula>0.9999</formula>
    </cfRule>
  </conditionalFormatting>
  <conditionalFormatting sqref="AG346:AG351">
    <cfRule type="expression" dxfId="717" priority="855">
      <formula>AH346&gt;25</formula>
    </cfRule>
  </conditionalFormatting>
  <conditionalFormatting sqref="AI346:AI351">
    <cfRule type="cellIs" dxfId="716" priority="854" operator="between">
      <formula>0.0001</formula>
      <formula>0.9999</formula>
    </cfRule>
  </conditionalFormatting>
  <conditionalFormatting sqref="AI346:AI351">
    <cfRule type="expression" dxfId="715" priority="853">
      <formula>AJ346&gt;25</formula>
    </cfRule>
  </conditionalFormatting>
  <conditionalFormatting sqref="C371:C376">
    <cfRule type="cellIs" dxfId="714" priority="814" operator="between">
      <formula>0.0001</formula>
      <formula>0.9999</formula>
    </cfRule>
  </conditionalFormatting>
  <conditionalFormatting sqref="C371:D376">
    <cfRule type="expression" dxfId="713" priority="813">
      <formula>$D371&gt;25</formula>
    </cfRule>
  </conditionalFormatting>
  <conditionalFormatting sqref="F371:F376">
    <cfRule type="expression" dxfId="712" priority="812">
      <formula>$F371&gt;25</formula>
    </cfRule>
  </conditionalFormatting>
  <conditionalFormatting sqref="E371:E376">
    <cfRule type="cellIs" dxfId="711" priority="811" operator="between">
      <formula>0.0001</formula>
      <formula>0.9999</formula>
    </cfRule>
  </conditionalFormatting>
  <conditionalFormatting sqref="E371:E376">
    <cfRule type="expression" dxfId="710" priority="810">
      <formula>$F371&gt;25</formula>
    </cfRule>
  </conditionalFormatting>
  <conditionalFormatting sqref="H371:H376">
    <cfRule type="expression" dxfId="709" priority="809">
      <formula>H371&gt;25</formula>
    </cfRule>
  </conditionalFormatting>
  <conditionalFormatting sqref="G371:G376">
    <cfRule type="cellIs" dxfId="708" priority="808" operator="between">
      <formula>0.0001</formula>
      <formula>0.9999</formula>
    </cfRule>
  </conditionalFormatting>
  <conditionalFormatting sqref="G371:G376">
    <cfRule type="expression" dxfId="707" priority="807">
      <formula>H371&gt;25</formula>
    </cfRule>
  </conditionalFormatting>
  <conditionalFormatting sqref="J371:J376">
    <cfRule type="expression" dxfId="706" priority="806">
      <formula>J371&gt;25</formula>
    </cfRule>
  </conditionalFormatting>
  <conditionalFormatting sqref="I371:I376">
    <cfRule type="cellIs" dxfId="705" priority="805" operator="between">
      <formula>0.0001</formula>
      <formula>0.9999</formula>
    </cfRule>
  </conditionalFormatting>
  <conditionalFormatting sqref="I371:I376">
    <cfRule type="expression" dxfId="704" priority="804">
      <formula>J371&gt;25</formula>
    </cfRule>
  </conditionalFormatting>
  <conditionalFormatting sqref="AF371:AF376 AH371:AH376 AJ371:AN376">
    <cfRule type="expression" dxfId="703" priority="803">
      <formula>AF371&gt;25</formula>
    </cfRule>
  </conditionalFormatting>
  <conditionalFormatting sqref="L371:L376 N371:N376 P371:P376 R371:R376 T371:T376 V371:V376 X371:X376 Z371:Z376 AB371:AB376 AD371:AD376">
    <cfRule type="expression" dxfId="702" priority="802">
      <formula>L371&gt;25</formula>
    </cfRule>
  </conditionalFormatting>
  <conditionalFormatting sqref="K371:K376 M371:M376 O371:O376 Q371:Q376 S371:S376 U371:U376 W371:W376 Y371:Y376 AA371:AA376 AC371:AC376 AE371:AE376">
    <cfRule type="cellIs" dxfId="701" priority="801" operator="between">
      <formula>0.0001</formula>
      <formula>0.9999</formula>
    </cfRule>
  </conditionalFormatting>
  <conditionalFormatting sqref="K371:K376 M371:M376 O371:O376 Q371:Q376 S371:S376 U371:U376 W371:W376 Y371:Y376 AA371:AA376 AC371:AC376 AE371:AE376">
    <cfRule type="expression" dxfId="700" priority="800">
      <formula>L371&gt;25</formula>
    </cfRule>
  </conditionalFormatting>
  <conditionalFormatting sqref="AG371:AG376">
    <cfRule type="cellIs" dxfId="699" priority="799" operator="between">
      <formula>0.0001</formula>
      <formula>0.9999</formula>
    </cfRule>
  </conditionalFormatting>
  <conditionalFormatting sqref="AG371:AG376">
    <cfRule type="expression" dxfId="698" priority="798">
      <formula>AH371&gt;25</formula>
    </cfRule>
  </conditionalFormatting>
  <conditionalFormatting sqref="AI371:AI376">
    <cfRule type="cellIs" dxfId="697" priority="797" operator="between">
      <formula>0.0001</formula>
      <formula>0.9999</formula>
    </cfRule>
  </conditionalFormatting>
  <conditionalFormatting sqref="AI371:AI376">
    <cfRule type="expression" dxfId="696" priority="796">
      <formula>AJ371&gt;25</formula>
    </cfRule>
  </conditionalFormatting>
  <conditionalFormatting sqref="C396:C401">
    <cfRule type="cellIs" dxfId="695" priority="757" operator="between">
      <formula>0.0001</formula>
      <formula>0.9999</formula>
    </cfRule>
  </conditionalFormatting>
  <conditionalFormatting sqref="C396:D401">
    <cfRule type="expression" dxfId="694" priority="756">
      <formula>$D396&gt;25</formula>
    </cfRule>
  </conditionalFormatting>
  <conditionalFormatting sqref="F396:F401">
    <cfRule type="expression" dxfId="693" priority="755">
      <formula>$F396&gt;25</formula>
    </cfRule>
  </conditionalFormatting>
  <conditionalFormatting sqref="E396:E401">
    <cfRule type="cellIs" dxfId="692" priority="754" operator="between">
      <formula>0.0001</formula>
      <formula>0.9999</formula>
    </cfRule>
  </conditionalFormatting>
  <conditionalFormatting sqref="E396:E401">
    <cfRule type="expression" dxfId="691" priority="753">
      <formula>$F396&gt;25</formula>
    </cfRule>
  </conditionalFormatting>
  <conditionalFormatting sqref="H396:H401">
    <cfRule type="expression" dxfId="690" priority="752">
      <formula>H396&gt;25</formula>
    </cfRule>
  </conditionalFormatting>
  <conditionalFormatting sqref="G396:G401">
    <cfRule type="cellIs" dxfId="689" priority="751" operator="between">
      <formula>0.0001</formula>
      <formula>0.9999</formula>
    </cfRule>
  </conditionalFormatting>
  <conditionalFormatting sqref="G396:G401">
    <cfRule type="expression" dxfId="688" priority="750">
      <formula>H396&gt;25</formula>
    </cfRule>
  </conditionalFormatting>
  <conditionalFormatting sqref="J396:J401">
    <cfRule type="expression" dxfId="687" priority="749">
      <formula>J396&gt;25</formula>
    </cfRule>
  </conditionalFormatting>
  <conditionalFormatting sqref="I396:I401">
    <cfRule type="cellIs" dxfId="686" priority="748" operator="between">
      <formula>0.0001</formula>
      <formula>0.9999</formula>
    </cfRule>
  </conditionalFormatting>
  <conditionalFormatting sqref="I396:I401">
    <cfRule type="expression" dxfId="685" priority="747">
      <formula>J396&gt;25</formula>
    </cfRule>
  </conditionalFormatting>
  <conditionalFormatting sqref="AF396:AF401 AH396:AH401 AJ396:AN401">
    <cfRule type="expression" dxfId="684" priority="746">
      <formula>AF396&gt;25</formula>
    </cfRule>
  </conditionalFormatting>
  <conditionalFormatting sqref="L396:L401 N396:N401 P396:P401 R396:R401 T396:T401 V396:V401 X396:X401 Z396:Z401 AB396:AB401 AD396:AD401">
    <cfRule type="expression" dxfId="683" priority="745">
      <formula>L396&gt;25</formula>
    </cfRule>
  </conditionalFormatting>
  <conditionalFormatting sqref="K396:K401 M396:M401 O396:O401 Q396:Q401 S396:S401 U396:U401 W396:W401 Y396:Y401 AA396:AA401 AC396:AC401 AE396:AE401">
    <cfRule type="cellIs" dxfId="682" priority="744" operator="between">
      <formula>0.0001</formula>
      <formula>0.9999</formula>
    </cfRule>
  </conditionalFormatting>
  <conditionalFormatting sqref="K396:K401 M396:M401 O396:O401 Q396:Q401 S396:S401 U396:U401 W396:W401 Y396:Y401 AA396:AA401 AC396:AC401 AE396:AE401">
    <cfRule type="expression" dxfId="681" priority="743">
      <formula>L396&gt;25</formula>
    </cfRule>
  </conditionalFormatting>
  <conditionalFormatting sqref="AG396:AG401">
    <cfRule type="cellIs" dxfId="680" priority="742" operator="between">
      <formula>0.0001</formula>
      <formula>0.9999</formula>
    </cfRule>
  </conditionalFormatting>
  <conditionalFormatting sqref="AG396:AG401">
    <cfRule type="expression" dxfId="679" priority="741">
      <formula>AH396&gt;25</formula>
    </cfRule>
  </conditionalFormatting>
  <conditionalFormatting sqref="AI396:AI401">
    <cfRule type="cellIs" dxfId="678" priority="740" operator="between">
      <formula>0.0001</formula>
      <formula>0.9999</formula>
    </cfRule>
  </conditionalFormatting>
  <conditionalFormatting sqref="AI396:AI401">
    <cfRule type="expression" dxfId="677" priority="739">
      <formula>AJ396&gt;25</formula>
    </cfRule>
  </conditionalFormatting>
  <conditionalFormatting sqref="E8:E20">
    <cfRule type="cellIs" dxfId="676" priority="698" operator="between">
      <formula>0.0001</formula>
      <formula>0.9999</formula>
    </cfRule>
  </conditionalFormatting>
  <conditionalFormatting sqref="E8:F20">
    <cfRule type="expression" dxfId="675" priority="697">
      <formula>$F8&gt;25</formula>
    </cfRule>
  </conditionalFormatting>
  <conditionalFormatting sqref="G8:G20">
    <cfRule type="cellIs" dxfId="674" priority="696" operator="between">
      <formula>0.0001</formula>
      <formula>0.9999</formula>
    </cfRule>
  </conditionalFormatting>
  <conditionalFormatting sqref="G8:H20">
    <cfRule type="expression" dxfId="673" priority="695">
      <formula>$H8&gt;25</formula>
    </cfRule>
  </conditionalFormatting>
  <conditionalFormatting sqref="I8:I20">
    <cfRule type="cellIs" dxfId="672" priority="694" operator="between">
      <formula>0.0001</formula>
      <formula>0.9999</formula>
    </cfRule>
  </conditionalFormatting>
  <conditionalFormatting sqref="I8:J20">
    <cfRule type="expression" dxfId="671" priority="693">
      <formula>$J8&gt;25</formula>
    </cfRule>
  </conditionalFormatting>
  <conditionalFormatting sqref="K8:K20">
    <cfRule type="cellIs" dxfId="670" priority="692" operator="between">
      <formula>0.0001</formula>
      <formula>0.9999</formula>
    </cfRule>
  </conditionalFormatting>
  <conditionalFormatting sqref="K8:L20">
    <cfRule type="expression" dxfId="669" priority="691">
      <formula>$L8&gt;25</formula>
    </cfRule>
  </conditionalFormatting>
  <conditionalFormatting sqref="M8:M20">
    <cfRule type="cellIs" dxfId="668" priority="690" operator="between">
      <formula>0.0001</formula>
      <formula>0.9999</formula>
    </cfRule>
  </conditionalFormatting>
  <conditionalFormatting sqref="M8:N20">
    <cfRule type="expression" dxfId="667" priority="689">
      <formula>$N8&gt;25</formula>
    </cfRule>
  </conditionalFormatting>
  <conditionalFormatting sqref="O8:O20">
    <cfRule type="cellIs" dxfId="666" priority="688" operator="between">
      <formula>0.0001</formula>
      <formula>0.9999</formula>
    </cfRule>
  </conditionalFormatting>
  <conditionalFormatting sqref="O8:P20">
    <cfRule type="expression" dxfId="665" priority="687">
      <formula>$P8&gt;25</formula>
    </cfRule>
  </conditionalFormatting>
  <conditionalFormatting sqref="Q8:Q20">
    <cfRule type="cellIs" dxfId="664" priority="686" operator="between">
      <formula>0.0001</formula>
      <formula>0.9999</formula>
    </cfRule>
  </conditionalFormatting>
  <conditionalFormatting sqref="Q8:R20">
    <cfRule type="expression" dxfId="663" priority="685">
      <formula>$R8&gt;25</formula>
    </cfRule>
  </conditionalFormatting>
  <conditionalFormatting sqref="S8:S20">
    <cfRule type="cellIs" dxfId="662" priority="684" operator="between">
      <formula>0.0001</formula>
      <formula>0.9999</formula>
    </cfRule>
  </conditionalFormatting>
  <conditionalFormatting sqref="S8:T20">
    <cfRule type="expression" dxfId="661" priority="683">
      <formula>$T8&gt;25</formula>
    </cfRule>
  </conditionalFormatting>
  <conditionalFormatting sqref="U8:U20">
    <cfRule type="cellIs" dxfId="660" priority="682" operator="between">
      <formula>0.0001</formula>
      <formula>0.9999</formula>
    </cfRule>
  </conditionalFormatting>
  <conditionalFormatting sqref="U8:V20">
    <cfRule type="expression" dxfId="659" priority="681">
      <formula>$V8&gt;25</formula>
    </cfRule>
  </conditionalFormatting>
  <conditionalFormatting sqref="W8:W20">
    <cfRule type="cellIs" dxfId="658" priority="680" operator="between">
      <formula>0.0001</formula>
      <formula>0.9999</formula>
    </cfRule>
  </conditionalFormatting>
  <conditionalFormatting sqref="W8:X20">
    <cfRule type="expression" dxfId="657" priority="679">
      <formula>$X8&gt;25</formula>
    </cfRule>
  </conditionalFormatting>
  <conditionalFormatting sqref="Y8:Y20">
    <cfRule type="cellIs" dxfId="656" priority="678" operator="between">
      <formula>0.0001</formula>
      <formula>0.9999</formula>
    </cfRule>
  </conditionalFormatting>
  <conditionalFormatting sqref="Y8:Z20">
    <cfRule type="expression" dxfId="655" priority="677">
      <formula>$Z8&gt;25</formula>
    </cfRule>
  </conditionalFormatting>
  <conditionalFormatting sqref="AA8:AA20">
    <cfRule type="cellIs" dxfId="654" priority="676" operator="between">
      <formula>0.0001</formula>
      <formula>0.9999</formula>
    </cfRule>
  </conditionalFormatting>
  <conditionalFormatting sqref="AA8:AB20">
    <cfRule type="expression" dxfId="653" priority="675">
      <formula>$AB8&gt;25</formula>
    </cfRule>
  </conditionalFormatting>
  <conditionalFormatting sqref="AC8:AC20">
    <cfRule type="cellIs" dxfId="652" priority="674" operator="between">
      <formula>0.0001</formula>
      <formula>0.9999</formula>
    </cfRule>
  </conditionalFormatting>
  <conditionalFormatting sqref="AC8:AD20">
    <cfRule type="expression" dxfId="651" priority="673">
      <formula>$AD8&gt;25</formula>
    </cfRule>
  </conditionalFormatting>
  <conditionalFormatting sqref="AE8:AE20">
    <cfRule type="cellIs" dxfId="650" priority="672" operator="between">
      <formula>0.0001</formula>
      <formula>0.9999</formula>
    </cfRule>
  </conditionalFormatting>
  <conditionalFormatting sqref="AE8:AF20">
    <cfRule type="expression" dxfId="649" priority="671">
      <formula>$AF8&gt;25</formula>
    </cfRule>
  </conditionalFormatting>
  <conditionalFormatting sqref="AG8:AG20">
    <cfRule type="cellIs" dxfId="648" priority="670" operator="between">
      <formula>0.0001</formula>
      <formula>0.9999</formula>
    </cfRule>
  </conditionalFormatting>
  <conditionalFormatting sqref="AG8:AH20">
    <cfRule type="expression" dxfId="647" priority="669">
      <formula>$AH8&gt;25</formula>
    </cfRule>
  </conditionalFormatting>
  <conditionalFormatting sqref="AI8:AI20">
    <cfRule type="cellIs" dxfId="646" priority="668" operator="between">
      <formula>0.0001</formula>
      <formula>0.9999</formula>
    </cfRule>
  </conditionalFormatting>
  <conditionalFormatting sqref="AI8:AJ20">
    <cfRule type="expression" dxfId="645" priority="667">
      <formula>$AJ8&gt;25</formula>
    </cfRule>
  </conditionalFormatting>
  <conditionalFormatting sqref="AK8:AK20">
    <cfRule type="cellIs" dxfId="644" priority="666" operator="between">
      <formula>0.0001</formula>
      <formula>0.9999</formula>
    </cfRule>
  </conditionalFormatting>
  <conditionalFormatting sqref="AK8:AL20">
    <cfRule type="expression" dxfId="643" priority="665">
      <formula>$AL8&gt;25</formula>
    </cfRule>
  </conditionalFormatting>
  <conditionalFormatting sqref="AM8:AM20">
    <cfRule type="cellIs" dxfId="642" priority="664" operator="between">
      <formula>0.0001</formula>
      <formula>0.9999</formula>
    </cfRule>
  </conditionalFormatting>
  <conditionalFormatting sqref="AM8:AN20">
    <cfRule type="expression" dxfId="641" priority="663">
      <formula>$AN8&gt;25</formula>
    </cfRule>
  </conditionalFormatting>
  <conditionalFormatting sqref="C33:C45">
    <cfRule type="cellIs" dxfId="640" priority="662" operator="between">
      <formula>0.0001</formula>
      <formula>0.9999</formula>
    </cfRule>
  </conditionalFormatting>
  <conditionalFormatting sqref="C33:D45">
    <cfRule type="expression" dxfId="639" priority="661">
      <formula>$D33&gt;25</formula>
    </cfRule>
  </conditionalFormatting>
  <conditionalFormatting sqref="E33:E45">
    <cfRule type="cellIs" dxfId="638" priority="660" operator="between">
      <formula>0.0001</formula>
      <formula>0.9999</formula>
    </cfRule>
  </conditionalFormatting>
  <conditionalFormatting sqref="E33:F45">
    <cfRule type="expression" dxfId="637" priority="659">
      <formula>$F33&gt;25</formula>
    </cfRule>
  </conditionalFormatting>
  <conditionalFormatting sqref="G33:G45">
    <cfRule type="cellIs" dxfId="636" priority="658" operator="between">
      <formula>0.0001</formula>
      <formula>0.9999</formula>
    </cfRule>
  </conditionalFormatting>
  <conditionalFormatting sqref="G33:H45">
    <cfRule type="expression" dxfId="635" priority="657">
      <formula>$H33&gt;25</formula>
    </cfRule>
  </conditionalFormatting>
  <conditionalFormatting sqref="I33:I45">
    <cfRule type="cellIs" dxfId="634" priority="656" operator="between">
      <formula>0.0001</formula>
      <formula>0.9999</formula>
    </cfRule>
  </conditionalFormatting>
  <conditionalFormatting sqref="I33:J45">
    <cfRule type="expression" dxfId="633" priority="655">
      <formula>$J33&gt;25</formula>
    </cfRule>
  </conditionalFormatting>
  <conditionalFormatting sqref="K33:K45">
    <cfRule type="cellIs" dxfId="632" priority="654" operator="between">
      <formula>0.0001</formula>
      <formula>0.9999</formula>
    </cfRule>
  </conditionalFormatting>
  <conditionalFormatting sqref="K33:L45">
    <cfRule type="expression" dxfId="631" priority="653">
      <formula>$L33&gt;25</formula>
    </cfRule>
  </conditionalFormatting>
  <conditionalFormatting sqref="M33:M45">
    <cfRule type="cellIs" dxfId="630" priority="652" operator="between">
      <formula>0.0001</formula>
      <formula>0.9999</formula>
    </cfRule>
  </conditionalFormatting>
  <conditionalFormatting sqref="M33:N45">
    <cfRule type="expression" dxfId="629" priority="651">
      <formula>$N33&gt;25</formula>
    </cfRule>
  </conditionalFormatting>
  <conditionalFormatting sqref="O33:O45">
    <cfRule type="cellIs" dxfId="628" priority="650" operator="between">
      <formula>0.0001</formula>
      <formula>0.9999</formula>
    </cfRule>
  </conditionalFormatting>
  <conditionalFormatting sqref="O33:P45">
    <cfRule type="expression" dxfId="627" priority="649">
      <formula>$P33&gt;25</formula>
    </cfRule>
  </conditionalFormatting>
  <conditionalFormatting sqref="Q33:Q45">
    <cfRule type="cellIs" dxfId="626" priority="648" operator="between">
      <formula>0.0001</formula>
      <formula>0.9999</formula>
    </cfRule>
  </conditionalFormatting>
  <conditionalFormatting sqref="Q33:R45">
    <cfRule type="expression" dxfId="625" priority="647">
      <formula>$R33&gt;25</formula>
    </cfRule>
  </conditionalFormatting>
  <conditionalFormatting sqref="S33:S45">
    <cfRule type="cellIs" dxfId="624" priority="646" operator="between">
      <formula>0.0001</formula>
      <formula>0.9999</formula>
    </cfRule>
  </conditionalFormatting>
  <conditionalFormatting sqref="S33:T45">
    <cfRule type="expression" dxfId="623" priority="645">
      <formula>$T33&gt;25</formula>
    </cfRule>
  </conditionalFormatting>
  <conditionalFormatting sqref="U33:U45">
    <cfRule type="cellIs" dxfId="622" priority="644" operator="between">
      <formula>0.0001</formula>
      <formula>0.9999</formula>
    </cfRule>
  </conditionalFormatting>
  <conditionalFormatting sqref="U33:V45">
    <cfRule type="expression" dxfId="621" priority="643">
      <formula>$V33&gt;25</formula>
    </cfRule>
  </conditionalFormatting>
  <conditionalFormatting sqref="W33:W45">
    <cfRule type="cellIs" dxfId="620" priority="642" operator="between">
      <formula>0.0001</formula>
      <formula>0.9999</formula>
    </cfRule>
  </conditionalFormatting>
  <conditionalFormatting sqref="W33:X45">
    <cfRule type="expression" dxfId="619" priority="641">
      <formula>$X33&gt;25</formula>
    </cfRule>
  </conditionalFormatting>
  <conditionalFormatting sqref="Y33:Y45">
    <cfRule type="cellIs" dxfId="618" priority="640" operator="between">
      <formula>0.0001</formula>
      <formula>0.9999</formula>
    </cfRule>
  </conditionalFormatting>
  <conditionalFormatting sqref="Y33:Z45">
    <cfRule type="expression" dxfId="617" priority="639">
      <formula>$Z33&gt;25</formula>
    </cfRule>
  </conditionalFormatting>
  <conditionalFormatting sqref="AA33:AA45">
    <cfRule type="cellIs" dxfId="616" priority="638" operator="between">
      <formula>0.0001</formula>
      <formula>0.9999</formula>
    </cfRule>
  </conditionalFormatting>
  <conditionalFormatting sqref="AA33:AB45">
    <cfRule type="expression" dxfId="615" priority="637">
      <formula>$AB33&gt;25</formula>
    </cfRule>
  </conditionalFormatting>
  <conditionalFormatting sqref="AC33:AC45">
    <cfRule type="cellIs" dxfId="614" priority="636" operator="between">
      <formula>0.0001</formula>
      <formula>0.9999</formula>
    </cfRule>
  </conditionalFormatting>
  <conditionalFormatting sqref="AC33:AD45">
    <cfRule type="expression" dxfId="613" priority="635">
      <formula>$AD33&gt;25</formula>
    </cfRule>
  </conditionalFormatting>
  <conditionalFormatting sqref="AE33:AE45">
    <cfRule type="cellIs" dxfId="612" priority="634" operator="between">
      <formula>0.0001</formula>
      <formula>0.9999</formula>
    </cfRule>
  </conditionalFormatting>
  <conditionalFormatting sqref="AE33:AF45">
    <cfRule type="expression" dxfId="611" priority="633">
      <formula>$AF33&gt;25</formula>
    </cfRule>
  </conditionalFormatting>
  <conditionalFormatting sqref="AG33:AG45">
    <cfRule type="cellIs" dxfId="610" priority="632" operator="between">
      <formula>0.0001</formula>
      <formula>0.9999</formula>
    </cfRule>
  </conditionalFormatting>
  <conditionalFormatting sqref="AG33:AH45">
    <cfRule type="expression" dxfId="609" priority="631">
      <formula>$AH33&gt;25</formula>
    </cfRule>
  </conditionalFormatting>
  <conditionalFormatting sqref="AI33:AI45">
    <cfRule type="cellIs" dxfId="608" priority="630" operator="between">
      <formula>0.0001</formula>
      <formula>0.9999</formula>
    </cfRule>
  </conditionalFormatting>
  <conditionalFormatting sqref="AI33:AJ45">
    <cfRule type="expression" dxfId="607" priority="629">
      <formula>$AJ33&gt;25</formula>
    </cfRule>
  </conditionalFormatting>
  <conditionalFormatting sqref="AK33:AK45">
    <cfRule type="cellIs" dxfId="606" priority="628" operator="between">
      <formula>0.0001</formula>
      <formula>0.9999</formula>
    </cfRule>
  </conditionalFormatting>
  <conditionalFormatting sqref="AK33:AL45">
    <cfRule type="expression" dxfId="605" priority="627">
      <formula>$AL33&gt;25</formula>
    </cfRule>
  </conditionalFormatting>
  <conditionalFormatting sqref="AM33:AM45">
    <cfRule type="cellIs" dxfId="604" priority="626" operator="between">
      <formula>0.0001</formula>
      <formula>0.9999</formula>
    </cfRule>
  </conditionalFormatting>
  <conditionalFormatting sqref="AM33:AN45">
    <cfRule type="expression" dxfId="603" priority="625">
      <formula>$AN33&gt;25</formula>
    </cfRule>
  </conditionalFormatting>
  <conditionalFormatting sqref="C58:C70">
    <cfRule type="cellIs" dxfId="602" priority="624" operator="between">
      <formula>0.0001</formula>
      <formula>0.9999</formula>
    </cfRule>
  </conditionalFormatting>
  <conditionalFormatting sqref="C58:D70">
    <cfRule type="expression" dxfId="601" priority="623">
      <formula>$D58&gt;25</formula>
    </cfRule>
  </conditionalFormatting>
  <conditionalFormatting sqref="E58:E70">
    <cfRule type="cellIs" dxfId="600" priority="622" operator="between">
      <formula>0.0001</formula>
      <formula>0.9999</formula>
    </cfRule>
  </conditionalFormatting>
  <conditionalFormatting sqref="E58:F70">
    <cfRule type="expression" dxfId="599" priority="621">
      <formula>$F58&gt;25</formula>
    </cfRule>
  </conditionalFormatting>
  <conditionalFormatting sqref="G58:G70">
    <cfRule type="cellIs" dxfId="598" priority="620" operator="between">
      <formula>0.0001</formula>
      <formula>0.9999</formula>
    </cfRule>
  </conditionalFormatting>
  <conditionalFormatting sqref="G58:H70">
    <cfRule type="expression" dxfId="597" priority="619">
      <formula>$H58&gt;25</formula>
    </cfRule>
  </conditionalFormatting>
  <conditionalFormatting sqref="I58:I70">
    <cfRule type="cellIs" dxfId="596" priority="618" operator="between">
      <formula>0.0001</formula>
      <formula>0.9999</formula>
    </cfRule>
  </conditionalFormatting>
  <conditionalFormatting sqref="I58:J70">
    <cfRule type="expression" dxfId="595" priority="617">
      <formula>$J58&gt;25</formula>
    </cfRule>
  </conditionalFormatting>
  <conditionalFormatting sqref="K58:K70">
    <cfRule type="cellIs" dxfId="594" priority="616" operator="between">
      <formula>0.0001</formula>
      <formula>0.9999</formula>
    </cfRule>
  </conditionalFormatting>
  <conditionalFormatting sqref="K58:L70">
    <cfRule type="expression" dxfId="593" priority="615">
      <formula>$L58&gt;25</formula>
    </cfRule>
  </conditionalFormatting>
  <conditionalFormatting sqref="M58:M70">
    <cfRule type="cellIs" dxfId="592" priority="614" operator="between">
      <formula>0.0001</formula>
      <formula>0.9999</formula>
    </cfRule>
  </conditionalFormatting>
  <conditionalFormatting sqref="M58:N70">
    <cfRule type="expression" dxfId="591" priority="613">
      <formula>$N58&gt;25</formula>
    </cfRule>
  </conditionalFormatting>
  <conditionalFormatting sqref="O58:O70">
    <cfRule type="cellIs" dxfId="590" priority="612" operator="between">
      <formula>0.0001</formula>
      <formula>0.9999</formula>
    </cfRule>
  </conditionalFormatting>
  <conditionalFormatting sqref="O58:P70">
    <cfRule type="expression" dxfId="589" priority="611">
      <formula>$P58&gt;25</formula>
    </cfRule>
  </conditionalFormatting>
  <conditionalFormatting sqref="Q58:Q70">
    <cfRule type="cellIs" dxfId="588" priority="610" operator="between">
      <formula>0.0001</formula>
      <formula>0.9999</formula>
    </cfRule>
  </conditionalFormatting>
  <conditionalFormatting sqref="Q58:R70">
    <cfRule type="expression" dxfId="587" priority="609">
      <formula>$R58&gt;25</formula>
    </cfRule>
  </conditionalFormatting>
  <conditionalFormatting sqref="S58:S70">
    <cfRule type="cellIs" dxfId="586" priority="608" operator="between">
      <formula>0.0001</formula>
      <formula>0.9999</formula>
    </cfRule>
  </conditionalFormatting>
  <conditionalFormatting sqref="S58:T70">
    <cfRule type="expression" dxfId="585" priority="607">
      <formula>$T58&gt;25</formula>
    </cfRule>
  </conditionalFormatting>
  <conditionalFormatting sqref="U58:U70">
    <cfRule type="cellIs" dxfId="584" priority="606" operator="between">
      <formula>0.0001</formula>
      <formula>0.9999</formula>
    </cfRule>
  </conditionalFormatting>
  <conditionalFormatting sqref="U58:V70">
    <cfRule type="expression" dxfId="583" priority="605">
      <formula>$V58&gt;25</formula>
    </cfRule>
  </conditionalFormatting>
  <conditionalFormatting sqref="W58:W70">
    <cfRule type="cellIs" dxfId="582" priority="604" operator="between">
      <formula>0.0001</formula>
      <formula>0.9999</formula>
    </cfRule>
  </conditionalFormatting>
  <conditionalFormatting sqref="W58:X70">
    <cfRule type="expression" dxfId="581" priority="603">
      <formula>$X58&gt;25</formula>
    </cfRule>
  </conditionalFormatting>
  <conditionalFormatting sqref="Y58:Y70">
    <cfRule type="cellIs" dxfId="580" priority="602" operator="between">
      <formula>0.0001</formula>
      <formula>0.9999</formula>
    </cfRule>
  </conditionalFormatting>
  <conditionalFormatting sqref="Y58:Z70">
    <cfRule type="expression" dxfId="579" priority="601">
      <formula>$Z58&gt;25</formula>
    </cfRule>
  </conditionalFormatting>
  <conditionalFormatting sqref="AA58:AA70">
    <cfRule type="cellIs" dxfId="578" priority="600" operator="between">
      <formula>0.0001</formula>
      <formula>0.9999</formula>
    </cfRule>
  </conditionalFormatting>
  <conditionalFormatting sqref="AA58:AB70">
    <cfRule type="expression" dxfId="577" priority="599">
      <formula>$AB58&gt;25</formula>
    </cfRule>
  </conditionalFormatting>
  <conditionalFormatting sqref="AC58:AC70">
    <cfRule type="cellIs" dxfId="576" priority="598" operator="between">
      <formula>0.0001</formula>
      <formula>0.9999</formula>
    </cfRule>
  </conditionalFormatting>
  <conditionalFormatting sqref="AC58:AD70">
    <cfRule type="expression" dxfId="575" priority="597">
      <formula>$AD58&gt;25</formula>
    </cfRule>
  </conditionalFormatting>
  <conditionalFormatting sqref="AE58:AE70">
    <cfRule type="cellIs" dxfId="574" priority="596" operator="between">
      <formula>0.0001</formula>
      <formula>0.9999</formula>
    </cfRule>
  </conditionalFormatting>
  <conditionalFormatting sqref="AE58:AF70">
    <cfRule type="expression" dxfId="573" priority="595">
      <formula>$AF58&gt;25</formula>
    </cfRule>
  </conditionalFormatting>
  <conditionalFormatting sqref="AG58:AG70">
    <cfRule type="cellIs" dxfId="572" priority="594" operator="between">
      <formula>0.0001</formula>
      <formula>0.9999</formula>
    </cfRule>
  </conditionalFormatting>
  <conditionalFormatting sqref="AG58:AH70">
    <cfRule type="expression" dxfId="571" priority="593">
      <formula>$AH58&gt;25</formula>
    </cfRule>
  </conditionalFormatting>
  <conditionalFormatting sqref="AI58:AI70">
    <cfRule type="cellIs" dxfId="570" priority="592" operator="between">
      <formula>0.0001</formula>
      <formula>0.9999</formula>
    </cfRule>
  </conditionalFormatting>
  <conditionalFormatting sqref="AI58:AJ70">
    <cfRule type="expression" dxfId="569" priority="591">
      <formula>$AJ58&gt;25</formula>
    </cfRule>
  </conditionalFormatting>
  <conditionalFormatting sqref="AK58:AK70">
    <cfRule type="cellIs" dxfId="568" priority="590" operator="between">
      <formula>0.0001</formula>
      <formula>0.9999</formula>
    </cfRule>
  </conditionalFormatting>
  <conditionalFormatting sqref="AK58:AL70">
    <cfRule type="expression" dxfId="567" priority="589">
      <formula>$AL58&gt;25</formula>
    </cfRule>
  </conditionalFormatting>
  <conditionalFormatting sqref="AM70">
    <cfRule type="cellIs" dxfId="566" priority="588" operator="between">
      <formula>0.0001</formula>
      <formula>0.9999</formula>
    </cfRule>
  </conditionalFormatting>
  <conditionalFormatting sqref="AM70:AN70">
    <cfRule type="expression" dxfId="565" priority="587">
      <formula>$AN70&gt;25</formula>
    </cfRule>
  </conditionalFormatting>
  <conditionalFormatting sqref="C83:C95">
    <cfRule type="cellIs" dxfId="564" priority="586" operator="between">
      <formula>0.0001</formula>
      <formula>0.9999</formula>
    </cfRule>
  </conditionalFormatting>
  <conditionalFormatting sqref="C83:D95">
    <cfRule type="expression" dxfId="563" priority="585">
      <formula>$D83&gt;25</formula>
    </cfRule>
  </conditionalFormatting>
  <conditionalFormatting sqref="E83:E95">
    <cfRule type="cellIs" dxfId="562" priority="584" operator="between">
      <formula>0.0001</formula>
      <formula>0.9999</formula>
    </cfRule>
  </conditionalFormatting>
  <conditionalFormatting sqref="E83:F95">
    <cfRule type="expression" dxfId="561" priority="583">
      <formula>$F83&gt;25</formula>
    </cfRule>
  </conditionalFormatting>
  <conditionalFormatting sqref="G83:G95">
    <cfRule type="cellIs" dxfId="560" priority="582" operator="between">
      <formula>0.0001</formula>
      <formula>0.9999</formula>
    </cfRule>
  </conditionalFormatting>
  <conditionalFormatting sqref="G83:H95">
    <cfRule type="expression" dxfId="559" priority="581">
      <formula>$H83&gt;25</formula>
    </cfRule>
  </conditionalFormatting>
  <conditionalFormatting sqref="I83:I95">
    <cfRule type="cellIs" dxfId="558" priority="580" operator="between">
      <formula>0.0001</formula>
      <formula>0.9999</formula>
    </cfRule>
  </conditionalFormatting>
  <conditionalFormatting sqref="I83:J95">
    <cfRule type="expression" dxfId="557" priority="579">
      <formula>$J83&gt;25</formula>
    </cfRule>
  </conditionalFormatting>
  <conditionalFormatting sqref="K83:K95">
    <cfRule type="cellIs" dxfId="556" priority="578" operator="between">
      <formula>0.0001</formula>
      <formula>0.9999</formula>
    </cfRule>
  </conditionalFormatting>
  <conditionalFormatting sqref="K83:L95">
    <cfRule type="expression" dxfId="555" priority="577">
      <formula>$L83&gt;25</formula>
    </cfRule>
  </conditionalFormatting>
  <conditionalFormatting sqref="M83:M95">
    <cfRule type="cellIs" dxfId="554" priority="576" operator="between">
      <formula>0.0001</formula>
      <formula>0.9999</formula>
    </cfRule>
  </conditionalFormatting>
  <conditionalFormatting sqref="M83:N95">
    <cfRule type="expression" dxfId="553" priority="575">
      <formula>$N83&gt;25</formula>
    </cfRule>
  </conditionalFormatting>
  <conditionalFormatting sqref="O83:O95">
    <cfRule type="cellIs" dxfId="552" priority="574" operator="between">
      <formula>0.0001</formula>
      <formula>0.9999</formula>
    </cfRule>
  </conditionalFormatting>
  <conditionalFormatting sqref="O83:P95">
    <cfRule type="expression" dxfId="551" priority="573">
      <formula>$P83&gt;25</formula>
    </cfRule>
  </conditionalFormatting>
  <conditionalFormatting sqref="Q83:Q95">
    <cfRule type="cellIs" dxfId="550" priority="572" operator="between">
      <formula>0.0001</formula>
      <formula>0.9999</formula>
    </cfRule>
  </conditionalFormatting>
  <conditionalFormatting sqref="Q83:R95">
    <cfRule type="expression" dxfId="549" priority="571">
      <formula>$R83&gt;25</formula>
    </cfRule>
  </conditionalFormatting>
  <conditionalFormatting sqref="S83:S95">
    <cfRule type="cellIs" dxfId="548" priority="570" operator="between">
      <formula>0.0001</formula>
      <formula>0.9999</formula>
    </cfRule>
  </conditionalFormatting>
  <conditionalFormatting sqref="S83:T95">
    <cfRule type="expression" dxfId="547" priority="569">
      <formula>$T83&gt;25</formula>
    </cfRule>
  </conditionalFormatting>
  <conditionalFormatting sqref="U83:U95">
    <cfRule type="cellIs" dxfId="546" priority="568" operator="between">
      <formula>0.0001</formula>
      <formula>0.9999</formula>
    </cfRule>
  </conditionalFormatting>
  <conditionalFormatting sqref="U83:V95">
    <cfRule type="expression" dxfId="545" priority="567">
      <formula>$V83&gt;25</formula>
    </cfRule>
  </conditionalFormatting>
  <conditionalFormatting sqref="W83:W95">
    <cfRule type="cellIs" dxfId="544" priority="566" operator="between">
      <formula>0.0001</formula>
      <formula>0.9999</formula>
    </cfRule>
  </conditionalFormatting>
  <conditionalFormatting sqref="W83:X95">
    <cfRule type="expression" dxfId="543" priority="565">
      <formula>$X83&gt;25</formula>
    </cfRule>
  </conditionalFormatting>
  <conditionalFormatting sqref="Y83:Y95">
    <cfRule type="cellIs" dxfId="542" priority="564" operator="between">
      <formula>0.0001</formula>
      <formula>0.9999</formula>
    </cfRule>
  </conditionalFormatting>
  <conditionalFormatting sqref="Y83:Z95">
    <cfRule type="expression" dxfId="541" priority="563">
      <formula>$Z83&gt;25</formula>
    </cfRule>
  </conditionalFormatting>
  <conditionalFormatting sqref="AA83:AA95">
    <cfRule type="cellIs" dxfId="540" priority="562" operator="between">
      <formula>0.0001</formula>
      <formula>0.9999</formula>
    </cfRule>
  </conditionalFormatting>
  <conditionalFormatting sqref="AA83:AB95">
    <cfRule type="expression" dxfId="539" priority="561">
      <formula>$AB83&gt;25</formula>
    </cfRule>
  </conditionalFormatting>
  <conditionalFormatting sqref="AC83:AC95">
    <cfRule type="cellIs" dxfId="538" priority="560" operator="between">
      <formula>0.0001</formula>
      <formula>0.9999</formula>
    </cfRule>
  </conditionalFormatting>
  <conditionalFormatting sqref="AC83:AD95">
    <cfRule type="expression" dxfId="537" priority="559">
      <formula>$AD83&gt;25</formula>
    </cfRule>
  </conditionalFormatting>
  <conditionalFormatting sqref="AE83:AE95">
    <cfRule type="cellIs" dxfId="536" priority="558" operator="between">
      <formula>0.0001</formula>
      <formula>0.9999</formula>
    </cfRule>
  </conditionalFormatting>
  <conditionalFormatting sqref="AE83:AF95">
    <cfRule type="expression" dxfId="535" priority="557">
      <formula>$AF83&gt;25</formula>
    </cfRule>
  </conditionalFormatting>
  <conditionalFormatting sqref="AG83:AG95">
    <cfRule type="cellIs" dxfId="534" priority="556" operator="between">
      <formula>0.0001</formula>
      <formula>0.9999</formula>
    </cfRule>
  </conditionalFormatting>
  <conditionalFormatting sqref="AG83:AH95">
    <cfRule type="expression" dxfId="533" priority="555">
      <formula>$AH83&gt;25</formula>
    </cfRule>
  </conditionalFormatting>
  <conditionalFormatting sqref="AI83:AI95">
    <cfRule type="cellIs" dxfId="532" priority="554" operator="between">
      <formula>0.0001</formula>
      <formula>0.9999</formula>
    </cfRule>
  </conditionalFormatting>
  <conditionalFormatting sqref="AI83:AJ95">
    <cfRule type="expression" dxfId="531" priority="553">
      <formula>$AJ83&gt;25</formula>
    </cfRule>
  </conditionalFormatting>
  <conditionalFormatting sqref="AK83:AK95">
    <cfRule type="cellIs" dxfId="530" priority="552" operator="between">
      <formula>0.0001</formula>
      <formula>0.9999</formula>
    </cfRule>
  </conditionalFormatting>
  <conditionalFormatting sqref="AK83:AL95">
    <cfRule type="expression" dxfId="529" priority="551">
      <formula>$AL83&gt;25</formula>
    </cfRule>
  </conditionalFormatting>
  <conditionalFormatting sqref="AM83:AM95">
    <cfRule type="cellIs" dxfId="528" priority="550" operator="between">
      <formula>0.0001</formula>
      <formula>0.9999</formula>
    </cfRule>
  </conditionalFormatting>
  <conditionalFormatting sqref="AM83:AN95">
    <cfRule type="expression" dxfId="527" priority="549">
      <formula>$AN83&gt;25</formula>
    </cfRule>
  </conditionalFormatting>
  <conditionalFormatting sqref="C108:C120">
    <cfRule type="cellIs" dxfId="526" priority="548" operator="between">
      <formula>0.0001</formula>
      <formula>0.9999</formula>
    </cfRule>
  </conditionalFormatting>
  <conditionalFormatting sqref="C108:D120">
    <cfRule type="expression" dxfId="525" priority="547">
      <formula>$D108&gt;25</formula>
    </cfRule>
  </conditionalFormatting>
  <conditionalFormatting sqref="E108:E120">
    <cfRule type="cellIs" dxfId="524" priority="546" operator="between">
      <formula>0.0001</formula>
      <formula>0.9999</formula>
    </cfRule>
  </conditionalFormatting>
  <conditionalFormatting sqref="E108:F120">
    <cfRule type="expression" dxfId="523" priority="545">
      <formula>$F108&gt;25</formula>
    </cfRule>
  </conditionalFormatting>
  <conditionalFormatting sqref="G108:G120">
    <cfRule type="cellIs" dxfId="522" priority="544" operator="between">
      <formula>0.0001</formula>
      <formula>0.9999</formula>
    </cfRule>
  </conditionalFormatting>
  <conditionalFormatting sqref="G108:H120">
    <cfRule type="expression" dxfId="521" priority="543">
      <formula>$H108&gt;25</formula>
    </cfRule>
  </conditionalFormatting>
  <conditionalFormatting sqref="I108:I120">
    <cfRule type="cellIs" dxfId="520" priority="542" operator="between">
      <formula>0.0001</formula>
      <formula>0.9999</formula>
    </cfRule>
  </conditionalFormatting>
  <conditionalFormatting sqref="I108:J120">
    <cfRule type="expression" dxfId="519" priority="541">
      <formula>$J108&gt;25</formula>
    </cfRule>
  </conditionalFormatting>
  <conditionalFormatting sqref="K108:K120">
    <cfRule type="cellIs" dxfId="518" priority="540" operator="between">
      <formula>0.0001</formula>
      <formula>0.9999</formula>
    </cfRule>
  </conditionalFormatting>
  <conditionalFormatting sqref="K108:L120">
    <cfRule type="expression" dxfId="517" priority="539">
      <formula>$L108&gt;25</formula>
    </cfRule>
  </conditionalFormatting>
  <conditionalFormatting sqref="M108:M120">
    <cfRule type="cellIs" dxfId="516" priority="538" operator="between">
      <formula>0.0001</formula>
      <formula>0.9999</formula>
    </cfRule>
  </conditionalFormatting>
  <conditionalFormatting sqref="M108:N120">
    <cfRule type="expression" dxfId="515" priority="537">
      <formula>$N108&gt;25</formula>
    </cfRule>
  </conditionalFormatting>
  <conditionalFormatting sqref="O108:O120">
    <cfRule type="cellIs" dxfId="514" priority="536" operator="between">
      <formula>0.0001</formula>
      <formula>0.9999</formula>
    </cfRule>
  </conditionalFormatting>
  <conditionalFormatting sqref="O108:P120">
    <cfRule type="expression" dxfId="513" priority="535">
      <formula>$P108&gt;25</formula>
    </cfRule>
  </conditionalFormatting>
  <conditionalFormatting sqref="Q108:Q120">
    <cfRule type="cellIs" dxfId="512" priority="534" operator="between">
      <formula>0.0001</formula>
      <formula>0.9999</formula>
    </cfRule>
  </conditionalFormatting>
  <conditionalFormatting sqref="Q108:R120">
    <cfRule type="expression" dxfId="511" priority="533">
      <formula>$R108&gt;25</formula>
    </cfRule>
  </conditionalFormatting>
  <conditionalFormatting sqref="S108:S120">
    <cfRule type="cellIs" dxfId="510" priority="532" operator="between">
      <formula>0.0001</formula>
      <formula>0.9999</formula>
    </cfRule>
  </conditionalFormatting>
  <conditionalFormatting sqref="S108:T120">
    <cfRule type="expression" dxfId="509" priority="531">
      <formula>$T108&gt;25</formula>
    </cfRule>
  </conditionalFormatting>
  <conditionalFormatting sqref="U108:U120">
    <cfRule type="cellIs" dxfId="508" priority="530" operator="between">
      <formula>0.0001</formula>
      <formula>0.9999</formula>
    </cfRule>
  </conditionalFormatting>
  <conditionalFormatting sqref="U108:V120">
    <cfRule type="expression" dxfId="507" priority="529">
      <formula>$V108&gt;25</formula>
    </cfRule>
  </conditionalFormatting>
  <conditionalFormatting sqref="W108:W120">
    <cfRule type="cellIs" dxfId="506" priority="528" operator="between">
      <formula>0.0001</formula>
      <formula>0.9999</formula>
    </cfRule>
  </conditionalFormatting>
  <conditionalFormatting sqref="W108:X120">
    <cfRule type="expression" dxfId="505" priority="527">
      <formula>$X108&gt;25</formula>
    </cfRule>
  </conditionalFormatting>
  <conditionalFormatting sqref="Y108:Y120">
    <cfRule type="cellIs" dxfId="504" priority="526" operator="between">
      <formula>0.0001</formula>
      <formula>0.9999</formula>
    </cfRule>
  </conditionalFormatting>
  <conditionalFormatting sqref="Y108:Z120">
    <cfRule type="expression" dxfId="503" priority="525">
      <formula>$Z108&gt;25</formula>
    </cfRule>
  </conditionalFormatting>
  <conditionalFormatting sqref="AA108:AA120">
    <cfRule type="cellIs" dxfId="502" priority="524" operator="between">
      <formula>0.0001</formula>
      <formula>0.9999</formula>
    </cfRule>
  </conditionalFormatting>
  <conditionalFormatting sqref="AA108:AB120">
    <cfRule type="expression" dxfId="501" priority="523">
      <formula>$AB108&gt;25</formula>
    </cfRule>
  </conditionalFormatting>
  <conditionalFormatting sqref="AC108:AC120">
    <cfRule type="cellIs" dxfId="500" priority="522" operator="between">
      <formula>0.0001</formula>
      <formula>0.9999</formula>
    </cfRule>
  </conditionalFormatting>
  <conditionalFormatting sqref="AC108:AD120">
    <cfRule type="expression" dxfId="499" priority="521">
      <formula>$AD108&gt;25</formula>
    </cfRule>
  </conditionalFormatting>
  <conditionalFormatting sqref="AE108:AE120">
    <cfRule type="cellIs" dxfId="498" priority="520" operator="between">
      <formula>0.0001</formula>
      <formula>0.9999</formula>
    </cfRule>
  </conditionalFormatting>
  <conditionalFormatting sqref="AE108:AF120">
    <cfRule type="expression" dxfId="497" priority="519">
      <formula>$AF108&gt;25</formula>
    </cfRule>
  </conditionalFormatting>
  <conditionalFormatting sqref="AG108:AG120">
    <cfRule type="cellIs" dxfId="496" priority="518" operator="between">
      <formula>0.0001</formula>
      <formula>0.9999</formula>
    </cfRule>
  </conditionalFormatting>
  <conditionalFormatting sqref="AG108:AH120">
    <cfRule type="expression" dxfId="495" priority="517">
      <formula>$AH108&gt;25</formula>
    </cfRule>
  </conditionalFormatting>
  <conditionalFormatting sqref="AI108:AI120">
    <cfRule type="cellIs" dxfId="494" priority="516" operator="between">
      <formula>0.0001</formula>
      <formula>0.9999</formula>
    </cfRule>
  </conditionalFormatting>
  <conditionalFormatting sqref="AI108:AJ120">
    <cfRule type="expression" dxfId="493" priority="515">
      <formula>$AJ108&gt;25</formula>
    </cfRule>
  </conditionalFormatting>
  <conditionalFormatting sqref="AK108:AK120">
    <cfRule type="cellIs" dxfId="492" priority="514" operator="between">
      <formula>0.0001</formula>
      <formula>0.9999</formula>
    </cfRule>
  </conditionalFormatting>
  <conditionalFormatting sqref="AK108:AL120">
    <cfRule type="expression" dxfId="491" priority="513">
      <formula>$AL108&gt;25</formula>
    </cfRule>
  </conditionalFormatting>
  <conditionalFormatting sqref="AM120">
    <cfRule type="cellIs" dxfId="490" priority="512" operator="between">
      <formula>0.0001</formula>
      <formula>0.9999</formula>
    </cfRule>
  </conditionalFormatting>
  <conditionalFormatting sqref="AM120:AN120">
    <cfRule type="expression" dxfId="489" priority="511">
      <formula>$AN120&gt;25</formula>
    </cfRule>
  </conditionalFormatting>
  <conditionalFormatting sqref="C133:C145">
    <cfRule type="cellIs" dxfId="488" priority="510" operator="between">
      <formula>0.0001</formula>
      <formula>0.9999</formula>
    </cfRule>
  </conditionalFormatting>
  <conditionalFormatting sqref="C133:D145">
    <cfRule type="expression" dxfId="487" priority="509">
      <formula>$D133&gt;25</formula>
    </cfRule>
  </conditionalFormatting>
  <conditionalFormatting sqref="E133:E145">
    <cfRule type="cellIs" dxfId="486" priority="508" operator="between">
      <formula>0.0001</formula>
      <formula>0.9999</formula>
    </cfRule>
  </conditionalFormatting>
  <conditionalFormatting sqref="E133:F145">
    <cfRule type="expression" dxfId="485" priority="507">
      <formula>$F133&gt;25</formula>
    </cfRule>
  </conditionalFormatting>
  <conditionalFormatting sqref="G133:G145">
    <cfRule type="cellIs" dxfId="484" priority="506" operator="between">
      <formula>0.0001</formula>
      <formula>0.9999</formula>
    </cfRule>
  </conditionalFormatting>
  <conditionalFormatting sqref="G133:H145">
    <cfRule type="expression" dxfId="483" priority="505">
      <formula>$H133&gt;25</formula>
    </cfRule>
  </conditionalFormatting>
  <conditionalFormatting sqref="I133:I145">
    <cfRule type="cellIs" dxfId="482" priority="504" operator="between">
      <formula>0.0001</formula>
      <formula>0.9999</formula>
    </cfRule>
  </conditionalFormatting>
  <conditionalFormatting sqref="I133:J145">
    <cfRule type="expression" dxfId="481" priority="503">
      <formula>$J133&gt;25</formula>
    </cfRule>
  </conditionalFormatting>
  <conditionalFormatting sqref="K133:K145">
    <cfRule type="cellIs" dxfId="480" priority="502" operator="between">
      <formula>0.0001</formula>
      <formula>0.9999</formula>
    </cfRule>
  </conditionalFormatting>
  <conditionalFormatting sqref="K133:L145">
    <cfRule type="expression" dxfId="479" priority="501">
      <formula>$L133&gt;25</formula>
    </cfRule>
  </conditionalFormatting>
  <conditionalFormatting sqref="M133:M145">
    <cfRule type="cellIs" dxfId="478" priority="500" operator="between">
      <formula>0.0001</formula>
      <formula>0.9999</formula>
    </cfRule>
  </conditionalFormatting>
  <conditionalFormatting sqref="M133:N145">
    <cfRule type="expression" dxfId="477" priority="499">
      <formula>$N133&gt;25</formula>
    </cfRule>
  </conditionalFormatting>
  <conditionalFormatting sqref="O133:O145">
    <cfRule type="cellIs" dxfId="476" priority="498" operator="between">
      <formula>0.0001</formula>
      <formula>0.9999</formula>
    </cfRule>
  </conditionalFormatting>
  <conditionalFormatting sqref="O133:P145">
    <cfRule type="expression" dxfId="475" priority="497">
      <formula>$P133&gt;25</formula>
    </cfRule>
  </conditionalFormatting>
  <conditionalFormatting sqref="Q133:Q145">
    <cfRule type="cellIs" dxfId="474" priority="496" operator="between">
      <formula>0.0001</formula>
      <formula>0.9999</formula>
    </cfRule>
  </conditionalFormatting>
  <conditionalFormatting sqref="Q133:R145">
    <cfRule type="expression" dxfId="473" priority="495">
      <formula>$R133&gt;25</formula>
    </cfRule>
  </conditionalFormatting>
  <conditionalFormatting sqref="S133:S145">
    <cfRule type="cellIs" dxfId="472" priority="494" operator="between">
      <formula>0.0001</formula>
      <formula>0.9999</formula>
    </cfRule>
  </conditionalFormatting>
  <conditionalFormatting sqref="S133:T145">
    <cfRule type="expression" dxfId="471" priority="493">
      <formula>$T133&gt;25</formula>
    </cfRule>
  </conditionalFormatting>
  <conditionalFormatting sqref="U133:U145">
    <cfRule type="cellIs" dxfId="470" priority="492" operator="between">
      <formula>0.0001</formula>
      <formula>0.9999</formula>
    </cfRule>
  </conditionalFormatting>
  <conditionalFormatting sqref="U133:V145">
    <cfRule type="expression" dxfId="469" priority="491">
      <formula>$V133&gt;25</formula>
    </cfRule>
  </conditionalFormatting>
  <conditionalFormatting sqref="W133:W145">
    <cfRule type="cellIs" dxfId="468" priority="490" operator="between">
      <formula>0.0001</formula>
      <formula>0.9999</formula>
    </cfRule>
  </conditionalFormatting>
  <conditionalFormatting sqref="W133:X145">
    <cfRule type="expression" dxfId="467" priority="489">
      <formula>$X133&gt;25</formula>
    </cfRule>
  </conditionalFormatting>
  <conditionalFormatting sqref="Y133:Y145">
    <cfRule type="cellIs" dxfId="466" priority="488" operator="between">
      <formula>0.0001</formula>
      <formula>0.9999</formula>
    </cfRule>
  </conditionalFormatting>
  <conditionalFormatting sqref="Y133:Z145">
    <cfRule type="expression" dxfId="465" priority="487">
      <formula>$Z133&gt;25</formula>
    </cfRule>
  </conditionalFormatting>
  <conditionalFormatting sqref="AA133:AA145">
    <cfRule type="cellIs" dxfId="464" priority="486" operator="between">
      <formula>0.0001</formula>
      <formula>0.9999</formula>
    </cfRule>
  </conditionalFormatting>
  <conditionalFormatting sqref="AA133:AB145">
    <cfRule type="expression" dxfId="463" priority="485">
      <formula>$AB133&gt;25</formula>
    </cfRule>
  </conditionalFormatting>
  <conditionalFormatting sqref="AC133:AC145">
    <cfRule type="cellIs" dxfId="462" priority="484" operator="between">
      <formula>0.0001</formula>
      <formula>0.9999</formula>
    </cfRule>
  </conditionalFormatting>
  <conditionalFormatting sqref="AC133:AD145">
    <cfRule type="expression" dxfId="461" priority="483">
      <formula>$AD133&gt;25</formula>
    </cfRule>
  </conditionalFormatting>
  <conditionalFormatting sqref="AE133:AE145">
    <cfRule type="cellIs" dxfId="460" priority="482" operator="between">
      <formula>0.0001</formula>
      <formula>0.9999</formula>
    </cfRule>
  </conditionalFormatting>
  <conditionalFormatting sqref="AE133:AF145">
    <cfRule type="expression" dxfId="459" priority="481">
      <formula>$AF133&gt;25</formula>
    </cfRule>
  </conditionalFormatting>
  <conditionalFormatting sqref="AG133:AG145">
    <cfRule type="cellIs" dxfId="458" priority="480" operator="between">
      <formula>0.0001</formula>
      <formula>0.9999</formula>
    </cfRule>
  </conditionalFormatting>
  <conditionalFormatting sqref="AG133:AH145">
    <cfRule type="expression" dxfId="457" priority="479">
      <formula>$AH133&gt;25</formula>
    </cfRule>
  </conditionalFormatting>
  <conditionalFormatting sqref="AI133:AI145">
    <cfRule type="cellIs" dxfId="456" priority="478" operator="between">
      <formula>0.0001</formula>
      <formula>0.9999</formula>
    </cfRule>
  </conditionalFormatting>
  <conditionalFormatting sqref="AI133:AJ145">
    <cfRule type="expression" dxfId="455" priority="477">
      <formula>$AJ133&gt;25</formula>
    </cfRule>
  </conditionalFormatting>
  <conditionalFormatting sqref="AK133:AK145">
    <cfRule type="cellIs" dxfId="454" priority="476" operator="between">
      <formula>0.0001</formula>
      <formula>0.9999</formula>
    </cfRule>
  </conditionalFormatting>
  <conditionalFormatting sqref="AK133:AL145">
    <cfRule type="expression" dxfId="453" priority="475">
      <formula>$AL133&gt;25</formula>
    </cfRule>
  </conditionalFormatting>
  <conditionalFormatting sqref="AM145">
    <cfRule type="cellIs" dxfId="452" priority="474" operator="between">
      <formula>0.0001</formula>
      <formula>0.9999</formula>
    </cfRule>
  </conditionalFormatting>
  <conditionalFormatting sqref="AM145:AN145">
    <cfRule type="expression" dxfId="451" priority="473">
      <formula>$AN145&gt;25</formula>
    </cfRule>
  </conditionalFormatting>
  <conditionalFormatting sqref="C158:C170">
    <cfRule type="cellIs" dxfId="450" priority="472" operator="between">
      <formula>0.0001</formula>
      <formula>0.9999</formula>
    </cfRule>
  </conditionalFormatting>
  <conditionalFormatting sqref="C158:D170">
    <cfRule type="expression" dxfId="449" priority="471">
      <formula>$D158&gt;25</formula>
    </cfRule>
  </conditionalFormatting>
  <conditionalFormatting sqref="E158:E170">
    <cfRule type="cellIs" dxfId="448" priority="470" operator="between">
      <formula>0.0001</formula>
      <formula>0.9999</formula>
    </cfRule>
  </conditionalFormatting>
  <conditionalFormatting sqref="E158:F170">
    <cfRule type="expression" dxfId="447" priority="469">
      <formula>$F158&gt;25</formula>
    </cfRule>
  </conditionalFormatting>
  <conditionalFormatting sqref="G158:G170">
    <cfRule type="cellIs" dxfId="446" priority="468" operator="between">
      <formula>0.0001</formula>
      <formula>0.9999</formula>
    </cfRule>
  </conditionalFormatting>
  <conditionalFormatting sqref="G158:H170">
    <cfRule type="expression" dxfId="445" priority="467">
      <formula>$H158&gt;25</formula>
    </cfRule>
  </conditionalFormatting>
  <conditionalFormatting sqref="I158:I170">
    <cfRule type="cellIs" dxfId="444" priority="466" operator="between">
      <formula>0.0001</formula>
      <formula>0.9999</formula>
    </cfRule>
  </conditionalFormatting>
  <conditionalFormatting sqref="I158:J170">
    <cfRule type="expression" dxfId="443" priority="465">
      <formula>$J158&gt;25</formula>
    </cfRule>
  </conditionalFormatting>
  <conditionalFormatting sqref="K158:K170">
    <cfRule type="cellIs" dxfId="442" priority="464" operator="between">
      <formula>0.0001</formula>
      <formula>0.9999</formula>
    </cfRule>
  </conditionalFormatting>
  <conditionalFormatting sqref="K158:L170">
    <cfRule type="expression" dxfId="441" priority="463">
      <formula>$L158&gt;25</formula>
    </cfRule>
  </conditionalFormatting>
  <conditionalFormatting sqref="M158:M170">
    <cfRule type="cellIs" dxfId="440" priority="462" operator="between">
      <formula>0.0001</formula>
      <formula>0.9999</formula>
    </cfRule>
  </conditionalFormatting>
  <conditionalFormatting sqref="M158:N170">
    <cfRule type="expression" dxfId="439" priority="461">
      <formula>$N158&gt;25</formula>
    </cfRule>
  </conditionalFormatting>
  <conditionalFormatting sqref="O158:O170">
    <cfRule type="cellIs" dxfId="438" priority="460" operator="between">
      <formula>0.0001</formula>
      <formula>0.9999</formula>
    </cfRule>
  </conditionalFormatting>
  <conditionalFormatting sqref="O158:P170">
    <cfRule type="expression" dxfId="437" priority="459">
      <formula>$P158&gt;25</formula>
    </cfRule>
  </conditionalFormatting>
  <conditionalFormatting sqref="Q158:Q170">
    <cfRule type="cellIs" dxfId="436" priority="458" operator="between">
      <formula>0.0001</formula>
      <formula>0.9999</formula>
    </cfRule>
  </conditionalFormatting>
  <conditionalFormatting sqref="Q158:R170">
    <cfRule type="expression" dxfId="435" priority="457">
      <formula>$R158&gt;25</formula>
    </cfRule>
  </conditionalFormatting>
  <conditionalFormatting sqref="S158:S170">
    <cfRule type="cellIs" dxfId="434" priority="456" operator="between">
      <formula>0.0001</formula>
      <formula>0.9999</formula>
    </cfRule>
  </conditionalFormatting>
  <conditionalFormatting sqref="S158:T170">
    <cfRule type="expression" dxfId="433" priority="455">
      <formula>$T158&gt;25</formula>
    </cfRule>
  </conditionalFormatting>
  <conditionalFormatting sqref="U158:U170">
    <cfRule type="cellIs" dxfId="432" priority="454" operator="between">
      <formula>0.0001</formula>
      <formula>0.9999</formula>
    </cfRule>
  </conditionalFormatting>
  <conditionalFormatting sqref="U158:V170">
    <cfRule type="expression" dxfId="431" priority="453">
      <formula>$V158&gt;25</formula>
    </cfRule>
  </conditionalFormatting>
  <conditionalFormatting sqref="W158:W170">
    <cfRule type="cellIs" dxfId="430" priority="452" operator="between">
      <formula>0.0001</formula>
      <formula>0.9999</formula>
    </cfRule>
  </conditionalFormatting>
  <conditionalFormatting sqref="W158:X170">
    <cfRule type="expression" dxfId="429" priority="451">
      <formula>$X158&gt;25</formula>
    </cfRule>
  </conditionalFormatting>
  <conditionalFormatting sqref="Y158:Y170">
    <cfRule type="cellIs" dxfId="428" priority="450" operator="between">
      <formula>0.0001</formula>
      <formula>0.9999</formula>
    </cfRule>
  </conditionalFormatting>
  <conditionalFormatting sqref="Y158:Z170">
    <cfRule type="expression" dxfId="427" priority="449">
      <formula>$Z158&gt;25</formula>
    </cfRule>
  </conditionalFormatting>
  <conditionalFormatting sqref="AA158:AA170">
    <cfRule type="cellIs" dxfId="426" priority="448" operator="between">
      <formula>0.0001</formula>
      <formula>0.9999</formula>
    </cfRule>
  </conditionalFormatting>
  <conditionalFormatting sqref="AA158:AB170">
    <cfRule type="expression" dxfId="425" priority="447">
      <formula>$AB158&gt;25</formula>
    </cfRule>
  </conditionalFormatting>
  <conditionalFormatting sqref="AC158:AC170">
    <cfRule type="cellIs" dxfId="424" priority="446" operator="between">
      <formula>0.0001</formula>
      <formula>0.9999</formula>
    </cfRule>
  </conditionalFormatting>
  <conditionalFormatting sqref="AC158:AD170">
    <cfRule type="expression" dxfId="423" priority="445">
      <formula>$AD158&gt;25</formula>
    </cfRule>
  </conditionalFormatting>
  <conditionalFormatting sqref="AE158:AE170">
    <cfRule type="cellIs" dxfId="422" priority="444" operator="between">
      <formula>0.0001</formula>
      <formula>0.9999</formula>
    </cfRule>
  </conditionalFormatting>
  <conditionalFormatting sqref="AE158:AF170">
    <cfRule type="expression" dxfId="421" priority="443">
      <formula>$AF158&gt;25</formula>
    </cfRule>
  </conditionalFormatting>
  <conditionalFormatting sqref="AG158:AG170">
    <cfRule type="cellIs" dxfId="420" priority="442" operator="between">
      <formula>0.0001</formula>
      <formula>0.9999</formula>
    </cfRule>
  </conditionalFormatting>
  <conditionalFormatting sqref="AG158:AH170">
    <cfRule type="expression" dxfId="419" priority="441">
      <formula>$AH158&gt;25</formula>
    </cfRule>
  </conditionalFormatting>
  <conditionalFormatting sqref="AI158:AI170">
    <cfRule type="cellIs" dxfId="418" priority="440" operator="between">
      <formula>0.0001</formula>
      <formula>0.9999</formula>
    </cfRule>
  </conditionalFormatting>
  <conditionalFormatting sqref="AI158:AJ170">
    <cfRule type="expression" dxfId="417" priority="439">
      <formula>$AJ158&gt;25</formula>
    </cfRule>
  </conditionalFormatting>
  <conditionalFormatting sqref="AK158:AK170">
    <cfRule type="cellIs" dxfId="416" priority="438" operator="between">
      <formula>0.0001</formula>
      <formula>0.9999</formula>
    </cfRule>
  </conditionalFormatting>
  <conditionalFormatting sqref="AK158:AL170">
    <cfRule type="expression" dxfId="415" priority="437">
      <formula>$AL158&gt;25</formula>
    </cfRule>
  </conditionalFormatting>
  <conditionalFormatting sqref="AM170">
    <cfRule type="cellIs" dxfId="414" priority="436" operator="between">
      <formula>0.0001</formula>
      <formula>0.9999</formula>
    </cfRule>
  </conditionalFormatting>
  <conditionalFormatting sqref="AM170:AN170">
    <cfRule type="expression" dxfId="413" priority="435">
      <formula>$AN170&gt;25</formula>
    </cfRule>
  </conditionalFormatting>
  <conditionalFormatting sqref="C183:C195">
    <cfRule type="cellIs" dxfId="412" priority="434" operator="between">
      <formula>0.0001</formula>
      <formula>0.9999</formula>
    </cfRule>
  </conditionalFormatting>
  <conditionalFormatting sqref="C183:D195">
    <cfRule type="expression" dxfId="411" priority="433">
      <formula>$D183&gt;25</formula>
    </cfRule>
  </conditionalFormatting>
  <conditionalFormatting sqref="E183:E195">
    <cfRule type="cellIs" dxfId="410" priority="432" operator="between">
      <formula>0.0001</formula>
      <formula>0.9999</formula>
    </cfRule>
  </conditionalFormatting>
  <conditionalFormatting sqref="E183:F195">
    <cfRule type="expression" dxfId="409" priority="431">
      <formula>$F183&gt;25</formula>
    </cfRule>
  </conditionalFormatting>
  <conditionalFormatting sqref="G183:G195">
    <cfRule type="cellIs" dxfId="408" priority="430" operator="between">
      <formula>0.0001</formula>
      <formula>0.9999</formula>
    </cfRule>
  </conditionalFormatting>
  <conditionalFormatting sqref="G183:H195">
    <cfRule type="expression" dxfId="407" priority="429">
      <formula>$H183&gt;25</formula>
    </cfRule>
  </conditionalFormatting>
  <conditionalFormatting sqref="I183:I195">
    <cfRule type="cellIs" dxfId="406" priority="428" operator="between">
      <formula>0.0001</formula>
      <formula>0.9999</formula>
    </cfRule>
  </conditionalFormatting>
  <conditionalFormatting sqref="I183:J195">
    <cfRule type="expression" dxfId="405" priority="427">
      <formula>$J183&gt;25</formula>
    </cfRule>
  </conditionalFormatting>
  <conditionalFormatting sqref="K183:K195">
    <cfRule type="cellIs" dxfId="404" priority="426" operator="between">
      <formula>0.0001</formula>
      <formula>0.9999</formula>
    </cfRule>
  </conditionalFormatting>
  <conditionalFormatting sqref="K183:L195">
    <cfRule type="expression" dxfId="403" priority="425">
      <formula>$L183&gt;25</formula>
    </cfRule>
  </conditionalFormatting>
  <conditionalFormatting sqref="M183:M195">
    <cfRule type="cellIs" dxfId="402" priority="424" operator="between">
      <formula>0.0001</formula>
      <formula>0.9999</formula>
    </cfRule>
  </conditionalFormatting>
  <conditionalFormatting sqref="M183:N195">
    <cfRule type="expression" dxfId="401" priority="423">
      <formula>$N183&gt;25</formula>
    </cfRule>
  </conditionalFormatting>
  <conditionalFormatting sqref="O183:O195">
    <cfRule type="cellIs" dxfId="400" priority="422" operator="between">
      <formula>0.0001</formula>
      <formula>0.9999</formula>
    </cfRule>
  </conditionalFormatting>
  <conditionalFormatting sqref="O183:P195">
    <cfRule type="expression" dxfId="399" priority="421">
      <formula>$P183&gt;25</formula>
    </cfRule>
  </conditionalFormatting>
  <conditionalFormatting sqref="Q183:Q195">
    <cfRule type="cellIs" dxfId="398" priority="420" operator="between">
      <formula>0.0001</formula>
      <formula>0.9999</formula>
    </cfRule>
  </conditionalFormatting>
  <conditionalFormatting sqref="Q183:R195">
    <cfRule type="expression" dxfId="397" priority="419">
      <formula>$R183&gt;25</formula>
    </cfRule>
  </conditionalFormatting>
  <conditionalFormatting sqref="S183:S195">
    <cfRule type="cellIs" dxfId="396" priority="418" operator="between">
      <formula>0.0001</formula>
      <formula>0.9999</formula>
    </cfRule>
  </conditionalFormatting>
  <conditionalFormatting sqref="S183:T195">
    <cfRule type="expression" dxfId="395" priority="417">
      <formula>$T183&gt;25</formula>
    </cfRule>
  </conditionalFormatting>
  <conditionalFormatting sqref="U183:U195">
    <cfRule type="cellIs" dxfId="394" priority="416" operator="between">
      <formula>0.0001</formula>
      <formula>0.9999</formula>
    </cfRule>
  </conditionalFormatting>
  <conditionalFormatting sqref="U183:V195">
    <cfRule type="expression" dxfId="393" priority="415">
      <formula>$V183&gt;25</formula>
    </cfRule>
  </conditionalFormatting>
  <conditionalFormatting sqref="W183:W195">
    <cfRule type="cellIs" dxfId="392" priority="414" operator="between">
      <formula>0.0001</formula>
      <formula>0.9999</formula>
    </cfRule>
  </conditionalFormatting>
  <conditionalFormatting sqref="W183:X195">
    <cfRule type="expression" dxfId="391" priority="413">
      <formula>$X183&gt;25</formula>
    </cfRule>
  </conditionalFormatting>
  <conditionalFormatting sqref="Y183:Y195">
    <cfRule type="cellIs" dxfId="390" priority="412" operator="between">
      <formula>0.0001</formula>
      <formula>0.9999</formula>
    </cfRule>
  </conditionalFormatting>
  <conditionalFormatting sqref="Y183:Z195">
    <cfRule type="expression" dxfId="389" priority="411">
      <formula>$Z183&gt;25</formula>
    </cfRule>
  </conditionalFormatting>
  <conditionalFormatting sqref="AA183:AA195">
    <cfRule type="cellIs" dxfId="388" priority="410" operator="between">
      <formula>0.0001</formula>
      <formula>0.9999</formula>
    </cfRule>
  </conditionalFormatting>
  <conditionalFormatting sqref="AA183:AB195">
    <cfRule type="expression" dxfId="387" priority="409">
      <formula>$AB183&gt;25</formula>
    </cfRule>
  </conditionalFormatting>
  <conditionalFormatting sqref="AC183:AC195">
    <cfRule type="cellIs" dxfId="386" priority="408" operator="between">
      <formula>0.0001</formula>
      <formula>0.9999</formula>
    </cfRule>
  </conditionalFormatting>
  <conditionalFormatting sqref="AC183:AD195">
    <cfRule type="expression" dxfId="385" priority="407">
      <formula>$AD183&gt;25</formula>
    </cfRule>
  </conditionalFormatting>
  <conditionalFormatting sqref="AE183:AE195">
    <cfRule type="cellIs" dxfId="384" priority="406" operator="between">
      <formula>0.0001</formula>
      <formula>0.9999</formula>
    </cfRule>
  </conditionalFormatting>
  <conditionalFormatting sqref="AE183:AF195">
    <cfRule type="expression" dxfId="383" priority="405">
      <formula>$AF183&gt;25</formula>
    </cfRule>
  </conditionalFormatting>
  <conditionalFormatting sqref="AG183:AG195">
    <cfRule type="cellIs" dxfId="382" priority="404" operator="between">
      <formula>0.0001</formula>
      <formula>0.9999</formula>
    </cfRule>
  </conditionalFormatting>
  <conditionalFormatting sqref="AG183:AH195">
    <cfRule type="expression" dxfId="381" priority="403">
      <formula>$AH183&gt;25</formula>
    </cfRule>
  </conditionalFormatting>
  <conditionalFormatting sqref="AI183:AI195">
    <cfRule type="cellIs" dxfId="380" priority="402" operator="between">
      <formula>0.0001</formula>
      <formula>0.9999</formula>
    </cfRule>
  </conditionalFormatting>
  <conditionalFormatting sqref="AI183:AJ195">
    <cfRule type="expression" dxfId="379" priority="401">
      <formula>$AJ183&gt;25</formula>
    </cfRule>
  </conditionalFormatting>
  <conditionalFormatting sqref="AK183:AK195">
    <cfRule type="cellIs" dxfId="378" priority="400" operator="between">
      <formula>0.0001</formula>
      <formula>0.9999</formula>
    </cfRule>
  </conditionalFormatting>
  <conditionalFormatting sqref="AK183:AL195">
    <cfRule type="expression" dxfId="377" priority="399">
      <formula>$AL183&gt;25</formula>
    </cfRule>
  </conditionalFormatting>
  <conditionalFormatting sqref="AM195">
    <cfRule type="cellIs" dxfId="376" priority="398" operator="between">
      <formula>0.0001</formula>
      <formula>0.9999</formula>
    </cfRule>
  </conditionalFormatting>
  <conditionalFormatting sqref="AM195:AN195">
    <cfRule type="expression" dxfId="375" priority="397">
      <formula>$AN195&gt;25</formula>
    </cfRule>
  </conditionalFormatting>
  <conditionalFormatting sqref="C208:C220">
    <cfRule type="cellIs" dxfId="374" priority="396" operator="between">
      <formula>0.0001</formula>
      <formula>0.9999</formula>
    </cfRule>
  </conditionalFormatting>
  <conditionalFormatting sqref="C208:D220">
    <cfRule type="expression" dxfId="373" priority="395">
      <formula>$D208&gt;25</formula>
    </cfRule>
  </conditionalFormatting>
  <conditionalFormatting sqref="E208:E220">
    <cfRule type="cellIs" dxfId="372" priority="394" operator="between">
      <formula>0.0001</formula>
      <formula>0.9999</formula>
    </cfRule>
  </conditionalFormatting>
  <conditionalFormatting sqref="E208:F220">
    <cfRule type="expression" dxfId="371" priority="393">
      <formula>$F208&gt;25</formula>
    </cfRule>
  </conditionalFormatting>
  <conditionalFormatting sqref="G208:G220">
    <cfRule type="cellIs" dxfId="370" priority="392" operator="between">
      <formula>0.0001</formula>
      <formula>0.9999</formula>
    </cfRule>
  </conditionalFormatting>
  <conditionalFormatting sqref="G208:H220">
    <cfRule type="expression" dxfId="369" priority="391">
      <formula>$H208&gt;25</formula>
    </cfRule>
  </conditionalFormatting>
  <conditionalFormatting sqref="I208:I220">
    <cfRule type="cellIs" dxfId="368" priority="390" operator="between">
      <formula>0.0001</formula>
      <formula>0.9999</formula>
    </cfRule>
  </conditionalFormatting>
  <conditionalFormatting sqref="I208:J220">
    <cfRule type="expression" dxfId="367" priority="389">
      <formula>$J208&gt;25</formula>
    </cfRule>
  </conditionalFormatting>
  <conditionalFormatting sqref="K208:K220">
    <cfRule type="cellIs" dxfId="366" priority="388" operator="between">
      <formula>0.0001</formula>
      <formula>0.9999</formula>
    </cfRule>
  </conditionalFormatting>
  <conditionalFormatting sqref="K208:L220">
    <cfRule type="expression" dxfId="365" priority="387">
      <formula>$L208&gt;25</formula>
    </cfRule>
  </conditionalFormatting>
  <conditionalFormatting sqref="M208:M220">
    <cfRule type="cellIs" dxfId="364" priority="386" operator="between">
      <formula>0.0001</formula>
      <formula>0.9999</formula>
    </cfRule>
  </conditionalFormatting>
  <conditionalFormatting sqref="M208:N220">
    <cfRule type="expression" dxfId="363" priority="385">
      <formula>$N208&gt;25</formula>
    </cfRule>
  </conditionalFormatting>
  <conditionalFormatting sqref="O208:O220">
    <cfRule type="cellIs" dxfId="362" priority="384" operator="between">
      <formula>0.0001</formula>
      <formula>0.9999</formula>
    </cfRule>
  </conditionalFormatting>
  <conditionalFormatting sqref="O208:P220">
    <cfRule type="expression" dxfId="361" priority="383">
      <formula>$P208&gt;25</formula>
    </cfRule>
  </conditionalFormatting>
  <conditionalFormatting sqref="Q208:Q220">
    <cfRule type="cellIs" dxfId="360" priority="382" operator="between">
      <formula>0.0001</formula>
      <formula>0.9999</formula>
    </cfRule>
  </conditionalFormatting>
  <conditionalFormatting sqref="Q208:R220">
    <cfRule type="expression" dxfId="359" priority="381">
      <formula>$R208&gt;25</formula>
    </cfRule>
  </conditionalFormatting>
  <conditionalFormatting sqref="S208:S220">
    <cfRule type="cellIs" dxfId="358" priority="380" operator="between">
      <formula>0.0001</formula>
      <formula>0.9999</formula>
    </cfRule>
  </conditionalFormatting>
  <conditionalFormatting sqref="S208:T220">
    <cfRule type="expression" dxfId="357" priority="379">
      <formula>$T208&gt;25</formula>
    </cfRule>
  </conditionalFormatting>
  <conditionalFormatting sqref="U208:U220">
    <cfRule type="cellIs" dxfId="356" priority="378" operator="between">
      <formula>0.0001</formula>
      <formula>0.9999</formula>
    </cfRule>
  </conditionalFormatting>
  <conditionalFormatting sqref="U208:V220">
    <cfRule type="expression" dxfId="355" priority="377">
      <formula>$V208&gt;25</formula>
    </cfRule>
  </conditionalFormatting>
  <conditionalFormatting sqref="W208:W220">
    <cfRule type="cellIs" dxfId="354" priority="376" operator="between">
      <formula>0.0001</formula>
      <formula>0.9999</formula>
    </cfRule>
  </conditionalFormatting>
  <conditionalFormatting sqref="W208:X220">
    <cfRule type="expression" dxfId="353" priority="375">
      <formula>$X208&gt;25</formula>
    </cfRule>
  </conditionalFormatting>
  <conditionalFormatting sqref="Y208:Y220">
    <cfRule type="cellIs" dxfId="352" priority="374" operator="between">
      <formula>0.0001</formula>
      <formula>0.9999</formula>
    </cfRule>
  </conditionalFormatting>
  <conditionalFormatting sqref="Y208:Z220">
    <cfRule type="expression" dxfId="351" priority="373">
      <formula>$Z208&gt;25</formula>
    </cfRule>
  </conditionalFormatting>
  <conditionalFormatting sqref="AA208:AA220">
    <cfRule type="cellIs" dxfId="350" priority="372" operator="between">
      <formula>0.0001</formula>
      <formula>0.9999</formula>
    </cfRule>
  </conditionalFormatting>
  <conditionalFormatting sqref="AA208:AB220">
    <cfRule type="expression" dxfId="349" priority="371">
      <formula>$AB208&gt;25</formula>
    </cfRule>
  </conditionalFormatting>
  <conditionalFormatting sqref="AC208:AC220">
    <cfRule type="cellIs" dxfId="348" priority="370" operator="between">
      <formula>0.0001</formula>
      <formula>0.9999</formula>
    </cfRule>
  </conditionalFormatting>
  <conditionalFormatting sqref="AC208:AD220">
    <cfRule type="expression" dxfId="347" priority="369">
      <formula>$AD208&gt;25</formula>
    </cfRule>
  </conditionalFormatting>
  <conditionalFormatting sqref="AE208:AE220">
    <cfRule type="cellIs" dxfId="346" priority="368" operator="between">
      <formula>0.0001</formula>
      <formula>0.9999</formula>
    </cfRule>
  </conditionalFormatting>
  <conditionalFormatting sqref="AE208:AF220">
    <cfRule type="expression" dxfId="345" priority="367">
      <formula>$AF208&gt;25</formula>
    </cfRule>
  </conditionalFormatting>
  <conditionalFormatting sqref="AG208:AG220">
    <cfRule type="cellIs" dxfId="344" priority="366" operator="between">
      <formula>0.0001</formula>
      <formula>0.9999</formula>
    </cfRule>
  </conditionalFormatting>
  <conditionalFormatting sqref="AG208:AH220">
    <cfRule type="expression" dxfId="343" priority="365">
      <formula>$AH208&gt;25</formula>
    </cfRule>
  </conditionalFormatting>
  <conditionalFormatting sqref="AI208:AI220">
    <cfRule type="cellIs" dxfId="342" priority="364" operator="between">
      <formula>0.0001</formula>
      <formula>0.9999</formula>
    </cfRule>
  </conditionalFormatting>
  <conditionalFormatting sqref="AI208:AJ220">
    <cfRule type="expression" dxfId="341" priority="363">
      <formula>$AJ208&gt;25</formula>
    </cfRule>
  </conditionalFormatting>
  <conditionalFormatting sqref="AK208:AK220">
    <cfRule type="cellIs" dxfId="340" priority="362" operator="between">
      <formula>0.0001</formula>
      <formula>0.9999</formula>
    </cfRule>
  </conditionalFormatting>
  <conditionalFormatting sqref="AK208:AL220">
    <cfRule type="expression" dxfId="339" priority="361">
      <formula>$AL208&gt;25</formula>
    </cfRule>
  </conditionalFormatting>
  <conditionalFormatting sqref="AM220">
    <cfRule type="cellIs" dxfId="338" priority="360" operator="between">
      <formula>0.0001</formula>
      <formula>0.9999</formula>
    </cfRule>
  </conditionalFormatting>
  <conditionalFormatting sqref="AM220:AN220">
    <cfRule type="expression" dxfId="337" priority="359">
      <formula>$AN220&gt;25</formula>
    </cfRule>
  </conditionalFormatting>
  <conditionalFormatting sqref="C233:C245">
    <cfRule type="cellIs" dxfId="336" priority="358" operator="between">
      <formula>0.0001</formula>
      <formula>0.9999</formula>
    </cfRule>
  </conditionalFormatting>
  <conditionalFormatting sqref="C233:D245">
    <cfRule type="expression" dxfId="335" priority="357">
      <formula>$D233&gt;25</formula>
    </cfRule>
  </conditionalFormatting>
  <conditionalFormatting sqref="E233:E245">
    <cfRule type="cellIs" dxfId="334" priority="356" operator="between">
      <formula>0.0001</formula>
      <formula>0.9999</formula>
    </cfRule>
  </conditionalFormatting>
  <conditionalFormatting sqref="E233:F245">
    <cfRule type="expression" dxfId="333" priority="355">
      <formula>$F233&gt;25</formula>
    </cfRule>
  </conditionalFormatting>
  <conditionalFormatting sqref="G233:G245">
    <cfRule type="cellIs" dxfId="332" priority="354" operator="between">
      <formula>0.0001</formula>
      <formula>0.9999</formula>
    </cfRule>
  </conditionalFormatting>
  <conditionalFormatting sqref="G233:H245">
    <cfRule type="expression" dxfId="331" priority="353">
      <formula>$H233&gt;25</formula>
    </cfRule>
  </conditionalFormatting>
  <conditionalFormatting sqref="I233:I245">
    <cfRule type="cellIs" dxfId="330" priority="352" operator="between">
      <formula>0.0001</formula>
      <formula>0.9999</formula>
    </cfRule>
  </conditionalFormatting>
  <conditionalFormatting sqref="I233:J245">
    <cfRule type="expression" dxfId="329" priority="351">
      <formula>$J233&gt;25</formula>
    </cfRule>
  </conditionalFormatting>
  <conditionalFormatting sqref="K233:K245">
    <cfRule type="cellIs" dxfId="328" priority="350" operator="between">
      <formula>0.0001</formula>
      <formula>0.9999</formula>
    </cfRule>
  </conditionalFormatting>
  <conditionalFormatting sqref="K233:L245">
    <cfRule type="expression" dxfId="327" priority="349">
      <formula>$L233&gt;25</formula>
    </cfRule>
  </conditionalFormatting>
  <conditionalFormatting sqref="M233:M245">
    <cfRule type="cellIs" dxfId="326" priority="348" operator="between">
      <formula>0.0001</formula>
      <formula>0.9999</formula>
    </cfRule>
  </conditionalFormatting>
  <conditionalFormatting sqref="M233:N245">
    <cfRule type="expression" dxfId="325" priority="347">
      <formula>$N233&gt;25</formula>
    </cfRule>
  </conditionalFormatting>
  <conditionalFormatting sqref="O233:O245">
    <cfRule type="cellIs" dxfId="324" priority="346" operator="between">
      <formula>0.0001</formula>
      <formula>0.9999</formula>
    </cfRule>
  </conditionalFormatting>
  <conditionalFormatting sqref="O233:P245">
    <cfRule type="expression" dxfId="323" priority="345">
      <formula>$P233&gt;25</formula>
    </cfRule>
  </conditionalFormatting>
  <conditionalFormatting sqref="Q233:Q245">
    <cfRule type="cellIs" dxfId="322" priority="344" operator="between">
      <formula>0.0001</formula>
      <formula>0.9999</formula>
    </cfRule>
  </conditionalFormatting>
  <conditionalFormatting sqref="Q233:R245">
    <cfRule type="expression" dxfId="321" priority="343">
      <formula>$R233&gt;25</formula>
    </cfRule>
  </conditionalFormatting>
  <conditionalFormatting sqref="S233:S245">
    <cfRule type="cellIs" dxfId="320" priority="342" operator="between">
      <formula>0.0001</formula>
      <formula>0.9999</formula>
    </cfRule>
  </conditionalFormatting>
  <conditionalFormatting sqref="S233:T245">
    <cfRule type="expression" dxfId="319" priority="341">
      <formula>$T233&gt;25</formula>
    </cfRule>
  </conditionalFormatting>
  <conditionalFormatting sqref="U233:U245">
    <cfRule type="cellIs" dxfId="318" priority="340" operator="between">
      <formula>0.0001</formula>
      <formula>0.9999</formula>
    </cfRule>
  </conditionalFormatting>
  <conditionalFormatting sqref="U233:V245">
    <cfRule type="expression" dxfId="317" priority="339">
      <formula>$V233&gt;25</formula>
    </cfRule>
  </conditionalFormatting>
  <conditionalFormatting sqref="W233:W245">
    <cfRule type="cellIs" dxfId="316" priority="338" operator="between">
      <formula>0.0001</formula>
      <formula>0.9999</formula>
    </cfRule>
  </conditionalFormatting>
  <conditionalFormatting sqref="W233:X245">
    <cfRule type="expression" dxfId="315" priority="337">
      <formula>$X233&gt;25</formula>
    </cfRule>
  </conditionalFormatting>
  <conditionalFormatting sqref="Y233:Y245">
    <cfRule type="cellIs" dxfId="314" priority="336" operator="between">
      <formula>0.0001</formula>
      <formula>0.9999</formula>
    </cfRule>
  </conditionalFormatting>
  <conditionalFormatting sqref="Y233:Z245">
    <cfRule type="expression" dxfId="313" priority="335">
      <formula>$Z233&gt;25</formula>
    </cfRule>
  </conditionalFormatting>
  <conditionalFormatting sqref="AA233:AA245">
    <cfRule type="cellIs" dxfId="312" priority="334" operator="between">
      <formula>0.0001</formula>
      <formula>0.9999</formula>
    </cfRule>
  </conditionalFormatting>
  <conditionalFormatting sqref="AA233:AB245">
    <cfRule type="expression" dxfId="311" priority="333">
      <formula>$AB233&gt;25</formula>
    </cfRule>
  </conditionalFormatting>
  <conditionalFormatting sqref="AC233:AC245">
    <cfRule type="cellIs" dxfId="310" priority="332" operator="between">
      <formula>0.0001</formula>
      <formula>0.9999</formula>
    </cfRule>
  </conditionalFormatting>
  <conditionalFormatting sqref="AC233:AD245">
    <cfRule type="expression" dxfId="309" priority="331">
      <formula>$AD233&gt;25</formula>
    </cfRule>
  </conditionalFormatting>
  <conditionalFormatting sqref="AE233:AE245">
    <cfRule type="cellIs" dxfId="308" priority="330" operator="between">
      <formula>0.0001</formula>
      <formula>0.9999</formula>
    </cfRule>
  </conditionalFormatting>
  <conditionalFormatting sqref="AE233:AF245">
    <cfRule type="expression" dxfId="307" priority="329">
      <formula>$AF233&gt;25</formula>
    </cfRule>
  </conditionalFormatting>
  <conditionalFormatting sqref="AG233:AG245">
    <cfRule type="cellIs" dxfId="306" priority="328" operator="between">
      <formula>0.0001</formula>
      <formula>0.9999</formula>
    </cfRule>
  </conditionalFormatting>
  <conditionalFormatting sqref="AG233:AH245">
    <cfRule type="expression" dxfId="305" priority="327">
      <formula>$AH233&gt;25</formula>
    </cfRule>
  </conditionalFormatting>
  <conditionalFormatting sqref="AI233:AI245">
    <cfRule type="cellIs" dxfId="304" priority="326" operator="between">
      <formula>0.0001</formula>
      <formula>0.9999</formula>
    </cfRule>
  </conditionalFormatting>
  <conditionalFormatting sqref="AI233:AJ245">
    <cfRule type="expression" dxfId="303" priority="325">
      <formula>$AJ233&gt;25</formula>
    </cfRule>
  </conditionalFormatting>
  <conditionalFormatting sqref="AK233:AK245">
    <cfRule type="cellIs" dxfId="302" priority="324" operator="between">
      <formula>0.0001</formula>
      <formula>0.9999</formula>
    </cfRule>
  </conditionalFormatting>
  <conditionalFormatting sqref="AK233:AL245">
    <cfRule type="expression" dxfId="301" priority="323">
      <formula>$AL233&gt;25</formula>
    </cfRule>
  </conditionalFormatting>
  <conditionalFormatting sqref="AM245">
    <cfRule type="cellIs" dxfId="300" priority="322" operator="between">
      <formula>0.0001</formula>
      <formula>0.9999</formula>
    </cfRule>
  </conditionalFormatting>
  <conditionalFormatting sqref="AM245:AN245">
    <cfRule type="expression" dxfId="299" priority="321">
      <formula>$AN245&gt;25</formula>
    </cfRule>
  </conditionalFormatting>
  <conditionalFormatting sqref="C258:C270">
    <cfRule type="cellIs" dxfId="298" priority="320" operator="between">
      <formula>0.0001</formula>
      <formula>0.9999</formula>
    </cfRule>
  </conditionalFormatting>
  <conditionalFormatting sqref="C258:D270">
    <cfRule type="expression" dxfId="297" priority="319">
      <formula>$D258&gt;25</formula>
    </cfRule>
  </conditionalFormatting>
  <conditionalFormatting sqref="E258:E270">
    <cfRule type="cellIs" dxfId="296" priority="318" operator="between">
      <formula>0.0001</formula>
      <formula>0.9999</formula>
    </cfRule>
  </conditionalFormatting>
  <conditionalFormatting sqref="E258:F270">
    <cfRule type="expression" dxfId="295" priority="317">
      <formula>$F258&gt;25</formula>
    </cfRule>
  </conditionalFormatting>
  <conditionalFormatting sqref="G258:G270">
    <cfRule type="cellIs" dxfId="294" priority="316" operator="between">
      <formula>0.0001</formula>
      <formula>0.9999</formula>
    </cfRule>
  </conditionalFormatting>
  <conditionalFormatting sqref="G258:H270">
    <cfRule type="expression" dxfId="293" priority="315">
      <formula>$H258&gt;25</formula>
    </cfRule>
  </conditionalFormatting>
  <conditionalFormatting sqref="I258:I270">
    <cfRule type="cellIs" dxfId="292" priority="314" operator="between">
      <formula>0.0001</formula>
      <formula>0.9999</formula>
    </cfRule>
  </conditionalFormatting>
  <conditionalFormatting sqref="I258:J270">
    <cfRule type="expression" dxfId="291" priority="313">
      <formula>$J258&gt;25</formula>
    </cfRule>
  </conditionalFormatting>
  <conditionalFormatting sqref="K258:K270">
    <cfRule type="cellIs" dxfId="290" priority="312" operator="between">
      <formula>0.0001</formula>
      <formula>0.9999</formula>
    </cfRule>
  </conditionalFormatting>
  <conditionalFormatting sqref="K258:L270">
    <cfRule type="expression" dxfId="289" priority="311">
      <formula>$L258&gt;25</formula>
    </cfRule>
  </conditionalFormatting>
  <conditionalFormatting sqref="M258:M270">
    <cfRule type="cellIs" dxfId="288" priority="310" operator="between">
      <formula>0.0001</formula>
      <formula>0.9999</formula>
    </cfRule>
  </conditionalFormatting>
  <conditionalFormatting sqref="M258:N270">
    <cfRule type="expression" dxfId="287" priority="309">
      <formula>$N258&gt;25</formula>
    </cfRule>
  </conditionalFormatting>
  <conditionalFormatting sqref="O258:O270">
    <cfRule type="cellIs" dxfId="286" priority="308" operator="between">
      <formula>0.0001</formula>
      <formula>0.9999</formula>
    </cfRule>
  </conditionalFormatting>
  <conditionalFormatting sqref="O258:P270">
    <cfRule type="expression" dxfId="285" priority="307">
      <formula>$P258&gt;25</formula>
    </cfRule>
  </conditionalFormatting>
  <conditionalFormatting sqref="Q258:Q270">
    <cfRule type="cellIs" dxfId="284" priority="306" operator="between">
      <formula>0.0001</formula>
      <formula>0.9999</formula>
    </cfRule>
  </conditionalFormatting>
  <conditionalFormatting sqref="Q258:R270">
    <cfRule type="expression" dxfId="283" priority="305">
      <formula>$R258&gt;25</formula>
    </cfRule>
  </conditionalFormatting>
  <conditionalFormatting sqref="S258:S270">
    <cfRule type="cellIs" dxfId="282" priority="304" operator="between">
      <formula>0.0001</formula>
      <formula>0.9999</formula>
    </cfRule>
  </conditionalFormatting>
  <conditionalFormatting sqref="S258:T270">
    <cfRule type="expression" dxfId="281" priority="303">
      <formula>$T258&gt;25</formula>
    </cfRule>
  </conditionalFormatting>
  <conditionalFormatting sqref="U258:U270">
    <cfRule type="cellIs" dxfId="280" priority="302" operator="between">
      <formula>0.0001</formula>
      <formula>0.9999</formula>
    </cfRule>
  </conditionalFormatting>
  <conditionalFormatting sqref="U258:V270">
    <cfRule type="expression" dxfId="279" priority="301">
      <formula>$V258&gt;25</formula>
    </cfRule>
  </conditionalFormatting>
  <conditionalFormatting sqref="W258:W270">
    <cfRule type="cellIs" dxfId="278" priority="300" operator="between">
      <formula>0.0001</formula>
      <formula>0.9999</formula>
    </cfRule>
  </conditionalFormatting>
  <conditionalFormatting sqref="W258:X270">
    <cfRule type="expression" dxfId="277" priority="299">
      <formula>$X258&gt;25</formula>
    </cfRule>
  </conditionalFormatting>
  <conditionalFormatting sqref="Y258:Y270">
    <cfRule type="cellIs" dxfId="276" priority="298" operator="between">
      <formula>0.0001</formula>
      <formula>0.9999</formula>
    </cfRule>
  </conditionalFormatting>
  <conditionalFormatting sqref="Y258:Z270">
    <cfRule type="expression" dxfId="275" priority="297">
      <formula>$Z258&gt;25</formula>
    </cfRule>
  </conditionalFormatting>
  <conditionalFormatting sqref="AA258:AA270">
    <cfRule type="cellIs" dxfId="274" priority="296" operator="between">
      <formula>0.0001</formula>
      <formula>0.9999</formula>
    </cfRule>
  </conditionalFormatting>
  <conditionalFormatting sqref="AA258:AB270">
    <cfRule type="expression" dxfId="273" priority="295">
      <formula>$AB258&gt;25</formula>
    </cfRule>
  </conditionalFormatting>
  <conditionalFormatting sqref="AC258:AC270">
    <cfRule type="cellIs" dxfId="272" priority="294" operator="between">
      <formula>0.0001</formula>
      <formula>0.9999</formula>
    </cfRule>
  </conditionalFormatting>
  <conditionalFormatting sqref="AC258:AD270">
    <cfRule type="expression" dxfId="271" priority="293">
      <formula>$AD258&gt;25</formula>
    </cfRule>
  </conditionalFormatting>
  <conditionalFormatting sqref="AE258:AE270">
    <cfRule type="cellIs" dxfId="270" priority="292" operator="between">
      <formula>0.0001</formula>
      <formula>0.9999</formula>
    </cfRule>
  </conditionalFormatting>
  <conditionalFormatting sqref="AE258:AF270">
    <cfRule type="expression" dxfId="269" priority="291">
      <formula>$AF258&gt;25</formula>
    </cfRule>
  </conditionalFormatting>
  <conditionalFormatting sqref="AG258:AG270">
    <cfRule type="cellIs" dxfId="268" priority="290" operator="between">
      <formula>0.0001</formula>
      <formula>0.9999</formula>
    </cfRule>
  </conditionalFormatting>
  <conditionalFormatting sqref="AG258:AH270">
    <cfRule type="expression" dxfId="267" priority="289">
      <formula>$AH258&gt;25</formula>
    </cfRule>
  </conditionalFormatting>
  <conditionalFormatting sqref="AI258:AI270">
    <cfRule type="cellIs" dxfId="266" priority="288" operator="between">
      <formula>0.0001</formula>
      <formula>0.9999</formula>
    </cfRule>
  </conditionalFormatting>
  <conditionalFormatting sqref="AI258:AJ270">
    <cfRule type="expression" dxfId="265" priority="287">
      <formula>$AJ258&gt;25</formula>
    </cfRule>
  </conditionalFormatting>
  <conditionalFormatting sqref="AK258:AK270">
    <cfRule type="cellIs" dxfId="264" priority="286" operator="between">
      <formula>0.0001</formula>
      <formula>0.9999</formula>
    </cfRule>
  </conditionalFormatting>
  <conditionalFormatting sqref="AK258:AL270">
    <cfRule type="expression" dxfId="263" priority="285">
      <formula>$AL258&gt;25</formula>
    </cfRule>
  </conditionalFormatting>
  <conditionalFormatting sqref="AM270">
    <cfRule type="cellIs" dxfId="262" priority="284" operator="between">
      <formula>0.0001</formula>
      <formula>0.9999</formula>
    </cfRule>
  </conditionalFormatting>
  <conditionalFormatting sqref="AM270:AN270">
    <cfRule type="expression" dxfId="261" priority="283">
      <formula>$AN270&gt;25</formula>
    </cfRule>
  </conditionalFormatting>
  <conditionalFormatting sqref="C283:C295">
    <cfRule type="cellIs" dxfId="260" priority="282" operator="between">
      <formula>0.0001</formula>
      <formula>0.9999</formula>
    </cfRule>
  </conditionalFormatting>
  <conditionalFormatting sqref="C283:D295">
    <cfRule type="expression" dxfId="259" priority="281">
      <formula>$D283&gt;25</formula>
    </cfRule>
  </conditionalFormatting>
  <conditionalFormatting sqref="E283:E295">
    <cfRule type="cellIs" dxfId="258" priority="280" operator="between">
      <formula>0.0001</formula>
      <formula>0.9999</formula>
    </cfRule>
  </conditionalFormatting>
  <conditionalFormatting sqref="E283:F295">
    <cfRule type="expression" dxfId="257" priority="279">
      <formula>$F283&gt;25</formula>
    </cfRule>
  </conditionalFormatting>
  <conditionalFormatting sqref="G283:G295">
    <cfRule type="cellIs" dxfId="256" priority="278" operator="between">
      <formula>0.0001</formula>
      <formula>0.9999</formula>
    </cfRule>
  </conditionalFormatting>
  <conditionalFormatting sqref="G283:H295">
    <cfRule type="expression" dxfId="255" priority="277">
      <formula>$H283&gt;25</formula>
    </cfRule>
  </conditionalFormatting>
  <conditionalFormatting sqref="I283:I295">
    <cfRule type="cellIs" dxfId="254" priority="276" operator="between">
      <formula>0.0001</formula>
      <formula>0.9999</formula>
    </cfRule>
  </conditionalFormatting>
  <conditionalFormatting sqref="I283:J295">
    <cfRule type="expression" dxfId="253" priority="275">
      <formula>$J283&gt;25</formula>
    </cfRule>
  </conditionalFormatting>
  <conditionalFormatting sqref="K283:K295">
    <cfRule type="cellIs" dxfId="252" priority="274" operator="between">
      <formula>0.0001</formula>
      <formula>0.9999</formula>
    </cfRule>
  </conditionalFormatting>
  <conditionalFormatting sqref="K283:L295">
    <cfRule type="expression" dxfId="251" priority="273">
      <formula>$L283&gt;25</formula>
    </cfRule>
  </conditionalFormatting>
  <conditionalFormatting sqref="M283:M295">
    <cfRule type="cellIs" dxfId="250" priority="272" operator="between">
      <formula>0.0001</formula>
      <formula>0.9999</formula>
    </cfRule>
  </conditionalFormatting>
  <conditionalFormatting sqref="M283:N295">
    <cfRule type="expression" dxfId="249" priority="271">
      <formula>$N283&gt;25</formula>
    </cfRule>
  </conditionalFormatting>
  <conditionalFormatting sqref="O283:O295">
    <cfRule type="cellIs" dxfId="248" priority="270" operator="between">
      <formula>0.0001</formula>
      <formula>0.9999</formula>
    </cfRule>
  </conditionalFormatting>
  <conditionalFormatting sqref="O283:P295">
    <cfRule type="expression" dxfId="247" priority="269">
      <formula>$P283&gt;25</formula>
    </cfRule>
  </conditionalFormatting>
  <conditionalFormatting sqref="Q283:Q295">
    <cfRule type="cellIs" dxfId="246" priority="268" operator="between">
      <formula>0.0001</formula>
      <formula>0.9999</formula>
    </cfRule>
  </conditionalFormatting>
  <conditionalFormatting sqref="Q283:R295">
    <cfRule type="expression" dxfId="245" priority="267">
      <formula>$R283&gt;25</formula>
    </cfRule>
  </conditionalFormatting>
  <conditionalFormatting sqref="S283:S295">
    <cfRule type="cellIs" dxfId="244" priority="266" operator="between">
      <formula>0.0001</formula>
      <formula>0.9999</formula>
    </cfRule>
  </conditionalFormatting>
  <conditionalFormatting sqref="S283:T295">
    <cfRule type="expression" dxfId="243" priority="265">
      <formula>$T283&gt;25</formula>
    </cfRule>
  </conditionalFormatting>
  <conditionalFormatting sqref="U283:U295">
    <cfRule type="cellIs" dxfId="242" priority="264" operator="between">
      <formula>0.0001</formula>
      <formula>0.9999</formula>
    </cfRule>
  </conditionalFormatting>
  <conditionalFormatting sqref="U283:V295">
    <cfRule type="expression" dxfId="241" priority="263">
      <formula>$V283&gt;25</formula>
    </cfRule>
  </conditionalFormatting>
  <conditionalFormatting sqref="W283:W295">
    <cfRule type="cellIs" dxfId="240" priority="262" operator="between">
      <formula>0.0001</formula>
      <formula>0.9999</formula>
    </cfRule>
  </conditionalFormatting>
  <conditionalFormatting sqref="W283:X295">
    <cfRule type="expression" dxfId="239" priority="261">
      <formula>$X283&gt;25</formula>
    </cfRule>
  </conditionalFormatting>
  <conditionalFormatting sqref="Y283:Y295">
    <cfRule type="cellIs" dxfId="238" priority="260" operator="between">
      <formula>0.0001</formula>
      <formula>0.9999</formula>
    </cfRule>
  </conditionalFormatting>
  <conditionalFormatting sqref="Y283:Z295">
    <cfRule type="expression" dxfId="237" priority="259">
      <formula>$Z283&gt;25</formula>
    </cfRule>
  </conditionalFormatting>
  <conditionalFormatting sqref="AA283:AA295">
    <cfRule type="cellIs" dxfId="236" priority="258" operator="between">
      <formula>0.0001</formula>
      <formula>0.9999</formula>
    </cfRule>
  </conditionalFormatting>
  <conditionalFormatting sqref="AA283:AB295">
    <cfRule type="expression" dxfId="235" priority="257">
      <formula>$AB283&gt;25</formula>
    </cfRule>
  </conditionalFormatting>
  <conditionalFormatting sqref="AC283:AC295">
    <cfRule type="cellIs" dxfId="234" priority="256" operator="between">
      <formula>0.0001</formula>
      <formula>0.9999</formula>
    </cfRule>
  </conditionalFormatting>
  <conditionalFormatting sqref="AC283:AD295">
    <cfRule type="expression" dxfId="233" priority="255">
      <formula>$AD283&gt;25</formula>
    </cfRule>
  </conditionalFormatting>
  <conditionalFormatting sqref="AE283:AE295">
    <cfRule type="cellIs" dxfId="232" priority="254" operator="between">
      <formula>0.0001</formula>
      <formula>0.9999</formula>
    </cfRule>
  </conditionalFormatting>
  <conditionalFormatting sqref="AE283:AF295">
    <cfRule type="expression" dxfId="231" priority="253">
      <formula>$AF283&gt;25</formula>
    </cfRule>
  </conditionalFormatting>
  <conditionalFormatting sqref="AG283:AG295">
    <cfRule type="cellIs" dxfId="230" priority="252" operator="between">
      <formula>0.0001</formula>
      <formula>0.9999</formula>
    </cfRule>
  </conditionalFormatting>
  <conditionalFormatting sqref="AG283:AH295">
    <cfRule type="expression" dxfId="229" priority="251">
      <formula>$AH283&gt;25</formula>
    </cfRule>
  </conditionalFormatting>
  <conditionalFormatting sqref="AI283:AI295">
    <cfRule type="cellIs" dxfId="228" priority="250" operator="between">
      <formula>0.0001</formula>
      <formula>0.9999</formula>
    </cfRule>
  </conditionalFormatting>
  <conditionalFormatting sqref="AI283:AJ295">
    <cfRule type="expression" dxfId="227" priority="249">
      <formula>$AJ283&gt;25</formula>
    </cfRule>
  </conditionalFormatting>
  <conditionalFormatting sqref="AK283:AK295">
    <cfRule type="cellIs" dxfId="226" priority="248" operator="between">
      <formula>0.0001</formula>
      <formula>0.9999</formula>
    </cfRule>
  </conditionalFormatting>
  <conditionalFormatting sqref="AK283:AL295">
    <cfRule type="expression" dxfId="225" priority="247">
      <formula>$AL283&gt;25</formula>
    </cfRule>
  </conditionalFormatting>
  <conditionalFormatting sqref="AM295">
    <cfRule type="cellIs" dxfId="224" priority="246" operator="between">
      <formula>0.0001</formula>
      <formula>0.9999</formula>
    </cfRule>
  </conditionalFormatting>
  <conditionalFormatting sqref="AM295:AN295">
    <cfRule type="expression" dxfId="223" priority="245">
      <formula>$AN295&gt;25</formula>
    </cfRule>
  </conditionalFormatting>
  <conditionalFormatting sqref="C308:C320">
    <cfRule type="cellIs" dxfId="222" priority="244" operator="between">
      <formula>0.0001</formula>
      <formula>0.9999</formula>
    </cfRule>
  </conditionalFormatting>
  <conditionalFormatting sqref="C308:D320">
    <cfRule type="expression" dxfId="221" priority="243">
      <formula>$D308&gt;25</formula>
    </cfRule>
  </conditionalFormatting>
  <conditionalFormatting sqref="E308:E320">
    <cfRule type="cellIs" dxfId="220" priority="242" operator="between">
      <formula>0.0001</formula>
      <formula>0.9999</formula>
    </cfRule>
  </conditionalFormatting>
  <conditionalFormatting sqref="E308:F320">
    <cfRule type="expression" dxfId="219" priority="241">
      <formula>$F308&gt;25</formula>
    </cfRule>
  </conditionalFormatting>
  <conditionalFormatting sqref="G308:G320">
    <cfRule type="cellIs" dxfId="218" priority="240" operator="between">
      <formula>0.0001</formula>
      <formula>0.9999</formula>
    </cfRule>
  </conditionalFormatting>
  <conditionalFormatting sqref="G308:H320">
    <cfRule type="expression" dxfId="217" priority="239">
      <formula>$H308&gt;25</formula>
    </cfRule>
  </conditionalFormatting>
  <conditionalFormatting sqref="I308:I320">
    <cfRule type="cellIs" dxfId="216" priority="238" operator="between">
      <formula>0.0001</formula>
      <formula>0.9999</formula>
    </cfRule>
  </conditionalFormatting>
  <conditionalFormatting sqref="I308:J320">
    <cfRule type="expression" dxfId="215" priority="237">
      <formula>$J308&gt;25</formula>
    </cfRule>
  </conditionalFormatting>
  <conditionalFormatting sqref="K308:K320">
    <cfRule type="cellIs" dxfId="214" priority="236" operator="between">
      <formula>0.0001</formula>
      <formula>0.9999</formula>
    </cfRule>
  </conditionalFormatting>
  <conditionalFormatting sqref="K308:L320">
    <cfRule type="expression" dxfId="213" priority="235">
      <formula>$L308&gt;25</formula>
    </cfRule>
  </conditionalFormatting>
  <conditionalFormatting sqref="M308:M320">
    <cfRule type="cellIs" dxfId="212" priority="234" operator="between">
      <formula>0.0001</formula>
      <formula>0.9999</formula>
    </cfRule>
  </conditionalFormatting>
  <conditionalFormatting sqref="M308:N320">
    <cfRule type="expression" dxfId="211" priority="233">
      <formula>$N308&gt;25</formula>
    </cfRule>
  </conditionalFormatting>
  <conditionalFormatting sqref="O308:O320">
    <cfRule type="cellIs" dxfId="210" priority="232" operator="between">
      <formula>0.0001</formula>
      <formula>0.9999</formula>
    </cfRule>
  </conditionalFormatting>
  <conditionalFormatting sqref="O308:P320">
    <cfRule type="expression" dxfId="209" priority="231">
      <formula>$P308&gt;25</formula>
    </cfRule>
  </conditionalFormatting>
  <conditionalFormatting sqref="Q308:Q320">
    <cfRule type="cellIs" dxfId="208" priority="230" operator="between">
      <formula>0.0001</formula>
      <formula>0.9999</formula>
    </cfRule>
  </conditionalFormatting>
  <conditionalFormatting sqref="Q308:R320">
    <cfRule type="expression" dxfId="207" priority="229">
      <formula>$R308&gt;25</formula>
    </cfRule>
  </conditionalFormatting>
  <conditionalFormatting sqref="S308:S320">
    <cfRule type="cellIs" dxfId="206" priority="228" operator="between">
      <formula>0.0001</formula>
      <formula>0.9999</formula>
    </cfRule>
  </conditionalFormatting>
  <conditionalFormatting sqref="S308:T320">
    <cfRule type="expression" dxfId="205" priority="227">
      <formula>$T308&gt;25</formula>
    </cfRule>
  </conditionalFormatting>
  <conditionalFormatting sqref="U308:U320">
    <cfRule type="cellIs" dxfId="204" priority="226" operator="between">
      <formula>0.0001</formula>
      <formula>0.9999</formula>
    </cfRule>
  </conditionalFormatting>
  <conditionalFormatting sqref="U308:V320">
    <cfRule type="expression" dxfId="203" priority="225">
      <formula>$V308&gt;25</formula>
    </cfRule>
  </conditionalFormatting>
  <conditionalFormatting sqref="W308:W320">
    <cfRule type="cellIs" dxfId="202" priority="224" operator="between">
      <formula>0.0001</formula>
      <formula>0.9999</formula>
    </cfRule>
  </conditionalFormatting>
  <conditionalFormatting sqref="W308:X320">
    <cfRule type="expression" dxfId="201" priority="223">
      <formula>$X308&gt;25</formula>
    </cfRule>
  </conditionalFormatting>
  <conditionalFormatting sqref="Y308:Y320">
    <cfRule type="cellIs" dxfId="200" priority="222" operator="between">
      <formula>0.0001</formula>
      <formula>0.9999</formula>
    </cfRule>
  </conditionalFormatting>
  <conditionalFormatting sqref="Y308:Z320">
    <cfRule type="expression" dxfId="199" priority="221">
      <formula>$Z308&gt;25</formula>
    </cfRule>
  </conditionalFormatting>
  <conditionalFormatting sqref="AA308:AA320">
    <cfRule type="cellIs" dxfId="198" priority="220" operator="between">
      <formula>0.0001</formula>
      <formula>0.9999</formula>
    </cfRule>
  </conditionalFormatting>
  <conditionalFormatting sqref="AA308:AB320">
    <cfRule type="expression" dxfId="197" priority="219">
      <formula>$AB308&gt;25</formula>
    </cfRule>
  </conditionalFormatting>
  <conditionalFormatting sqref="AC308:AC320">
    <cfRule type="cellIs" dxfId="196" priority="218" operator="between">
      <formula>0.0001</formula>
      <formula>0.9999</formula>
    </cfRule>
  </conditionalFormatting>
  <conditionalFormatting sqref="AC308:AD320">
    <cfRule type="expression" dxfId="195" priority="217">
      <formula>$AD308&gt;25</formula>
    </cfRule>
  </conditionalFormatting>
  <conditionalFormatting sqref="AE308:AE320">
    <cfRule type="cellIs" dxfId="194" priority="216" operator="between">
      <formula>0.0001</formula>
      <formula>0.9999</formula>
    </cfRule>
  </conditionalFormatting>
  <conditionalFormatting sqref="AE308:AF320">
    <cfRule type="expression" dxfId="193" priority="215">
      <formula>$AF308&gt;25</formula>
    </cfRule>
  </conditionalFormatting>
  <conditionalFormatting sqref="AG308:AG320">
    <cfRule type="cellIs" dxfId="192" priority="214" operator="between">
      <formula>0.0001</formula>
      <formula>0.9999</formula>
    </cfRule>
  </conditionalFormatting>
  <conditionalFormatting sqref="AG308:AH320">
    <cfRule type="expression" dxfId="191" priority="213">
      <formula>$AH308&gt;25</formula>
    </cfRule>
  </conditionalFormatting>
  <conditionalFormatting sqref="AI308:AI320">
    <cfRule type="cellIs" dxfId="190" priority="212" operator="between">
      <formula>0.0001</formula>
      <formula>0.9999</formula>
    </cfRule>
  </conditionalFormatting>
  <conditionalFormatting sqref="AI308:AJ320">
    <cfRule type="expression" dxfId="189" priority="211">
      <formula>$AJ308&gt;25</formula>
    </cfRule>
  </conditionalFormatting>
  <conditionalFormatting sqref="AK308:AK320">
    <cfRule type="cellIs" dxfId="188" priority="210" operator="between">
      <formula>0.0001</formula>
      <formula>0.9999</formula>
    </cfRule>
  </conditionalFormatting>
  <conditionalFormatting sqref="AK308:AL320">
    <cfRule type="expression" dxfId="187" priority="209">
      <formula>$AL308&gt;25</formula>
    </cfRule>
  </conditionalFormatting>
  <conditionalFormatting sqref="AM320">
    <cfRule type="cellIs" dxfId="186" priority="208" operator="between">
      <formula>0.0001</formula>
      <formula>0.9999</formula>
    </cfRule>
  </conditionalFormatting>
  <conditionalFormatting sqref="AM320:AN320">
    <cfRule type="expression" dxfId="185" priority="207">
      <formula>$AN320&gt;25</formula>
    </cfRule>
  </conditionalFormatting>
  <conditionalFormatting sqref="C333:C345">
    <cfRule type="cellIs" dxfId="184" priority="206" operator="between">
      <formula>0.0001</formula>
      <formula>0.9999</formula>
    </cfRule>
  </conditionalFormatting>
  <conditionalFormatting sqref="C333:D345">
    <cfRule type="expression" dxfId="183" priority="205">
      <formula>$D333&gt;25</formula>
    </cfRule>
  </conditionalFormatting>
  <conditionalFormatting sqref="E333:E345">
    <cfRule type="cellIs" dxfId="182" priority="204" operator="between">
      <formula>0.0001</formula>
      <formula>0.9999</formula>
    </cfRule>
  </conditionalFormatting>
  <conditionalFormatting sqref="E333:F345">
    <cfRule type="expression" dxfId="181" priority="203">
      <formula>$F333&gt;25</formula>
    </cfRule>
  </conditionalFormatting>
  <conditionalFormatting sqref="G333:G345">
    <cfRule type="cellIs" dxfId="180" priority="202" operator="between">
      <formula>0.0001</formula>
      <formula>0.9999</formula>
    </cfRule>
  </conditionalFormatting>
  <conditionalFormatting sqref="G333:H345">
    <cfRule type="expression" dxfId="179" priority="201">
      <formula>$H333&gt;25</formula>
    </cfRule>
  </conditionalFormatting>
  <conditionalFormatting sqref="I333:I345">
    <cfRule type="cellIs" dxfId="178" priority="200" operator="between">
      <formula>0.0001</formula>
      <formula>0.9999</formula>
    </cfRule>
  </conditionalFormatting>
  <conditionalFormatting sqref="I333:J345">
    <cfRule type="expression" dxfId="177" priority="199">
      <formula>$J333&gt;25</formula>
    </cfRule>
  </conditionalFormatting>
  <conditionalFormatting sqref="K333:K345">
    <cfRule type="cellIs" dxfId="176" priority="198" operator="between">
      <formula>0.0001</formula>
      <formula>0.9999</formula>
    </cfRule>
  </conditionalFormatting>
  <conditionalFormatting sqref="K333:L345">
    <cfRule type="expression" dxfId="175" priority="197">
      <formula>$L333&gt;25</formula>
    </cfRule>
  </conditionalFormatting>
  <conditionalFormatting sqref="M333:M345">
    <cfRule type="cellIs" dxfId="174" priority="196" operator="between">
      <formula>0.0001</formula>
      <formula>0.9999</formula>
    </cfRule>
  </conditionalFormatting>
  <conditionalFormatting sqref="M333:N345">
    <cfRule type="expression" dxfId="173" priority="195">
      <formula>$N333&gt;25</formula>
    </cfRule>
  </conditionalFormatting>
  <conditionalFormatting sqref="O333:O345">
    <cfRule type="cellIs" dxfId="172" priority="194" operator="between">
      <formula>0.0001</formula>
      <formula>0.9999</formula>
    </cfRule>
  </conditionalFormatting>
  <conditionalFormatting sqref="O333:P345">
    <cfRule type="expression" dxfId="171" priority="193">
      <formula>$P333&gt;25</formula>
    </cfRule>
  </conditionalFormatting>
  <conditionalFormatting sqref="Q333:Q345">
    <cfRule type="cellIs" dxfId="170" priority="192" operator="between">
      <formula>0.0001</formula>
      <formula>0.9999</formula>
    </cfRule>
  </conditionalFormatting>
  <conditionalFormatting sqref="Q333:R345">
    <cfRule type="expression" dxfId="169" priority="191">
      <formula>$R333&gt;25</formula>
    </cfRule>
  </conditionalFormatting>
  <conditionalFormatting sqref="S333:S345">
    <cfRule type="cellIs" dxfId="168" priority="190" operator="between">
      <formula>0.0001</formula>
      <formula>0.9999</formula>
    </cfRule>
  </conditionalFormatting>
  <conditionalFormatting sqref="S333:T345">
    <cfRule type="expression" dxfId="167" priority="189">
      <formula>$T333&gt;25</formula>
    </cfRule>
  </conditionalFormatting>
  <conditionalFormatting sqref="U333:U345">
    <cfRule type="cellIs" dxfId="166" priority="188" operator="between">
      <formula>0.0001</formula>
      <formula>0.9999</formula>
    </cfRule>
  </conditionalFormatting>
  <conditionalFormatting sqref="U333:V345">
    <cfRule type="expression" dxfId="165" priority="187">
      <formula>$V333&gt;25</formula>
    </cfRule>
  </conditionalFormatting>
  <conditionalFormatting sqref="W333:W345">
    <cfRule type="cellIs" dxfId="164" priority="186" operator="between">
      <formula>0.0001</formula>
      <formula>0.9999</formula>
    </cfRule>
  </conditionalFormatting>
  <conditionalFormatting sqref="W333:X345">
    <cfRule type="expression" dxfId="163" priority="185">
      <formula>$X333&gt;25</formula>
    </cfRule>
  </conditionalFormatting>
  <conditionalFormatting sqref="Y333:Y345">
    <cfRule type="cellIs" dxfId="162" priority="184" operator="between">
      <formula>0.0001</formula>
      <formula>0.9999</formula>
    </cfRule>
  </conditionalFormatting>
  <conditionalFormatting sqref="Y333:Z345">
    <cfRule type="expression" dxfId="161" priority="183">
      <formula>$Z333&gt;25</formula>
    </cfRule>
  </conditionalFormatting>
  <conditionalFormatting sqref="AA333:AA345">
    <cfRule type="cellIs" dxfId="160" priority="182" operator="between">
      <formula>0.0001</formula>
      <formula>0.9999</formula>
    </cfRule>
  </conditionalFormatting>
  <conditionalFormatting sqref="AA333:AB345">
    <cfRule type="expression" dxfId="159" priority="181">
      <formula>$AB333&gt;25</formula>
    </cfRule>
  </conditionalFormatting>
  <conditionalFormatting sqref="AC333:AC345">
    <cfRule type="cellIs" dxfId="158" priority="180" operator="between">
      <formula>0.0001</formula>
      <formula>0.9999</formula>
    </cfRule>
  </conditionalFormatting>
  <conditionalFormatting sqref="AC333:AD345">
    <cfRule type="expression" dxfId="157" priority="179">
      <formula>$AD333&gt;25</formula>
    </cfRule>
  </conditionalFormatting>
  <conditionalFormatting sqref="AE333:AE345">
    <cfRule type="cellIs" dxfId="156" priority="178" operator="between">
      <formula>0.0001</formula>
      <formula>0.9999</formula>
    </cfRule>
  </conditionalFormatting>
  <conditionalFormatting sqref="AE333:AF345">
    <cfRule type="expression" dxfId="155" priority="177">
      <formula>$AF333&gt;25</formula>
    </cfRule>
  </conditionalFormatting>
  <conditionalFormatting sqref="AG333:AG345">
    <cfRule type="cellIs" dxfId="154" priority="176" operator="between">
      <formula>0.0001</formula>
      <formula>0.9999</formula>
    </cfRule>
  </conditionalFormatting>
  <conditionalFormatting sqref="AG333:AH345">
    <cfRule type="expression" dxfId="153" priority="175">
      <formula>$AH333&gt;25</formula>
    </cfRule>
  </conditionalFormatting>
  <conditionalFormatting sqref="AI333:AI345">
    <cfRule type="cellIs" dxfId="152" priority="174" operator="between">
      <formula>0.0001</formula>
      <formula>0.9999</formula>
    </cfRule>
  </conditionalFormatting>
  <conditionalFormatting sqref="AI333:AJ345">
    <cfRule type="expression" dxfId="151" priority="173">
      <formula>$AJ333&gt;25</formula>
    </cfRule>
  </conditionalFormatting>
  <conditionalFormatting sqref="AK333:AK345">
    <cfRule type="cellIs" dxfId="150" priority="172" operator="between">
      <formula>0.0001</formula>
      <formula>0.9999</formula>
    </cfRule>
  </conditionalFormatting>
  <conditionalFormatting sqref="AK333:AL345">
    <cfRule type="expression" dxfId="149" priority="171">
      <formula>$AL333&gt;25</formula>
    </cfRule>
  </conditionalFormatting>
  <conditionalFormatting sqref="AM345">
    <cfRule type="cellIs" dxfId="148" priority="170" operator="between">
      <formula>0.0001</formula>
      <formula>0.9999</formula>
    </cfRule>
  </conditionalFormatting>
  <conditionalFormatting sqref="AM345:AN345">
    <cfRule type="expression" dxfId="147" priority="169">
      <formula>$AN345&gt;25</formula>
    </cfRule>
  </conditionalFormatting>
  <conditionalFormatting sqref="C358:C370">
    <cfRule type="cellIs" dxfId="146" priority="168" operator="between">
      <formula>0.0001</formula>
      <formula>0.9999</formula>
    </cfRule>
  </conditionalFormatting>
  <conditionalFormatting sqref="C358:D370">
    <cfRule type="expression" dxfId="145" priority="167">
      <formula>$D358&gt;25</formula>
    </cfRule>
  </conditionalFormatting>
  <conditionalFormatting sqref="E358:E370">
    <cfRule type="cellIs" dxfId="144" priority="166" operator="between">
      <formula>0.0001</formula>
      <formula>0.9999</formula>
    </cfRule>
  </conditionalFormatting>
  <conditionalFormatting sqref="E358:F370">
    <cfRule type="expression" dxfId="143" priority="165">
      <formula>$F358&gt;25</formula>
    </cfRule>
  </conditionalFormatting>
  <conditionalFormatting sqref="G358:G370">
    <cfRule type="cellIs" dxfId="142" priority="164" operator="between">
      <formula>0.0001</formula>
      <formula>0.9999</formula>
    </cfRule>
  </conditionalFormatting>
  <conditionalFormatting sqref="G358:H370">
    <cfRule type="expression" dxfId="141" priority="163">
      <formula>$H358&gt;25</formula>
    </cfRule>
  </conditionalFormatting>
  <conditionalFormatting sqref="I358:I370">
    <cfRule type="cellIs" dxfId="140" priority="162" operator="between">
      <formula>0.0001</formula>
      <formula>0.9999</formula>
    </cfRule>
  </conditionalFormatting>
  <conditionalFormatting sqref="I358:J370">
    <cfRule type="expression" dxfId="139" priority="161">
      <formula>$J358&gt;25</formula>
    </cfRule>
  </conditionalFormatting>
  <conditionalFormatting sqref="K358:K370">
    <cfRule type="cellIs" dxfId="138" priority="160" operator="between">
      <formula>0.0001</formula>
      <formula>0.9999</formula>
    </cfRule>
  </conditionalFormatting>
  <conditionalFormatting sqref="K358:L370">
    <cfRule type="expression" dxfId="137" priority="159">
      <formula>$L358&gt;25</formula>
    </cfRule>
  </conditionalFormatting>
  <conditionalFormatting sqref="M358:M370">
    <cfRule type="cellIs" dxfId="136" priority="158" operator="between">
      <formula>0.0001</formula>
      <formula>0.9999</formula>
    </cfRule>
  </conditionalFormatting>
  <conditionalFormatting sqref="M358:N370">
    <cfRule type="expression" dxfId="135" priority="157">
      <formula>$N358&gt;25</formula>
    </cfRule>
  </conditionalFormatting>
  <conditionalFormatting sqref="O358:O370">
    <cfRule type="cellIs" dxfId="134" priority="156" operator="between">
      <formula>0.0001</formula>
      <formula>0.9999</formula>
    </cfRule>
  </conditionalFormatting>
  <conditionalFormatting sqref="O358:P370">
    <cfRule type="expression" dxfId="133" priority="155">
      <formula>$P358&gt;25</formula>
    </cfRule>
  </conditionalFormatting>
  <conditionalFormatting sqref="Q358:Q370">
    <cfRule type="cellIs" dxfId="132" priority="154" operator="between">
      <formula>0.0001</formula>
      <formula>0.9999</formula>
    </cfRule>
  </conditionalFormatting>
  <conditionalFormatting sqref="Q358:R370">
    <cfRule type="expression" dxfId="131" priority="153">
      <formula>$R358&gt;25</formula>
    </cfRule>
  </conditionalFormatting>
  <conditionalFormatting sqref="S358:S370">
    <cfRule type="cellIs" dxfId="130" priority="152" operator="between">
      <formula>0.0001</formula>
      <formula>0.9999</formula>
    </cfRule>
  </conditionalFormatting>
  <conditionalFormatting sqref="S358:T370">
    <cfRule type="expression" dxfId="129" priority="151">
      <formula>$T358&gt;25</formula>
    </cfRule>
  </conditionalFormatting>
  <conditionalFormatting sqref="U358:U370">
    <cfRule type="cellIs" dxfId="128" priority="150" operator="between">
      <formula>0.0001</formula>
      <formula>0.9999</formula>
    </cfRule>
  </conditionalFormatting>
  <conditionalFormatting sqref="U358:V370">
    <cfRule type="expression" dxfId="127" priority="149">
      <formula>$V358&gt;25</formula>
    </cfRule>
  </conditionalFormatting>
  <conditionalFormatting sqref="W358:W370">
    <cfRule type="cellIs" dxfId="126" priority="148" operator="between">
      <formula>0.0001</formula>
      <formula>0.9999</formula>
    </cfRule>
  </conditionalFormatting>
  <conditionalFormatting sqref="W358:X370">
    <cfRule type="expression" dxfId="125" priority="147">
      <formula>$X358&gt;25</formula>
    </cfRule>
  </conditionalFormatting>
  <conditionalFormatting sqref="Y358:Y370">
    <cfRule type="cellIs" dxfId="124" priority="146" operator="between">
      <formula>0.0001</formula>
      <formula>0.9999</formula>
    </cfRule>
  </conditionalFormatting>
  <conditionalFormatting sqref="Y358:Z370">
    <cfRule type="expression" dxfId="123" priority="145">
      <formula>$Z358&gt;25</formula>
    </cfRule>
  </conditionalFormatting>
  <conditionalFormatting sqref="AA358:AA370">
    <cfRule type="cellIs" dxfId="122" priority="144" operator="between">
      <formula>0.0001</formula>
      <formula>0.9999</formula>
    </cfRule>
  </conditionalFormatting>
  <conditionalFormatting sqref="AA358:AB370">
    <cfRule type="expression" dxfId="121" priority="143">
      <formula>$AB358&gt;25</formula>
    </cfRule>
  </conditionalFormatting>
  <conditionalFormatting sqref="AC358:AC370">
    <cfRule type="cellIs" dxfId="120" priority="142" operator="between">
      <formula>0.0001</formula>
      <formula>0.9999</formula>
    </cfRule>
  </conditionalFormatting>
  <conditionalFormatting sqref="AC358:AD370">
    <cfRule type="expression" dxfId="119" priority="141">
      <formula>$AD358&gt;25</formula>
    </cfRule>
  </conditionalFormatting>
  <conditionalFormatting sqref="AE358:AE370">
    <cfRule type="cellIs" dxfId="118" priority="140" operator="between">
      <formula>0.0001</formula>
      <formula>0.9999</formula>
    </cfRule>
  </conditionalFormatting>
  <conditionalFormatting sqref="AE358:AF370">
    <cfRule type="expression" dxfId="117" priority="139">
      <formula>$AF358&gt;25</formula>
    </cfRule>
  </conditionalFormatting>
  <conditionalFormatting sqref="AG358:AG370">
    <cfRule type="cellIs" dxfId="116" priority="138" operator="between">
      <formula>0.0001</formula>
      <formula>0.9999</formula>
    </cfRule>
  </conditionalFormatting>
  <conditionalFormatting sqref="AG358:AH370">
    <cfRule type="expression" dxfId="115" priority="137">
      <formula>$AH358&gt;25</formula>
    </cfRule>
  </conditionalFormatting>
  <conditionalFormatting sqref="AI358:AI370">
    <cfRule type="cellIs" dxfId="114" priority="136" operator="between">
      <formula>0.0001</formula>
      <formula>0.9999</formula>
    </cfRule>
  </conditionalFormatting>
  <conditionalFormatting sqref="AI358:AJ370">
    <cfRule type="expression" dxfId="113" priority="135">
      <formula>$AJ358&gt;25</formula>
    </cfRule>
  </conditionalFormatting>
  <conditionalFormatting sqref="AK358:AK370">
    <cfRule type="cellIs" dxfId="112" priority="134" operator="between">
      <formula>0.0001</formula>
      <formula>0.9999</formula>
    </cfRule>
  </conditionalFormatting>
  <conditionalFormatting sqref="AK358:AL370">
    <cfRule type="expression" dxfId="111" priority="133">
      <formula>$AL358&gt;25</formula>
    </cfRule>
  </conditionalFormatting>
  <conditionalFormatting sqref="AM370">
    <cfRule type="cellIs" dxfId="110" priority="132" operator="between">
      <formula>0.0001</formula>
      <formula>0.9999</formula>
    </cfRule>
  </conditionalFormatting>
  <conditionalFormatting sqref="AM370:AN370">
    <cfRule type="expression" dxfId="109" priority="131">
      <formula>$AN370&gt;25</formula>
    </cfRule>
  </conditionalFormatting>
  <conditionalFormatting sqref="C383:C395">
    <cfRule type="cellIs" dxfId="108" priority="130" operator="between">
      <formula>0.0001</formula>
      <formula>0.9999</formula>
    </cfRule>
  </conditionalFormatting>
  <conditionalFormatting sqref="C383:D395">
    <cfRule type="expression" dxfId="107" priority="129">
      <formula>$D383&gt;25</formula>
    </cfRule>
  </conditionalFormatting>
  <conditionalFormatting sqref="E383:E395">
    <cfRule type="cellIs" dxfId="106" priority="128" operator="between">
      <formula>0.0001</formula>
      <formula>0.9999</formula>
    </cfRule>
  </conditionalFormatting>
  <conditionalFormatting sqref="E383:F395">
    <cfRule type="expression" dxfId="105" priority="127">
      <formula>$F383&gt;25</formula>
    </cfRule>
  </conditionalFormatting>
  <conditionalFormatting sqref="G383:G395">
    <cfRule type="cellIs" dxfId="104" priority="126" operator="between">
      <formula>0.0001</formula>
      <formula>0.9999</formula>
    </cfRule>
  </conditionalFormatting>
  <conditionalFormatting sqref="G383:H395">
    <cfRule type="expression" dxfId="103" priority="125">
      <formula>$H383&gt;25</formula>
    </cfRule>
  </conditionalFormatting>
  <conditionalFormatting sqref="I383:I395">
    <cfRule type="cellIs" dxfId="102" priority="124" operator="between">
      <formula>0.0001</formula>
      <formula>0.9999</formula>
    </cfRule>
  </conditionalFormatting>
  <conditionalFormatting sqref="I383:J395">
    <cfRule type="expression" dxfId="101" priority="123">
      <formula>$J383&gt;25</formula>
    </cfRule>
  </conditionalFormatting>
  <conditionalFormatting sqref="K383:K395">
    <cfRule type="cellIs" dxfId="100" priority="122" operator="between">
      <formula>0.0001</formula>
      <formula>0.9999</formula>
    </cfRule>
  </conditionalFormatting>
  <conditionalFormatting sqref="K383:L395">
    <cfRule type="expression" dxfId="99" priority="121">
      <formula>$L383&gt;25</formula>
    </cfRule>
  </conditionalFormatting>
  <conditionalFormatting sqref="M383:M395">
    <cfRule type="cellIs" dxfId="98" priority="120" operator="between">
      <formula>0.0001</formula>
      <formula>0.9999</formula>
    </cfRule>
  </conditionalFormatting>
  <conditionalFormatting sqref="M383:N395">
    <cfRule type="expression" dxfId="97" priority="119">
      <formula>$N383&gt;25</formula>
    </cfRule>
  </conditionalFormatting>
  <conditionalFormatting sqref="O383:O395">
    <cfRule type="cellIs" dxfId="96" priority="118" operator="between">
      <formula>0.0001</formula>
      <formula>0.9999</formula>
    </cfRule>
  </conditionalFormatting>
  <conditionalFormatting sqref="O383:P395">
    <cfRule type="expression" dxfId="95" priority="117">
      <formula>$P383&gt;25</formula>
    </cfRule>
  </conditionalFormatting>
  <conditionalFormatting sqref="Q383:Q395">
    <cfRule type="cellIs" dxfId="94" priority="116" operator="between">
      <formula>0.0001</formula>
      <formula>0.9999</formula>
    </cfRule>
  </conditionalFormatting>
  <conditionalFormatting sqref="Q383:R395">
    <cfRule type="expression" dxfId="93" priority="115">
      <formula>$R383&gt;25</formula>
    </cfRule>
  </conditionalFormatting>
  <conditionalFormatting sqref="S383:S395">
    <cfRule type="cellIs" dxfId="92" priority="114" operator="between">
      <formula>0.0001</formula>
      <formula>0.9999</formula>
    </cfRule>
  </conditionalFormatting>
  <conditionalFormatting sqref="S383:T395">
    <cfRule type="expression" dxfId="91" priority="113">
      <formula>$T383&gt;25</formula>
    </cfRule>
  </conditionalFormatting>
  <conditionalFormatting sqref="U383:U395">
    <cfRule type="cellIs" dxfId="90" priority="112" operator="between">
      <formula>0.0001</formula>
      <formula>0.9999</formula>
    </cfRule>
  </conditionalFormatting>
  <conditionalFormatting sqref="U383:V395">
    <cfRule type="expression" dxfId="89" priority="111">
      <formula>$V383&gt;25</formula>
    </cfRule>
  </conditionalFormatting>
  <conditionalFormatting sqref="W383:W395">
    <cfRule type="cellIs" dxfId="88" priority="110" operator="between">
      <formula>0.0001</formula>
      <formula>0.9999</formula>
    </cfRule>
  </conditionalFormatting>
  <conditionalFormatting sqref="W383:X395">
    <cfRule type="expression" dxfId="87" priority="109">
      <formula>$X383&gt;25</formula>
    </cfRule>
  </conditionalFormatting>
  <conditionalFormatting sqref="Y383:Y395">
    <cfRule type="cellIs" dxfId="86" priority="108" operator="between">
      <formula>0.0001</formula>
      <formula>0.9999</formula>
    </cfRule>
  </conditionalFormatting>
  <conditionalFormatting sqref="Y383:Z395">
    <cfRule type="expression" dxfId="85" priority="107">
      <formula>$Z383&gt;25</formula>
    </cfRule>
  </conditionalFormatting>
  <conditionalFormatting sqref="AA383:AA395">
    <cfRule type="cellIs" dxfId="84" priority="106" operator="between">
      <formula>0.0001</formula>
      <formula>0.9999</formula>
    </cfRule>
  </conditionalFormatting>
  <conditionalFormatting sqref="AA383:AB395">
    <cfRule type="expression" dxfId="83" priority="105">
      <formula>$AB383&gt;25</formula>
    </cfRule>
  </conditionalFormatting>
  <conditionalFormatting sqref="AC383:AC395">
    <cfRule type="cellIs" dxfId="82" priority="104" operator="between">
      <formula>0.0001</formula>
      <formula>0.9999</formula>
    </cfRule>
  </conditionalFormatting>
  <conditionalFormatting sqref="AC383:AD395">
    <cfRule type="expression" dxfId="81" priority="103">
      <formula>$AD383&gt;25</formula>
    </cfRule>
  </conditionalFormatting>
  <conditionalFormatting sqref="AE383:AE395">
    <cfRule type="cellIs" dxfId="80" priority="102" operator="between">
      <formula>0.0001</formula>
      <formula>0.9999</formula>
    </cfRule>
  </conditionalFormatting>
  <conditionalFormatting sqref="AE383:AF395">
    <cfRule type="expression" dxfId="79" priority="101">
      <formula>$AF383&gt;25</formula>
    </cfRule>
  </conditionalFormatting>
  <conditionalFormatting sqref="AG383:AG395">
    <cfRule type="cellIs" dxfId="78" priority="100" operator="between">
      <formula>0.0001</formula>
      <formula>0.9999</formula>
    </cfRule>
  </conditionalFormatting>
  <conditionalFormatting sqref="AG383:AH395">
    <cfRule type="expression" dxfId="77" priority="99">
      <formula>$AH383&gt;25</formula>
    </cfRule>
  </conditionalFormatting>
  <conditionalFormatting sqref="AI383:AI395">
    <cfRule type="cellIs" dxfId="76" priority="98" operator="between">
      <formula>0.0001</formula>
      <formula>0.9999</formula>
    </cfRule>
  </conditionalFormatting>
  <conditionalFormatting sqref="AI383:AJ395">
    <cfRule type="expression" dxfId="75" priority="97">
      <formula>$AJ383&gt;25</formula>
    </cfRule>
  </conditionalFormatting>
  <conditionalFormatting sqref="AK383:AK395">
    <cfRule type="cellIs" dxfId="74" priority="96" operator="between">
      <formula>0.0001</formula>
      <formula>0.9999</formula>
    </cfRule>
  </conditionalFormatting>
  <conditionalFormatting sqref="AK383:AL395">
    <cfRule type="expression" dxfId="73" priority="95">
      <formula>$AL383&gt;25</formula>
    </cfRule>
  </conditionalFormatting>
  <conditionalFormatting sqref="AM395">
    <cfRule type="cellIs" dxfId="72" priority="94" operator="between">
      <formula>0.0001</formula>
      <formula>0.9999</formula>
    </cfRule>
  </conditionalFormatting>
  <conditionalFormatting sqref="AM395:AN395">
    <cfRule type="expression" dxfId="71" priority="93">
      <formula>$AN395&gt;25</formula>
    </cfRule>
  </conditionalFormatting>
  <conditionalFormatting sqref="C408:C420">
    <cfRule type="cellIs" dxfId="70" priority="92" operator="between">
      <formula>0.0001</formula>
      <formula>0.9999</formula>
    </cfRule>
  </conditionalFormatting>
  <conditionalFormatting sqref="C408:D420">
    <cfRule type="expression" dxfId="69" priority="91">
      <formula>$D408&gt;25</formula>
    </cfRule>
  </conditionalFormatting>
  <conditionalFormatting sqref="E408:E420">
    <cfRule type="cellIs" dxfId="68" priority="90" operator="between">
      <formula>0.0001</formula>
      <formula>0.9999</formula>
    </cfRule>
  </conditionalFormatting>
  <conditionalFormatting sqref="E408:F420">
    <cfRule type="expression" dxfId="67" priority="89">
      <formula>$F408&gt;25</formula>
    </cfRule>
  </conditionalFormatting>
  <conditionalFormatting sqref="G408:G420">
    <cfRule type="cellIs" dxfId="66" priority="88" operator="between">
      <formula>0.0001</formula>
      <formula>0.9999</formula>
    </cfRule>
  </conditionalFormatting>
  <conditionalFormatting sqref="G408:H420">
    <cfRule type="expression" dxfId="65" priority="87">
      <formula>$H408&gt;25</formula>
    </cfRule>
  </conditionalFormatting>
  <conditionalFormatting sqref="I408:I420">
    <cfRule type="cellIs" dxfId="64" priority="86" operator="between">
      <formula>0.0001</formula>
      <formula>0.9999</formula>
    </cfRule>
  </conditionalFormatting>
  <conditionalFormatting sqref="I408:J420">
    <cfRule type="expression" dxfId="63" priority="85">
      <formula>$J408&gt;25</formula>
    </cfRule>
  </conditionalFormatting>
  <conditionalFormatting sqref="K408:K420">
    <cfRule type="cellIs" dxfId="62" priority="84" operator="between">
      <formula>0.0001</formula>
      <formula>0.9999</formula>
    </cfRule>
  </conditionalFormatting>
  <conditionalFormatting sqref="K408:L420">
    <cfRule type="expression" dxfId="61" priority="83">
      <formula>$L408&gt;25</formula>
    </cfRule>
  </conditionalFormatting>
  <conditionalFormatting sqref="M408:M420">
    <cfRule type="cellIs" dxfId="60" priority="82" operator="between">
      <formula>0.0001</formula>
      <formula>0.9999</formula>
    </cfRule>
  </conditionalFormatting>
  <conditionalFormatting sqref="M408:N420">
    <cfRule type="expression" dxfId="59" priority="81">
      <formula>$N408&gt;25</formula>
    </cfRule>
  </conditionalFormatting>
  <conditionalFormatting sqref="O408:O420">
    <cfRule type="cellIs" dxfId="58" priority="80" operator="between">
      <formula>0.0001</formula>
      <formula>0.9999</formula>
    </cfRule>
  </conditionalFormatting>
  <conditionalFormatting sqref="O408:P420">
    <cfRule type="expression" dxfId="57" priority="79">
      <formula>$P408&gt;25</formula>
    </cfRule>
  </conditionalFormatting>
  <conditionalFormatting sqref="Q408:Q420">
    <cfRule type="cellIs" dxfId="56" priority="78" operator="between">
      <formula>0.0001</formula>
      <formula>0.9999</formula>
    </cfRule>
  </conditionalFormatting>
  <conditionalFormatting sqref="Q408:R420">
    <cfRule type="expression" dxfId="55" priority="77">
      <formula>$R408&gt;25</formula>
    </cfRule>
  </conditionalFormatting>
  <conditionalFormatting sqref="S408:S420">
    <cfRule type="cellIs" dxfId="54" priority="76" operator="between">
      <formula>0.0001</formula>
      <formula>0.9999</formula>
    </cfRule>
  </conditionalFormatting>
  <conditionalFormatting sqref="S408:T420">
    <cfRule type="expression" dxfId="53" priority="75">
      <formula>$T408&gt;25</formula>
    </cfRule>
  </conditionalFormatting>
  <conditionalFormatting sqref="U408:U420">
    <cfRule type="cellIs" dxfId="52" priority="74" operator="between">
      <formula>0.0001</formula>
      <formula>0.9999</formula>
    </cfRule>
  </conditionalFormatting>
  <conditionalFormatting sqref="U408:V420">
    <cfRule type="expression" dxfId="51" priority="73">
      <formula>$V408&gt;25</formula>
    </cfRule>
  </conditionalFormatting>
  <conditionalFormatting sqref="W408:W420">
    <cfRule type="cellIs" dxfId="50" priority="72" operator="between">
      <formula>0.0001</formula>
      <formula>0.9999</formula>
    </cfRule>
  </conditionalFormatting>
  <conditionalFormatting sqref="W408:X420">
    <cfRule type="expression" dxfId="49" priority="71">
      <formula>$X408&gt;25</formula>
    </cfRule>
  </conditionalFormatting>
  <conditionalFormatting sqref="Y408:Y420">
    <cfRule type="cellIs" dxfId="48" priority="70" operator="between">
      <formula>0.0001</formula>
      <formula>0.9999</formula>
    </cfRule>
  </conditionalFormatting>
  <conditionalFormatting sqref="Y408:Z420">
    <cfRule type="expression" dxfId="47" priority="69">
      <formula>$Z408&gt;25</formula>
    </cfRule>
  </conditionalFormatting>
  <conditionalFormatting sqref="AA408:AA420">
    <cfRule type="cellIs" dxfId="46" priority="68" operator="between">
      <formula>0.0001</formula>
      <formula>0.9999</formula>
    </cfRule>
  </conditionalFormatting>
  <conditionalFormatting sqref="AA408:AB420">
    <cfRule type="expression" dxfId="45" priority="67">
      <formula>$AB408&gt;25</formula>
    </cfRule>
  </conditionalFormatting>
  <conditionalFormatting sqref="AC408:AC420">
    <cfRule type="cellIs" dxfId="44" priority="66" operator="between">
      <formula>0.0001</formula>
      <formula>0.9999</formula>
    </cfRule>
  </conditionalFormatting>
  <conditionalFormatting sqref="AC408:AD420">
    <cfRule type="expression" dxfId="43" priority="65">
      <formula>$AD408&gt;25</formula>
    </cfRule>
  </conditionalFormatting>
  <conditionalFormatting sqref="AE408:AE420">
    <cfRule type="cellIs" dxfId="42" priority="64" operator="between">
      <formula>0.0001</formula>
      <formula>0.9999</formula>
    </cfRule>
  </conditionalFormatting>
  <conditionalFormatting sqref="AE408:AF420">
    <cfRule type="expression" dxfId="41" priority="63">
      <formula>$AF408&gt;25</formula>
    </cfRule>
  </conditionalFormatting>
  <conditionalFormatting sqref="AG408:AG420">
    <cfRule type="cellIs" dxfId="40" priority="62" operator="between">
      <formula>0.0001</formula>
      <formula>0.9999</formula>
    </cfRule>
  </conditionalFormatting>
  <conditionalFormatting sqref="AG408:AH420">
    <cfRule type="expression" dxfId="39" priority="61">
      <formula>$AH408&gt;25</formula>
    </cfRule>
  </conditionalFormatting>
  <conditionalFormatting sqref="AI408:AI420">
    <cfRule type="cellIs" dxfId="38" priority="60" operator="between">
      <formula>0.0001</formula>
      <formula>0.9999</formula>
    </cfRule>
  </conditionalFormatting>
  <conditionalFormatting sqref="AI408:AJ420">
    <cfRule type="expression" dxfId="37" priority="59">
      <formula>$AJ408&gt;25</formula>
    </cfRule>
  </conditionalFormatting>
  <conditionalFormatting sqref="AK408:AK420">
    <cfRule type="cellIs" dxfId="36" priority="58" operator="between">
      <formula>0.0001</formula>
      <formula>0.9999</formula>
    </cfRule>
  </conditionalFormatting>
  <conditionalFormatting sqref="AK408:AL420">
    <cfRule type="expression" dxfId="35" priority="57">
      <formula>$AL408&gt;25</formula>
    </cfRule>
  </conditionalFormatting>
  <conditionalFormatting sqref="AM420">
    <cfRule type="cellIs" dxfId="34" priority="56" operator="between">
      <formula>0.0001</formula>
      <formula>0.9999</formula>
    </cfRule>
  </conditionalFormatting>
  <conditionalFormatting sqref="AM420:AN420">
    <cfRule type="expression" dxfId="33" priority="55">
      <formula>$AN420&gt;25</formula>
    </cfRule>
  </conditionalFormatting>
  <conditionalFormatting sqref="AM58:AM69">
    <cfRule type="cellIs" dxfId="32" priority="28" operator="between">
      <formula>0.0001</formula>
      <formula>0.9999</formula>
    </cfRule>
  </conditionalFormatting>
  <conditionalFormatting sqref="AM58:AN69">
    <cfRule type="expression" dxfId="31" priority="27">
      <formula>$AN58&gt;25</formula>
    </cfRule>
  </conditionalFormatting>
  <conditionalFormatting sqref="AM108:AM119">
    <cfRule type="cellIs" dxfId="30" priority="26" operator="between">
      <formula>0.0001</formula>
      <formula>0.9999</formula>
    </cfRule>
  </conditionalFormatting>
  <conditionalFormatting sqref="AM108:AN119">
    <cfRule type="expression" dxfId="29" priority="25">
      <formula>$AN108&gt;25</formula>
    </cfRule>
  </conditionalFormatting>
  <conditionalFormatting sqref="AM133:AM144">
    <cfRule type="cellIs" dxfId="28" priority="24" operator="between">
      <formula>0.0001</formula>
      <formula>0.9999</formula>
    </cfRule>
  </conditionalFormatting>
  <conditionalFormatting sqref="AM133:AN144">
    <cfRule type="expression" dxfId="27" priority="23">
      <formula>$AN133&gt;25</formula>
    </cfRule>
  </conditionalFormatting>
  <conditionalFormatting sqref="AM158:AM169">
    <cfRule type="cellIs" dxfId="26" priority="22" operator="between">
      <formula>0.0001</formula>
      <formula>0.9999</formula>
    </cfRule>
  </conditionalFormatting>
  <conditionalFormatting sqref="AM158:AN169">
    <cfRule type="expression" dxfId="25" priority="21">
      <formula>$AN158&gt;25</formula>
    </cfRule>
  </conditionalFormatting>
  <conditionalFormatting sqref="AM183:AM194">
    <cfRule type="cellIs" dxfId="24" priority="20" operator="between">
      <formula>0.0001</formula>
      <formula>0.9999</formula>
    </cfRule>
  </conditionalFormatting>
  <conditionalFormatting sqref="AM183:AN194">
    <cfRule type="expression" dxfId="23" priority="19">
      <formula>$AN183&gt;25</formula>
    </cfRule>
  </conditionalFormatting>
  <conditionalFormatting sqref="AM208:AM219">
    <cfRule type="cellIs" dxfId="22" priority="18" operator="between">
      <formula>0.0001</formula>
      <formula>0.9999</formula>
    </cfRule>
  </conditionalFormatting>
  <conditionalFormatting sqref="AM208:AN219">
    <cfRule type="expression" dxfId="21" priority="17">
      <formula>$AN208&gt;25</formula>
    </cfRule>
  </conditionalFormatting>
  <conditionalFormatting sqref="AM233:AM244">
    <cfRule type="cellIs" dxfId="20" priority="16" operator="between">
      <formula>0.0001</formula>
      <formula>0.9999</formula>
    </cfRule>
  </conditionalFormatting>
  <conditionalFormatting sqref="AM233:AN244">
    <cfRule type="expression" dxfId="19" priority="15">
      <formula>$AN233&gt;25</formula>
    </cfRule>
  </conditionalFormatting>
  <conditionalFormatting sqref="AM258:AM269">
    <cfRule type="cellIs" dxfId="18" priority="14" operator="between">
      <formula>0.0001</formula>
      <formula>0.9999</formula>
    </cfRule>
  </conditionalFormatting>
  <conditionalFormatting sqref="AM258:AN269">
    <cfRule type="expression" dxfId="17" priority="13">
      <formula>$AN258&gt;25</formula>
    </cfRule>
  </conditionalFormatting>
  <conditionalFormatting sqref="AM283:AM294">
    <cfRule type="cellIs" dxfId="16" priority="12" operator="between">
      <formula>0.0001</formula>
      <formula>0.9999</formula>
    </cfRule>
  </conditionalFormatting>
  <conditionalFormatting sqref="AM283:AN294">
    <cfRule type="expression" dxfId="15" priority="11">
      <formula>$AN283&gt;25</formula>
    </cfRule>
  </conditionalFormatting>
  <conditionalFormatting sqref="AM308:AM319">
    <cfRule type="cellIs" dxfId="14" priority="10" operator="between">
      <formula>0.0001</formula>
      <formula>0.9999</formula>
    </cfRule>
  </conditionalFormatting>
  <conditionalFormatting sqref="AM308:AN319">
    <cfRule type="expression" dxfId="13" priority="9">
      <formula>$AN308&gt;25</formula>
    </cfRule>
  </conditionalFormatting>
  <conditionalFormatting sqref="AM333:AM344">
    <cfRule type="cellIs" dxfId="12" priority="8" operator="between">
      <formula>0.0001</formula>
      <formula>0.9999</formula>
    </cfRule>
  </conditionalFormatting>
  <conditionalFormatting sqref="AM333:AN344">
    <cfRule type="expression" dxfId="11" priority="7">
      <formula>$AN333&gt;25</formula>
    </cfRule>
  </conditionalFormatting>
  <conditionalFormatting sqref="AM358:AM369">
    <cfRule type="cellIs" dxfId="10" priority="6" operator="between">
      <formula>0.0001</formula>
      <formula>0.9999</formula>
    </cfRule>
  </conditionalFormatting>
  <conditionalFormatting sqref="AM358:AN369">
    <cfRule type="expression" dxfId="9" priority="5">
      <formula>$AN358&gt;25</formula>
    </cfRule>
  </conditionalFormatting>
  <conditionalFormatting sqref="AM383:AM394">
    <cfRule type="cellIs" dxfId="8" priority="4" operator="between">
      <formula>0.0001</formula>
      <formula>0.9999</formula>
    </cfRule>
  </conditionalFormatting>
  <conditionalFormatting sqref="AM383:AN394">
    <cfRule type="expression" dxfId="7" priority="3">
      <formula>$AN383&gt;25</formula>
    </cfRule>
  </conditionalFormatting>
  <conditionalFormatting sqref="AM408:AM419">
    <cfRule type="cellIs" dxfId="6" priority="2" operator="between">
      <formula>0.0001</formula>
      <formula>0.9999</formula>
    </cfRule>
  </conditionalFormatting>
  <conditionalFormatting sqref="AM408:AN419">
    <cfRule type="expression" dxfId="5" priority="1">
      <formula>$AN408&gt;25</formula>
    </cfRule>
  </conditionalFormatting>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7030A0"/>
  </sheetPr>
  <dimension ref="A2:CO100"/>
  <sheetViews>
    <sheetView zoomScaleNormal="100" workbookViewId="0"/>
  </sheetViews>
  <sheetFormatPr defaultColWidth="9.140625" defaultRowHeight="15" customHeight="1" x14ac:dyDescent="0.2"/>
  <cols>
    <col min="1" max="1" width="9.140625" style="37"/>
    <col min="2" max="2" width="18.85546875" style="30" customWidth="1"/>
    <col min="3" max="3" width="13.85546875" style="30" bestFit="1" customWidth="1"/>
    <col min="4" max="4" width="65.7109375" style="30" bestFit="1" customWidth="1"/>
    <col min="5" max="16384" width="9.140625" style="30"/>
  </cols>
  <sheetData>
    <row r="2" spans="1:93" ht="15" customHeight="1" x14ac:dyDescent="0.2">
      <c r="A2" s="29" t="s">
        <v>190</v>
      </c>
      <c r="B2" s="13" t="str">
        <f>DiseaseTables!$B$2</f>
        <v>Habitat Type</v>
      </c>
      <c r="G2" s="46" t="s">
        <v>200</v>
      </c>
      <c r="H2" s="46"/>
    </row>
    <row r="3" spans="1:93" ht="15" customHeight="1" x14ac:dyDescent="0.2">
      <c r="G3" s="30" t="str">
        <f>CONCATENATE($A$6,CHAR(10),DiseaseTables!$B$8,CHAR(10),$B$2," ",$G$2)</f>
        <v>GB
Lowland beech/yew woodland
Habitat Type Proportion of area</v>
      </c>
      <c r="O3" s="30" t="str">
        <f>CONCATENATE($A$6,CHAR(10),DiseaseTables!$B$9,CHAR(10),$B$2," ",$G$2)</f>
        <v>GB
Lowland Mixed Deciduous Woodland
Habitat Type Proportion of area</v>
      </c>
      <c r="V3" s="30" t="str">
        <f>CONCATENATE($A$6,CHAR(10),DiseaseTables!$B$10,CHAR(10),$B$2," ",$G$2)</f>
        <v>GB
Native pine woodlands
Habitat Type Proportion of area</v>
      </c>
      <c r="AE3" s="30" t="str">
        <f>CONCATENATE($A$6,CHAR(10),DiseaseTables!$B$11,CHAR(10),$B$2," ",$G$2)</f>
        <v>GB
Non-HAP native pinewood
Habitat Type Proportion of area</v>
      </c>
      <c r="AL3" s="30" t="str">
        <f>CONCATENATE($A$6,CHAR(10),DiseaseTables!$B$12,CHAR(10),$B$2," ",$G$2)</f>
        <v>GB
Upland birchwoods (Scot); birch dominated upland oakwoods (Eng, Wal)
Habitat Type Proportion of area</v>
      </c>
      <c r="AS3" s="30" t="str">
        <f>CONCATENATE($A$6,CHAR(10),DiseaseTables!$B$13,CHAR(10),$B$2," ",$G$2)</f>
        <v>GB
Upland mixed ashwoods
Habitat Type Proportion of area</v>
      </c>
      <c r="BA3" s="30" t="str">
        <f>CONCATENATE($A$6,CHAR(10),DiseaseTables!$B$14,CHAR(10),$B$2," ",$G$2)</f>
        <v>GB
Upland oakwood
Habitat Type Proportion of area</v>
      </c>
      <c r="BJ3" s="30" t="str">
        <f>CONCATENATE($A$6,CHAR(10),DiseaseTables!$B$15,CHAR(10),$B$2," ",$G$2)</f>
        <v>GB
Wet woodland
Habitat Type Proportion of area</v>
      </c>
      <c r="BQ3" s="30" t="str">
        <f>CONCATENATE($A$6,CHAR(10),DiseaseTables!$B$16,CHAR(10),$B$2," ",$G$2)</f>
        <v>GB
Wood Pasture &amp; Parkland
Habitat Type Proportion of area</v>
      </c>
      <c r="BY3" s="30" t="str">
        <f>CONCATENATE($A$6,CHAR(10),DiseaseTables!$B$17,CHAR(10),$B$2," ",$G$2)</f>
        <v>GB
Broadleaf habitat NOT classified as priority
Habitat Type Proportion of area</v>
      </c>
      <c r="CG3" s="30" t="str">
        <f>CONCATENATE($A$6,CHAR(10),DiseaseTables!$B$18,CHAR(10),$B$2," ",$G$2)</f>
        <v>GB
Non-native coniferous woodland
Habitat Type Proportion of area</v>
      </c>
      <c r="CO3" s="30" t="str">
        <f>CONCATENATE($A$6,CHAR(10),DiseaseTables!$B$19,CHAR(10),$B$2," ",$G$2)</f>
        <v>GB
Transition or felled
Habitat Type Proportion of area</v>
      </c>
    </row>
    <row r="4" spans="1:93" ht="15" customHeight="1" x14ac:dyDescent="0.2">
      <c r="A4" s="29" t="s">
        <v>191</v>
      </c>
      <c r="B4" s="29" t="s">
        <v>192</v>
      </c>
      <c r="D4" s="31"/>
    </row>
    <row r="5" spans="1:93" ht="15" customHeight="1" x14ac:dyDescent="0.2">
      <c r="A5" s="47"/>
      <c r="B5" s="48"/>
      <c r="C5" s="106" t="str">
        <f>DiseaseTables!$B$2</f>
        <v>Habitat Type</v>
      </c>
      <c r="D5" s="107" t="str">
        <f>Disease!$B$2</f>
        <v>Tree Diseases</v>
      </c>
    </row>
    <row r="6" spans="1:93" ht="15" customHeight="1" x14ac:dyDescent="0.25">
      <c r="A6" s="49" t="s">
        <v>193</v>
      </c>
      <c r="B6" s="110"/>
      <c r="C6" s="45" t="s">
        <v>8</v>
      </c>
      <c r="D6" s="45" t="s">
        <v>375</v>
      </c>
      <c r="F6" s="13"/>
      <c r="H6" s="46"/>
    </row>
    <row r="7" spans="1:93" ht="30" customHeight="1" x14ac:dyDescent="0.25">
      <c r="A7" s="49"/>
      <c r="B7" s="111"/>
      <c r="C7" s="45" t="s">
        <v>7</v>
      </c>
      <c r="D7" s="45" t="s">
        <v>376</v>
      </c>
    </row>
    <row r="8" spans="1:93" ht="15" customHeight="1" x14ac:dyDescent="0.25">
      <c r="A8" s="49"/>
      <c r="B8" s="50"/>
      <c r="C8" s="45" t="s">
        <v>6</v>
      </c>
      <c r="D8" s="45" t="s">
        <v>377</v>
      </c>
    </row>
    <row r="9" spans="1:93" ht="15" customHeight="1" x14ac:dyDescent="0.25">
      <c r="A9" s="49"/>
      <c r="B9" s="50"/>
      <c r="C9" s="45" t="s">
        <v>5</v>
      </c>
      <c r="D9" s="45" t="s">
        <v>378</v>
      </c>
    </row>
    <row r="10" spans="1:93" ht="15" customHeight="1" x14ac:dyDescent="0.25">
      <c r="A10" s="49"/>
      <c r="B10" s="50"/>
      <c r="C10" s="45" t="s">
        <v>4</v>
      </c>
      <c r="D10" s="45" t="s">
        <v>379</v>
      </c>
    </row>
    <row r="11" spans="1:93" ht="15" customHeight="1" x14ac:dyDescent="0.25">
      <c r="A11" s="49"/>
      <c r="B11" s="50"/>
      <c r="C11" s="45" t="s">
        <v>3</v>
      </c>
      <c r="D11" s="45" t="s">
        <v>380</v>
      </c>
    </row>
    <row r="12" spans="1:93" ht="15" customHeight="1" x14ac:dyDescent="0.25">
      <c r="A12" s="49"/>
      <c r="B12" s="50"/>
      <c r="C12" s="45" t="s">
        <v>2</v>
      </c>
      <c r="D12" s="45" t="s">
        <v>381</v>
      </c>
    </row>
    <row r="13" spans="1:93" ht="15" customHeight="1" x14ac:dyDescent="0.25">
      <c r="A13" s="49"/>
      <c r="B13" s="50"/>
      <c r="C13" s="45" t="s">
        <v>1</v>
      </c>
      <c r="D13" s="45" t="s">
        <v>382</v>
      </c>
    </row>
    <row r="14" spans="1:93" ht="15" customHeight="1" x14ac:dyDescent="0.25">
      <c r="A14" s="49"/>
      <c r="B14" s="50"/>
      <c r="C14" s="45" t="s">
        <v>0</v>
      </c>
      <c r="D14" s="45" t="s">
        <v>383</v>
      </c>
    </row>
    <row r="15" spans="1:93" ht="15" customHeight="1" x14ac:dyDescent="0.25">
      <c r="A15" s="49"/>
      <c r="B15" s="50"/>
      <c r="C15" s="45" t="s">
        <v>10</v>
      </c>
      <c r="D15" s="45" t="s">
        <v>384</v>
      </c>
    </row>
    <row r="16" spans="1:93" ht="15" customHeight="1" x14ac:dyDescent="0.25">
      <c r="A16" s="49"/>
      <c r="B16" s="50"/>
      <c r="C16" s="45" t="s">
        <v>38</v>
      </c>
      <c r="D16" s="45" t="s">
        <v>385</v>
      </c>
    </row>
    <row r="17" spans="1:93" ht="15" customHeight="1" x14ac:dyDescent="0.25">
      <c r="A17" s="49"/>
      <c r="B17" s="50"/>
      <c r="C17" s="45" t="s">
        <v>37</v>
      </c>
      <c r="D17" s="45" t="s">
        <v>386</v>
      </c>
    </row>
    <row r="18" spans="1:93" ht="15" customHeight="1" x14ac:dyDescent="0.25">
      <c r="A18" s="49"/>
      <c r="B18" s="50"/>
      <c r="C18" s="45" t="s">
        <v>36</v>
      </c>
      <c r="D18" s="45" t="s">
        <v>387</v>
      </c>
    </row>
    <row r="19" spans="1:93" ht="15" customHeight="1" x14ac:dyDescent="0.25">
      <c r="A19" s="49"/>
      <c r="B19" s="50"/>
      <c r="C19" s="45" t="s">
        <v>35</v>
      </c>
      <c r="D19" s="45" t="s">
        <v>388</v>
      </c>
    </row>
    <row r="20" spans="1:93" ht="15" customHeight="1" x14ac:dyDescent="0.25">
      <c r="A20" s="49"/>
      <c r="B20" s="50"/>
      <c r="C20" s="45" t="s">
        <v>34</v>
      </c>
      <c r="D20" s="45" t="s">
        <v>389</v>
      </c>
    </row>
    <row r="21" spans="1:93" ht="15" customHeight="1" x14ac:dyDescent="0.25">
      <c r="A21" s="49"/>
      <c r="B21" s="50"/>
      <c r="C21" s="45" t="s">
        <v>33</v>
      </c>
      <c r="D21" s="45" t="s">
        <v>390</v>
      </c>
    </row>
    <row r="22" spans="1:93" ht="15" customHeight="1" x14ac:dyDescent="0.25">
      <c r="A22" s="49"/>
      <c r="B22" s="50"/>
      <c r="C22" s="60" t="s">
        <v>32</v>
      </c>
      <c r="D22" s="60" t="s">
        <v>391</v>
      </c>
    </row>
    <row r="23" spans="1:93" ht="15" customHeight="1" x14ac:dyDescent="0.2">
      <c r="A23" s="49"/>
      <c r="B23" s="58"/>
      <c r="C23" s="74" t="s">
        <v>31</v>
      </c>
      <c r="D23" s="75" t="s">
        <v>397</v>
      </c>
    </row>
    <row r="24" spans="1:93" ht="15" customHeight="1" x14ac:dyDescent="0.25">
      <c r="A24" s="49"/>
      <c r="B24" s="59"/>
      <c r="C24" s="61"/>
      <c r="D24" s="61"/>
    </row>
    <row r="25" spans="1:93" ht="15" customHeight="1" x14ac:dyDescent="0.25">
      <c r="A25" s="52"/>
      <c r="B25" s="59"/>
      <c r="C25" s="61"/>
      <c r="D25" s="61"/>
    </row>
    <row r="26" spans="1:93" ht="15" customHeight="1" x14ac:dyDescent="0.25">
      <c r="A26" s="49"/>
      <c r="B26" s="48"/>
    </row>
    <row r="27" spans="1:93" ht="15" customHeight="1" x14ac:dyDescent="0.25">
      <c r="A27" s="49"/>
      <c r="B27" s="48"/>
    </row>
    <row r="28" spans="1:93" ht="15" customHeight="1" x14ac:dyDescent="0.2">
      <c r="A28" s="47"/>
      <c r="B28" s="48"/>
      <c r="G28" s="30" t="str">
        <f>CONCATENATE($A$30,CHAR(10),DiseaseTables!$B$8,CHAR(10),$B$2," ",$G$2)</f>
        <v>England
Lowland beech/yew woodland
Habitat Type Proportion of area</v>
      </c>
      <c r="O28" s="30" t="str">
        <f>CONCATENATE($A$30,CHAR(10),DiseaseTables!$B$9,CHAR(10),$B$2," ",$G$2)</f>
        <v>England
Lowland Mixed Deciduous Woodland
Habitat Type Proportion of area</v>
      </c>
      <c r="V28" s="30" t="str">
        <f>CONCATENATE($A$30,CHAR(10),DiseaseTables!$B$10,CHAR(10),$B$2," ",$G$2)</f>
        <v>England
Native pine woodlands
Habitat Type Proportion of area</v>
      </c>
      <c r="AE28" s="30" t="str">
        <f>CONCATENATE($A$30,CHAR(10),DiseaseTables!$B$11,CHAR(10),$B$2," ",$G$2)</f>
        <v>England
Non-HAP native pinewood
Habitat Type Proportion of area</v>
      </c>
      <c r="AL28" s="30" t="str">
        <f>CONCATENATE($A$30,CHAR(10),DiseaseTables!$B$12,CHAR(10),$B$2," ",$G$2)</f>
        <v>England
Upland birchwoods (Scot); birch dominated upland oakwoods (Eng, Wal)
Habitat Type Proportion of area</v>
      </c>
      <c r="AS28" s="30" t="str">
        <f>CONCATENATE($A$30,CHAR(10),DiseaseTables!$B$13,CHAR(10),$B$2," ",$G$2)</f>
        <v>England
Upland mixed ashwoods
Habitat Type Proportion of area</v>
      </c>
      <c r="BA28" s="30" t="str">
        <f>CONCATENATE($A$30,CHAR(10),DiseaseTables!$B$14,CHAR(10),$B$2," ",$G$2)</f>
        <v>England
Upland oakwood
Habitat Type Proportion of area</v>
      </c>
      <c r="BJ28" s="30" t="str">
        <f>CONCATENATE($A$30,CHAR(10),DiseaseTables!$B$15,CHAR(10),$B$2," ",$G$2)</f>
        <v>England
Wet woodland
Habitat Type Proportion of area</v>
      </c>
      <c r="BQ28" s="30" t="str">
        <f>CONCATENATE($A$30,CHAR(10),DiseaseTables!$B$16,CHAR(10),$B$2," ",$G$2)</f>
        <v>England
Wood Pasture &amp; Parkland
Habitat Type Proportion of area</v>
      </c>
      <c r="BY28" s="30" t="str">
        <f>CONCATENATE($A$30,CHAR(10),DiseaseTables!$B$17,CHAR(10),$B$2," ",$G$2)</f>
        <v>England
Broadleaf habitat NOT classified as priority
Habitat Type Proportion of area</v>
      </c>
      <c r="CG28" s="30" t="str">
        <f>CONCATENATE($A$30,CHAR(10),DiseaseTables!$B$18,CHAR(10),$B$2," ",$G$2)</f>
        <v>England
Non-native coniferous woodland
Habitat Type Proportion of area</v>
      </c>
      <c r="CO28" s="30" t="str">
        <f>CONCATENATE($A$30,CHAR(10),DiseaseTables!$B$19,CHAR(10),$B$2," ",$G$2)</f>
        <v>England
Transition or felled
Habitat Type Proportion of area</v>
      </c>
    </row>
    <row r="29" spans="1:93" ht="15" customHeight="1" x14ac:dyDescent="0.2">
      <c r="A29" s="47"/>
      <c r="B29" s="48"/>
    </row>
    <row r="30" spans="1:93" ht="15" customHeight="1" x14ac:dyDescent="0.25">
      <c r="A30" s="49" t="s">
        <v>189</v>
      </c>
      <c r="B30" s="110"/>
    </row>
    <row r="31" spans="1:93" ht="30" customHeight="1" x14ac:dyDescent="0.25">
      <c r="A31" s="49"/>
      <c r="B31" s="111"/>
    </row>
    <row r="32" spans="1:93" ht="15" customHeight="1" x14ac:dyDescent="0.25">
      <c r="A32" s="49"/>
      <c r="B32" s="50"/>
    </row>
    <row r="33" spans="1:2" ht="15" customHeight="1" x14ac:dyDescent="0.25">
      <c r="A33" s="49"/>
      <c r="B33" s="50"/>
    </row>
    <row r="34" spans="1:2" ht="15" customHeight="1" x14ac:dyDescent="0.25">
      <c r="A34" s="49"/>
      <c r="B34" s="50"/>
    </row>
    <row r="35" spans="1:2" ht="15" customHeight="1" x14ac:dyDescent="0.25">
      <c r="A35" s="49"/>
      <c r="B35" s="50"/>
    </row>
    <row r="36" spans="1:2" ht="15" customHeight="1" x14ac:dyDescent="0.25">
      <c r="A36" s="49"/>
      <c r="B36" s="50"/>
    </row>
    <row r="37" spans="1:2" ht="15" customHeight="1" x14ac:dyDescent="0.25">
      <c r="A37" s="49"/>
      <c r="B37" s="50"/>
    </row>
    <row r="38" spans="1:2" ht="15" customHeight="1" x14ac:dyDescent="0.25">
      <c r="A38" s="49"/>
      <c r="B38" s="50"/>
    </row>
    <row r="39" spans="1:2" ht="15" customHeight="1" x14ac:dyDescent="0.25">
      <c r="A39" s="49"/>
      <c r="B39" s="50"/>
    </row>
    <row r="40" spans="1:2" ht="15" customHeight="1" x14ac:dyDescent="0.25">
      <c r="A40" s="49"/>
      <c r="B40" s="50"/>
    </row>
    <row r="41" spans="1:2" ht="15" customHeight="1" x14ac:dyDescent="0.25">
      <c r="A41" s="49"/>
      <c r="B41" s="50"/>
    </row>
    <row r="42" spans="1:2" ht="15" customHeight="1" x14ac:dyDescent="0.25">
      <c r="A42" s="49"/>
      <c r="B42" s="50"/>
    </row>
    <row r="43" spans="1:2" ht="15" customHeight="1" x14ac:dyDescent="0.25">
      <c r="A43" s="49"/>
      <c r="B43" s="50"/>
    </row>
    <row r="44" spans="1:2" ht="15" customHeight="1" x14ac:dyDescent="0.25">
      <c r="A44" s="49"/>
      <c r="B44" s="50"/>
    </row>
    <row r="45" spans="1:2" ht="15" customHeight="1" x14ac:dyDescent="0.25">
      <c r="A45" s="49"/>
      <c r="B45" s="50"/>
    </row>
    <row r="46" spans="1:2" ht="15" customHeight="1" x14ac:dyDescent="0.25">
      <c r="A46" s="49"/>
      <c r="B46" s="50"/>
    </row>
    <row r="47" spans="1:2" ht="15" customHeight="1" x14ac:dyDescent="0.25">
      <c r="A47" s="49"/>
      <c r="B47" s="50"/>
    </row>
    <row r="48" spans="1:2" ht="15" customHeight="1" x14ac:dyDescent="0.25">
      <c r="A48" s="49"/>
      <c r="B48" s="51"/>
    </row>
    <row r="49" spans="1:93" ht="15" customHeight="1" x14ac:dyDescent="0.25">
      <c r="A49" s="52"/>
      <c r="B49" s="51"/>
    </row>
    <row r="50" spans="1:93" ht="15" customHeight="1" x14ac:dyDescent="0.25">
      <c r="A50" s="49"/>
      <c r="B50" s="48"/>
    </row>
    <row r="51" spans="1:93" ht="15" customHeight="1" x14ac:dyDescent="0.25">
      <c r="A51" s="49"/>
      <c r="B51" s="48"/>
      <c r="G51" s="30" t="str">
        <f>CONCATENATE($A$54,CHAR(10),DiseaseTables!$B$8,CHAR(10),$B$2," ",$G$2)</f>
        <v>Scotland
Lowland beech/yew woodland
Habitat Type Proportion of area</v>
      </c>
      <c r="O51" s="30" t="str">
        <f>CONCATENATE($A$54,CHAR(10),DiseaseTables!$B$9,CHAR(10),$B$2," ",$G$2)</f>
        <v>Scotland
Lowland Mixed Deciduous Woodland
Habitat Type Proportion of area</v>
      </c>
      <c r="V51" s="30" t="str">
        <f>CONCATENATE($A$54,CHAR(10),DiseaseTables!$B$10,CHAR(10),$B$2," ",$G$2)</f>
        <v>Scotland
Native pine woodlands
Habitat Type Proportion of area</v>
      </c>
      <c r="AE51" s="30" t="str">
        <f>CONCATENATE($A$54,CHAR(10),DiseaseTables!$B$11,CHAR(10),$B$2," ",$G$2)</f>
        <v>Scotland
Non-HAP native pinewood
Habitat Type Proportion of area</v>
      </c>
      <c r="AL51" s="30" t="str">
        <f>CONCATENATE($A$54,CHAR(10),DiseaseTables!$B$12,CHAR(10),$B$2," ",$G$2)</f>
        <v>Scotland
Upland birchwoods (Scot); birch dominated upland oakwoods (Eng, Wal)
Habitat Type Proportion of area</v>
      </c>
      <c r="AS51" s="30" t="str">
        <f>CONCATENATE($A$54,CHAR(10),DiseaseTables!$B$13,CHAR(10),$B$2," ",$G$2)</f>
        <v>Scotland
Upland mixed ashwoods
Habitat Type Proportion of area</v>
      </c>
      <c r="BA51" s="30" t="str">
        <f>CONCATENATE($A$54,CHAR(10),DiseaseTables!$B$14,CHAR(10),$B$2," ",$G$2)</f>
        <v>Scotland
Upland oakwood
Habitat Type Proportion of area</v>
      </c>
      <c r="BJ51" s="30" t="str">
        <f>CONCATENATE($A$54,CHAR(10),DiseaseTables!$B$15,CHAR(10),$B$2," ",$G$2)</f>
        <v>Scotland
Wet woodland
Habitat Type Proportion of area</v>
      </c>
      <c r="BQ51" s="30" t="str">
        <f>CONCATENATE($A$54,CHAR(10),DiseaseTables!$B$16,CHAR(10),$B$2," ",$G$2)</f>
        <v>Scotland
Wood Pasture &amp; Parkland
Habitat Type Proportion of area</v>
      </c>
      <c r="BY51" s="30" t="str">
        <f>CONCATENATE($A$54,CHAR(10),DiseaseTables!$B$17,CHAR(10),$B$2," ",$G$2)</f>
        <v>Scotland
Broadleaf habitat NOT classified as priority
Habitat Type Proportion of area</v>
      </c>
      <c r="CG51" s="30" t="str">
        <f>CONCATENATE($A$54,CHAR(10),DiseaseTables!$B$18,CHAR(10),$B$2," ",$G$2)</f>
        <v>Scotland
Non-native coniferous woodland
Habitat Type Proportion of area</v>
      </c>
      <c r="CO51" s="30" t="str">
        <f>CONCATENATE($A$54,CHAR(10),DiseaseTables!$B$19,CHAR(10),$B$2," ",$G$2)</f>
        <v>Scotland
Transition or felled
Habitat Type Proportion of area</v>
      </c>
    </row>
    <row r="52" spans="1:93" ht="15" customHeight="1" x14ac:dyDescent="0.2">
      <c r="A52" s="47"/>
      <c r="B52" s="48"/>
    </row>
    <row r="53" spans="1:93" ht="15" customHeight="1" x14ac:dyDescent="0.2">
      <c r="A53" s="47"/>
      <c r="B53" s="48"/>
    </row>
    <row r="54" spans="1:93" ht="15" customHeight="1" x14ac:dyDescent="0.25">
      <c r="A54" s="49" t="s">
        <v>188</v>
      </c>
      <c r="B54" s="110"/>
    </row>
    <row r="55" spans="1:93" ht="30" customHeight="1" x14ac:dyDescent="0.25">
      <c r="A55" s="49"/>
      <c r="B55" s="111"/>
    </row>
    <row r="56" spans="1:93" ht="15" customHeight="1" x14ac:dyDescent="0.25">
      <c r="A56" s="49"/>
      <c r="B56" s="50"/>
    </row>
    <row r="57" spans="1:93" ht="15" customHeight="1" x14ac:dyDescent="0.25">
      <c r="A57" s="49"/>
      <c r="B57" s="50"/>
    </row>
    <row r="58" spans="1:93" ht="15" customHeight="1" x14ac:dyDescent="0.25">
      <c r="A58" s="49"/>
      <c r="B58" s="50"/>
    </row>
    <row r="59" spans="1:93" ht="15" customHeight="1" x14ac:dyDescent="0.25">
      <c r="A59" s="49"/>
      <c r="B59" s="50"/>
    </row>
    <row r="60" spans="1:93" ht="15" customHeight="1" x14ac:dyDescent="0.25">
      <c r="A60" s="49"/>
      <c r="B60" s="50"/>
    </row>
    <row r="61" spans="1:93" ht="15" customHeight="1" x14ac:dyDescent="0.25">
      <c r="A61" s="49"/>
      <c r="B61" s="50"/>
    </row>
    <row r="62" spans="1:93" ht="15" customHeight="1" x14ac:dyDescent="0.25">
      <c r="A62" s="49"/>
      <c r="B62" s="50"/>
    </row>
    <row r="63" spans="1:93" ht="15" customHeight="1" x14ac:dyDescent="0.25">
      <c r="A63" s="49"/>
      <c r="B63" s="50"/>
    </row>
    <row r="64" spans="1:93" ht="15" customHeight="1" x14ac:dyDescent="0.25">
      <c r="A64" s="49"/>
      <c r="B64" s="50"/>
    </row>
    <row r="65" spans="1:93" ht="15" customHeight="1" x14ac:dyDescent="0.25">
      <c r="A65" s="49"/>
      <c r="B65" s="50"/>
    </row>
    <row r="66" spans="1:93" ht="15" customHeight="1" x14ac:dyDescent="0.25">
      <c r="A66" s="49"/>
      <c r="B66" s="50"/>
    </row>
    <row r="67" spans="1:93" ht="15" customHeight="1" x14ac:dyDescent="0.25">
      <c r="A67" s="49"/>
      <c r="B67" s="50"/>
    </row>
    <row r="68" spans="1:93" ht="15" customHeight="1" x14ac:dyDescent="0.25">
      <c r="A68" s="49"/>
      <c r="B68" s="50"/>
    </row>
    <row r="69" spans="1:93" ht="15" customHeight="1" x14ac:dyDescent="0.25">
      <c r="A69" s="49"/>
      <c r="B69" s="50"/>
    </row>
    <row r="70" spans="1:93" ht="15" customHeight="1" x14ac:dyDescent="0.25">
      <c r="A70" s="49"/>
      <c r="B70" s="50"/>
    </row>
    <row r="71" spans="1:93" ht="15" customHeight="1" x14ac:dyDescent="0.25">
      <c r="A71" s="49"/>
      <c r="B71" s="50"/>
    </row>
    <row r="72" spans="1:93" ht="15" customHeight="1" x14ac:dyDescent="0.25">
      <c r="A72" s="49"/>
      <c r="B72" s="51"/>
    </row>
    <row r="73" spans="1:93" ht="15" customHeight="1" x14ac:dyDescent="0.25">
      <c r="A73" s="52"/>
      <c r="B73" s="51"/>
    </row>
    <row r="74" spans="1:93" ht="15" customHeight="1" x14ac:dyDescent="0.25">
      <c r="A74" s="49"/>
      <c r="B74" s="48"/>
    </row>
    <row r="75" spans="1:93" ht="15" customHeight="1" x14ac:dyDescent="0.25">
      <c r="A75" s="49"/>
      <c r="B75" s="48"/>
    </row>
    <row r="76" spans="1:93" ht="15" customHeight="1" x14ac:dyDescent="0.2">
      <c r="A76" s="47"/>
      <c r="B76" s="48"/>
    </row>
    <row r="77" spans="1:93" ht="15" customHeight="1" x14ac:dyDescent="0.2">
      <c r="A77" s="47"/>
      <c r="B77" s="48"/>
    </row>
    <row r="78" spans="1:93" ht="15" customHeight="1" x14ac:dyDescent="0.25">
      <c r="A78" s="49" t="s">
        <v>116</v>
      </c>
      <c r="B78" s="110"/>
      <c r="G78" s="30" t="str">
        <f>CONCATENATE($A$78,CHAR(10),DiseaseTables!$B$8,CHAR(10),$B$2," ",$G$2)</f>
        <v>Wales
Lowland beech/yew woodland
Habitat Type Proportion of area</v>
      </c>
      <c r="O78" s="30" t="str">
        <f>CONCATENATE($A$78,CHAR(10),DiseaseTables!$B$9,CHAR(10),$B$2," ",$G$2)</f>
        <v>Wales
Lowland Mixed Deciduous Woodland
Habitat Type Proportion of area</v>
      </c>
      <c r="V78" s="30" t="str">
        <f>CONCATENATE($A$78,CHAR(10),DiseaseTables!$B$10,CHAR(10),$B$2," ",$G$2)</f>
        <v>Wales
Native pine woodlands
Habitat Type Proportion of area</v>
      </c>
      <c r="AE78" s="30" t="str">
        <f>CONCATENATE($A$78,CHAR(10),DiseaseTables!$B$11,CHAR(10),$B$2," ",$G$2)</f>
        <v>Wales
Non-HAP native pinewood
Habitat Type Proportion of area</v>
      </c>
      <c r="AL78" s="30" t="str">
        <f>CONCATENATE($A$78,CHAR(10),DiseaseTables!$B$12,CHAR(10),$B$2," ",$G$2)</f>
        <v>Wales
Upland birchwoods (Scot); birch dominated upland oakwoods (Eng, Wal)
Habitat Type Proportion of area</v>
      </c>
      <c r="AS78" s="30" t="str">
        <f>CONCATENATE($A$78,CHAR(10),DiseaseTables!$B$13,CHAR(10),$B$2," ",$G$2)</f>
        <v>Wales
Upland mixed ashwoods
Habitat Type Proportion of area</v>
      </c>
      <c r="BA78" s="30" t="str">
        <f>CONCATENATE($A$78,CHAR(10),DiseaseTables!$B$14,CHAR(10),$B$2," ",$G$2)</f>
        <v>Wales
Upland oakwood
Habitat Type Proportion of area</v>
      </c>
      <c r="BJ78" s="30" t="str">
        <f>CONCATENATE($A$78,CHAR(10),DiseaseTables!$B$15,CHAR(10),$B$2," ",$G$2)</f>
        <v>Wales
Wet woodland
Habitat Type Proportion of area</v>
      </c>
      <c r="BQ78" s="30" t="str">
        <f>CONCATENATE($A$78,CHAR(10),DiseaseTables!$B$16,CHAR(10),$B$2," ",$G$2)</f>
        <v>Wales
Wood Pasture &amp; Parkland
Habitat Type Proportion of area</v>
      </c>
      <c r="BY78" s="30" t="str">
        <f>CONCATENATE($A$78,CHAR(10),DiseaseTables!$B$17,CHAR(10),$B$2," ",$G$2)</f>
        <v>Wales
Broadleaf habitat NOT classified as priority
Habitat Type Proportion of area</v>
      </c>
      <c r="CG78" s="30" t="str">
        <f>CONCATENATE($A$78,CHAR(10),DiseaseTables!$B$18,CHAR(10),$B$2," ",$G$2)</f>
        <v>Wales
Non-native coniferous woodland
Habitat Type Proportion of area</v>
      </c>
      <c r="CO78" s="30" t="str">
        <f>CONCATENATE($A$78,CHAR(10),DiseaseTables!$B$19,CHAR(10),$B$2," ",$G$2)</f>
        <v>Wales
Transition or felled
Habitat Type Proportion of area</v>
      </c>
    </row>
    <row r="79" spans="1:93" ht="30" customHeight="1" x14ac:dyDescent="0.25">
      <c r="A79" s="49"/>
      <c r="B79" s="111"/>
    </row>
    <row r="80" spans="1:93" ht="15" customHeight="1" x14ac:dyDescent="0.25">
      <c r="A80" s="49"/>
      <c r="B80" s="50"/>
    </row>
    <row r="81" spans="1:2" ht="15" customHeight="1" x14ac:dyDescent="0.25">
      <c r="A81" s="49"/>
      <c r="B81" s="50"/>
    </row>
    <row r="82" spans="1:2" ht="15" customHeight="1" x14ac:dyDescent="0.25">
      <c r="A82" s="49"/>
      <c r="B82" s="50"/>
    </row>
    <row r="83" spans="1:2" ht="15" customHeight="1" x14ac:dyDescent="0.25">
      <c r="A83" s="49"/>
      <c r="B83" s="50"/>
    </row>
    <row r="84" spans="1:2" ht="15" customHeight="1" x14ac:dyDescent="0.25">
      <c r="A84" s="49"/>
      <c r="B84" s="50"/>
    </row>
    <row r="85" spans="1:2" ht="15" customHeight="1" x14ac:dyDescent="0.25">
      <c r="A85" s="49"/>
      <c r="B85" s="50"/>
    </row>
    <row r="86" spans="1:2" ht="15" customHeight="1" x14ac:dyDescent="0.25">
      <c r="A86" s="49"/>
      <c r="B86" s="50"/>
    </row>
    <row r="87" spans="1:2" ht="15" customHeight="1" x14ac:dyDescent="0.25">
      <c r="A87" s="49"/>
      <c r="B87" s="50"/>
    </row>
    <row r="88" spans="1:2" ht="15" customHeight="1" x14ac:dyDescent="0.25">
      <c r="A88" s="49"/>
      <c r="B88" s="50"/>
    </row>
    <row r="89" spans="1:2" ht="15" customHeight="1" x14ac:dyDescent="0.25">
      <c r="A89" s="49"/>
      <c r="B89" s="50"/>
    </row>
    <row r="90" spans="1:2" ht="15" customHeight="1" x14ac:dyDescent="0.25">
      <c r="A90" s="49"/>
      <c r="B90" s="50"/>
    </row>
    <row r="91" spans="1:2" ht="15" customHeight="1" x14ac:dyDescent="0.25">
      <c r="A91" s="49"/>
      <c r="B91" s="50"/>
    </row>
    <row r="92" spans="1:2" ht="15" customHeight="1" x14ac:dyDescent="0.25">
      <c r="A92" s="49"/>
      <c r="B92" s="50"/>
    </row>
    <row r="93" spans="1:2" ht="15" customHeight="1" x14ac:dyDescent="0.25">
      <c r="A93" s="49"/>
      <c r="B93" s="50"/>
    </row>
    <row r="94" spans="1:2" ht="15" customHeight="1" x14ac:dyDescent="0.25">
      <c r="A94" s="49"/>
      <c r="B94" s="50"/>
    </row>
    <row r="95" spans="1:2" ht="15" customHeight="1" x14ac:dyDescent="0.25">
      <c r="A95" s="49"/>
      <c r="B95" s="50"/>
    </row>
    <row r="96" spans="1:2" ht="15" customHeight="1" x14ac:dyDescent="0.25">
      <c r="A96" s="49"/>
      <c r="B96" s="51"/>
    </row>
    <row r="97" spans="1:2" ht="15" customHeight="1" x14ac:dyDescent="0.25">
      <c r="A97" s="52"/>
      <c r="B97" s="51"/>
    </row>
    <row r="98" spans="1:2" ht="15" customHeight="1" x14ac:dyDescent="0.25">
      <c r="A98" s="49"/>
      <c r="B98" s="48"/>
    </row>
    <row r="99" spans="1:2" ht="15" customHeight="1" x14ac:dyDescent="0.25">
      <c r="A99" s="49"/>
      <c r="B99" s="48"/>
    </row>
    <row r="100" spans="1:2" ht="15" customHeight="1" x14ac:dyDescent="0.2">
      <c r="A100" s="47"/>
      <c r="B100" s="48"/>
    </row>
  </sheetData>
  <mergeCells count="5">
    <mergeCell ref="C5:D5"/>
    <mergeCell ref="B30:B31"/>
    <mergeCell ref="B6:B7"/>
    <mergeCell ref="B78:B79"/>
    <mergeCell ref="B54:B55"/>
  </mergeCells>
  <conditionalFormatting sqref="D6 D8:D16">
    <cfRule type="cellIs" dxfId="4" priority="5" operator="between">
      <formula>0.0001</formula>
      <formula>0.9999</formula>
    </cfRule>
  </conditionalFormatting>
  <conditionalFormatting sqref="D6 C8:D16">
    <cfRule type="expression" dxfId="3" priority="4">
      <formula>#REF!&gt;25</formula>
    </cfRule>
  </conditionalFormatting>
  <conditionalFormatting sqref="C8:C16">
    <cfRule type="cellIs" dxfId="2" priority="3" operator="between">
      <formula>0.0001</formula>
      <formula>0.9999</formula>
    </cfRule>
  </conditionalFormatting>
  <conditionalFormatting sqref="C5">
    <cfRule type="cellIs" dxfId="1" priority="2" operator="between">
      <formula>0.0001</formula>
      <formula>0.9999</formula>
    </cfRule>
  </conditionalFormatting>
  <conditionalFormatting sqref="C5">
    <cfRule type="expression" dxfId="0" priority="1">
      <formula>#REF!&gt;25</formula>
    </cfRule>
  </conditionalFormatting>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Summary</vt:lpstr>
      <vt:lpstr>LookupValues</vt:lpstr>
      <vt:lpstr>Disease</vt:lpstr>
      <vt:lpstr>DiseaseTables</vt:lpstr>
      <vt:lpstr>DiseaseGraphs</vt:lpstr>
    </vt:vector>
  </TitlesOfParts>
  <Company>Forestry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Wilson, Tom</dc:creator>
  <cp:lastModifiedBy>Lesley Halsall</cp:lastModifiedBy>
  <dcterms:created xsi:type="dcterms:W3CDTF">2018-06-15T09:56:34Z</dcterms:created>
  <dcterms:modified xsi:type="dcterms:W3CDTF">2020-02-13T15:01:06Z</dcterms:modified>
</cp:coreProperties>
</file>