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chartsheets/sheet9.xml" ContentType="application/vnd.openxmlformats-officedocument.spreadsheetml.chartsheet+xml"/>
  <Override PartName="/xl/drawings/drawing16.xml" ContentType="application/vnd.openxmlformats-officedocument.drawing+xml"/>
  <Override PartName="/xl/chartsheets/sheet10.xml" ContentType="application/vnd.openxmlformats-officedocument.spreadsheetml.chartsheet+xml"/>
  <Override PartName="/xl/drawings/drawing17.xml" ContentType="application/vnd.openxmlformats-officedocument.drawing+xml"/>
  <Override PartName="/xl/chartsheets/sheet11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10" windowHeight="14025" tabRatio="879" activeTab="0"/>
  </bookViews>
  <sheets>
    <sheet name="Index" sheetId="1" r:id="rId1"/>
    <sheet name="Biomass by species - tables" sheetId="2" r:id="rId2"/>
    <sheet name="Biomass by species - data" sheetId="3" r:id="rId3"/>
    <sheet name="Figure 1a" sheetId="4" r:id="rId4"/>
    <sheet name="Figure 2a" sheetId="5" r:id="rId5"/>
    <sheet name="Figure 3a" sheetId="6" r:id="rId6"/>
    <sheet name="Figure 4a" sheetId="7" r:id="rId7"/>
    <sheet name="Figure 5" sheetId="8" r:id="rId8"/>
    <sheet name="Figure 6" sheetId="9" r:id="rId9"/>
    <sheet name="Figure 7" sheetId="10" r:id="rId10"/>
    <sheet name="Figure 1b" sheetId="11" r:id="rId11"/>
    <sheet name="Figure 2b" sheetId="12" r:id="rId12"/>
    <sheet name="Figure 3b" sheetId="13" r:id="rId13"/>
    <sheet name="Figure 4b" sheetId="14" r:id="rId14"/>
  </sheets>
  <definedNames/>
  <calcPr fullCalcOnLoad="1"/>
</workbook>
</file>

<file path=xl/sharedStrings.xml><?xml version="1.0" encoding="utf-8"?>
<sst xmlns="http://schemas.openxmlformats.org/spreadsheetml/2006/main" count="725" uniqueCount="91">
  <si>
    <t>Scotland</t>
  </si>
  <si>
    <t>FC estate</t>
  </si>
  <si>
    <t>Private sector</t>
  </si>
  <si>
    <t>SE Amount</t>
  </si>
  <si>
    <t>Larches</t>
  </si>
  <si>
    <t>East Scotland</t>
  </si>
  <si>
    <t>North Scotland</t>
  </si>
  <si>
    <t>North East Scotland</t>
  </si>
  <si>
    <t>South Scotland</t>
  </si>
  <si>
    <t>West Scotland</t>
  </si>
  <si>
    <t>SE %</t>
  </si>
  <si>
    <t>Total</t>
  </si>
  <si>
    <t>FC</t>
  </si>
  <si>
    <t>SE%</t>
  </si>
  <si>
    <t>Worksheet</t>
  </si>
  <si>
    <t>Data</t>
  </si>
  <si>
    <t>Graph (pie)</t>
  </si>
  <si>
    <t>Graph (bar)</t>
  </si>
  <si>
    <t>Principal species</t>
  </si>
  <si>
    <t>All conifers</t>
  </si>
  <si>
    <t>Sitka spruce</t>
  </si>
  <si>
    <t>Scots pine</t>
  </si>
  <si>
    <t>Corsican pine</t>
  </si>
  <si>
    <t>Norway spruce</t>
  </si>
  <si>
    <t>Douglas fir</t>
  </si>
  <si>
    <t>Lodgepole pine</t>
  </si>
  <si>
    <t>Other conifers</t>
  </si>
  <si>
    <t>All broadleaves</t>
  </si>
  <si>
    <t>Oak</t>
  </si>
  <si>
    <t>Beech</t>
  </si>
  <si>
    <t>Sycamore</t>
  </si>
  <si>
    <t>Ash</t>
  </si>
  <si>
    <t>Birch</t>
  </si>
  <si>
    <t>Sweet chestnut</t>
  </si>
  <si>
    <t>Hazel</t>
  </si>
  <si>
    <t>Hawthorn</t>
  </si>
  <si>
    <t>Alder</t>
  </si>
  <si>
    <t>Willow</t>
  </si>
  <si>
    <t>Other broadleaves</t>
  </si>
  <si>
    <t>All species</t>
  </si>
  <si>
    <t>Great Britain</t>
  </si>
  <si>
    <t>England</t>
  </si>
  <si>
    <t>Wales</t>
  </si>
  <si>
    <t>Species</t>
  </si>
  <si>
    <t>Broadleaves</t>
  </si>
  <si>
    <t>Conifers</t>
  </si>
  <si>
    <t>North East England</t>
  </si>
  <si>
    <t>East Midlands</t>
  </si>
  <si>
    <t>East England</t>
  </si>
  <si>
    <t>South East England and London</t>
  </si>
  <si>
    <t>South West England</t>
  </si>
  <si>
    <t>West Midlands</t>
  </si>
  <si>
    <t>North West England</t>
  </si>
  <si>
    <t>Yorkshire and the Humber</t>
  </si>
  <si>
    <t>B'leaves</t>
  </si>
  <si>
    <t>Figure 5</t>
  </si>
  <si>
    <t>Figure 6</t>
  </si>
  <si>
    <t>Figure 7</t>
  </si>
  <si>
    <t>Tables</t>
  </si>
  <si>
    <t>Figure 1b</t>
  </si>
  <si>
    <t>Figure 2b</t>
  </si>
  <si>
    <t>Figure 3b</t>
  </si>
  <si>
    <t>Figure 4b</t>
  </si>
  <si>
    <r>
      <t>Table 1</t>
    </r>
    <r>
      <rPr>
        <sz val="10"/>
        <rFont val="Verdana"/>
        <family val="0"/>
      </rPr>
      <t xml:space="preserve"> Biomass by principal species - GB</t>
    </r>
  </si>
  <si>
    <r>
      <t>Table 2</t>
    </r>
    <r>
      <rPr>
        <sz val="10"/>
        <rFont val="Verdana"/>
        <family val="0"/>
      </rPr>
      <t xml:space="preserve"> Biomass by principal species - England</t>
    </r>
  </si>
  <si>
    <r>
      <t>Table 3</t>
    </r>
    <r>
      <rPr>
        <sz val="10"/>
        <rFont val="Verdana"/>
        <family val="0"/>
      </rPr>
      <t xml:space="preserve"> Biomass by principal species - Scotland</t>
    </r>
  </si>
  <si>
    <r>
      <t>Table 4</t>
    </r>
    <r>
      <rPr>
        <sz val="10"/>
        <rFont val="Verdana"/>
        <family val="0"/>
      </rPr>
      <t xml:space="preserve"> Biomass by principal species - Wales</t>
    </r>
  </si>
  <si>
    <t>biomass
(000 odt)</t>
  </si>
  <si>
    <t>Source data: 2011 standing biomass by species</t>
  </si>
  <si>
    <t>(000 odt)</t>
  </si>
  <si>
    <t>Biomass by principal species</t>
  </si>
  <si>
    <t>Biomass by species - tables</t>
  </si>
  <si>
    <t>Biomass by species - data</t>
  </si>
  <si>
    <t>Biomass by conifer/broadleaved and FC/PS - GB</t>
  </si>
  <si>
    <t>Biomass by conifer/broadleaved and FC/PS - England</t>
  </si>
  <si>
    <t>Biomass by conifer/broadleaved and FC/PS - Scotland</t>
  </si>
  <si>
    <t>Biomass by conifer/broadleaved and FC/PS - Wales</t>
  </si>
  <si>
    <t>Biomass by conifer/broadleaved and FC/PS - GB and countries</t>
  </si>
  <si>
    <t>Biomass by conifer/broadleaved and FC/PS - England regions</t>
  </si>
  <si>
    <t>Biomass by conifer/broadleaved and FC/PS - Scotland regions</t>
  </si>
  <si>
    <t>Biomass by principal species - GB</t>
  </si>
  <si>
    <t>Biomass by principal species - England</t>
  </si>
  <si>
    <t>Biomass by principal species - Scotland</t>
  </si>
  <si>
    <t>Biomass by principal species - Wales</t>
  </si>
  <si>
    <r>
      <rPr>
        <b/>
        <sz val="10"/>
        <rFont val="Verdana"/>
        <family val="2"/>
      </rPr>
      <t>Table 5</t>
    </r>
    <r>
      <rPr>
        <sz val="10"/>
        <rFont val="Verdana"/>
        <family val="0"/>
      </rPr>
      <t xml:space="preserve"> Biomass by country</t>
    </r>
  </si>
  <si>
    <r>
      <t>Table 6</t>
    </r>
    <r>
      <rPr>
        <sz val="10"/>
        <rFont val="Verdana"/>
        <family val="0"/>
      </rPr>
      <t xml:space="preserve"> Biomass by principal species - England regions</t>
    </r>
  </si>
  <si>
    <r>
      <t>Table 7</t>
    </r>
    <r>
      <rPr>
        <sz val="10"/>
        <rFont val="Verdana"/>
        <family val="0"/>
      </rPr>
      <t xml:space="preserve"> Biomass by principal species - Scotland regions</t>
    </r>
  </si>
  <si>
    <t>Figure 1a</t>
  </si>
  <si>
    <t>Figure 2a</t>
  </si>
  <si>
    <t>Figure 3a</t>
  </si>
  <si>
    <t>Figure 4a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</si>
</sst>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yyyy"/>
    <numFmt numFmtId="174" formatCode="#,##0.0"/>
    <numFmt numFmtId="175" formatCode="#,###\-"/>
    <numFmt numFmtId="176" formatCode="#,##0\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  <numFmt numFmtId="182" formatCode="0.000"/>
    <numFmt numFmtId="183" formatCode="0.0"/>
    <numFmt numFmtId="184" formatCode="0.0%"/>
    <numFmt numFmtId="185" formatCode="&quot;$U&quot;\ #,##0;&quot;$U&quot;\ \-#,##0"/>
    <numFmt numFmtId="186" formatCode="&quot;$U&quot;\ #,##0;[Red]&quot;$U&quot;\ \-#,##0"/>
    <numFmt numFmtId="187" formatCode="&quot;$U&quot;\ #,##0.00;&quot;$U&quot;\ \-#,##0.00"/>
    <numFmt numFmtId="188" formatCode="&quot;$U&quot;\ #,##0.00;[Red]&quot;$U&quot;\ \-#,##0.00"/>
    <numFmt numFmtId="189" formatCode="_ * #,##0_ ;_ * \-#,##0_ ;_ * &quot;-&quot;_ ;_ @_ "/>
    <numFmt numFmtId="190" formatCode="_ &quot;$U&quot;\ * #,##0_ ;_ &quot;$U&quot;\ * \-#,##0_ ;_ &quot;$U&quot;\ * &quot;-&quot;_ ;_ @_ "/>
    <numFmt numFmtId="191" formatCode="_ * #,##0.00_ ;_ * \-#,##0.00_ ;_ * &quot;-&quot;??_ ;_ @_ "/>
    <numFmt numFmtId="192" formatCode="_ &quot;$U&quot;\ * #,##0.00_ ;_ &quot;$U&quot;\ * \-#,##0.00_ ;_ &quot;$U&quot;\ * &quot;-&quot;??_ ;_ @_ "/>
    <numFmt numFmtId="193" formatCode="_-* #,##0_-;\-* #,##0_-;_-* &quot;-&quot;??_-;_-@_-"/>
    <numFmt numFmtId="194" formatCode="[$-809]d\ mmmm\ yyyy;@"/>
    <numFmt numFmtId="195" formatCode="[$-F800]dddd\,\ mmmm\ dd\,\ yyyy"/>
    <numFmt numFmtId="196" formatCode="dd/mm/yyyy;@"/>
    <numFmt numFmtId="197" formatCode="#,##0.000"/>
    <numFmt numFmtId="198" formatCode="#,##0;#,##0"/>
    <numFmt numFmtId="199" formatCode="General_)"/>
    <numFmt numFmtId="200" formatCode="00000"/>
    <numFmt numFmtId="201" formatCode="#,##0_);\(#,##0\)"/>
    <numFmt numFmtId="202" formatCode="#,##0_ ;[Red]\-#,##0\ "/>
    <numFmt numFmtId="203" formatCode="\-"/>
    <numFmt numFmtId="204" formatCode="0.00000"/>
    <numFmt numFmtId="205" formatCode="_-* #,##0.0_-;\-* #,##0.0_-;_-* &quot;-&quot;??_-;_-@_-"/>
    <numFmt numFmtId="206" formatCode="#,##0;#,##0;&quot;-&quot;;@"/>
  </numFmts>
  <fonts count="36">
    <font>
      <sz val="10"/>
      <name val="Verdana"/>
      <family val="0"/>
    </font>
    <font>
      <u val="single"/>
      <sz val="10"/>
      <color indexed="36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b/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b/>
      <sz val="18"/>
      <color indexed="5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b/>
      <sz val="11"/>
      <color indexed="9"/>
      <name val="Verdana"/>
      <family val="2"/>
    </font>
    <font>
      <b/>
      <i/>
      <sz val="11"/>
      <color indexed="9"/>
      <name val="Verdana"/>
      <family val="2"/>
    </font>
    <font>
      <b/>
      <sz val="11"/>
      <color indexed="57"/>
      <name val="Verdana"/>
      <family val="2"/>
    </font>
    <font>
      <b/>
      <sz val="12"/>
      <color indexed="6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i/>
      <sz val="10"/>
      <color indexed="9"/>
      <name val="Verdana"/>
      <family val="2"/>
    </font>
    <font>
      <sz val="10"/>
      <color indexed="8"/>
      <name val="Verdana"/>
      <family val="0"/>
    </font>
    <font>
      <sz val="12"/>
      <color indexed="8"/>
      <name val="Verdana"/>
      <family val="0"/>
    </font>
    <font>
      <sz val="10.75"/>
      <color indexed="8"/>
      <name val="Verdana"/>
      <family val="0"/>
    </font>
    <font>
      <sz val="9.75"/>
      <color indexed="8"/>
      <name val="Verdana"/>
      <family val="0"/>
    </font>
    <font>
      <sz val="9.2"/>
      <color indexed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60"/>
      </right>
      <top style="thin"/>
      <bottom>
        <color indexed="63"/>
      </bottom>
    </border>
    <border>
      <left style="thin"/>
      <right style="thin">
        <color indexed="60"/>
      </right>
      <top>
        <color indexed="63"/>
      </top>
      <bottom>
        <color indexed="63"/>
      </bottom>
    </border>
    <border>
      <left style="thin"/>
      <right style="thin">
        <color indexed="60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2" borderId="1" applyNumberFormat="0" applyAlignment="0" applyProtection="0"/>
    <xf numFmtId="0" fontId="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18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3" fontId="0" fillId="0" borderId="0" xfId="58" applyNumberFormat="1" applyFont="1" applyBorder="1" applyAlignment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25" fillId="0" borderId="0" xfId="0" applyFont="1" applyAlignment="1">
      <alignment horizontal="centerContinuous"/>
    </xf>
    <xf numFmtId="0" fontId="23" fillId="19" borderId="10" xfId="0" applyFont="1" applyFill="1" applyBorder="1" applyAlignment="1">
      <alignment horizontal="center"/>
    </xf>
    <xf numFmtId="0" fontId="23" fillId="19" borderId="11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right"/>
    </xf>
    <xf numFmtId="3" fontId="26" fillId="19" borderId="12" xfId="58" applyNumberFormat="1" applyFont="1" applyFill="1" applyBorder="1" applyAlignment="1">
      <alignment horizontal="center" wrapText="1"/>
      <protection/>
    </xf>
    <xf numFmtId="3" fontId="26" fillId="19" borderId="13" xfId="58" applyNumberFormat="1" applyFont="1" applyFill="1" applyBorder="1" applyAlignment="1">
      <alignment horizontal="center"/>
      <protection/>
    </xf>
    <xf numFmtId="4" fontId="26" fillId="19" borderId="14" xfId="57" applyNumberFormat="1" applyFont="1" applyFill="1" applyBorder="1" applyAlignment="1">
      <alignment horizontal="center" wrapText="1"/>
      <protection/>
    </xf>
    <xf numFmtId="0" fontId="30" fillId="19" borderId="14" xfId="0" applyFont="1" applyFill="1" applyBorder="1" applyAlignment="1">
      <alignment horizontal="right" vertical="center" wrapText="1"/>
    </xf>
    <xf numFmtId="0" fontId="26" fillId="20" borderId="0" xfId="0" applyFont="1" applyFill="1" applyBorder="1" applyAlignment="1">
      <alignment/>
    </xf>
    <xf numFmtId="0" fontId="0" fillId="21" borderId="0" xfId="0" applyFill="1" applyAlignment="1">
      <alignment/>
    </xf>
    <xf numFmtId="0" fontId="27" fillId="0" borderId="0" xfId="0" applyFont="1" applyFill="1" applyAlignment="1">
      <alignment/>
    </xf>
    <xf numFmtId="4" fontId="0" fillId="0" borderId="0" xfId="61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7" fillId="0" borderId="0" xfId="0" applyFont="1" applyAlignment="1">
      <alignment/>
    </xf>
    <xf numFmtId="4" fontId="26" fillId="19" borderId="18" xfId="57" applyNumberFormat="1" applyFont="1" applyFill="1" applyBorder="1" applyAlignment="1">
      <alignment horizontal="center" wrapText="1"/>
      <protection/>
    </xf>
    <xf numFmtId="0" fontId="0" fillId="20" borderId="0" xfId="0" applyFill="1" applyBorder="1" applyAlignment="1">
      <alignment/>
    </xf>
    <xf numFmtId="0" fontId="29" fillId="20" borderId="0" xfId="0" applyFont="1" applyFill="1" applyBorder="1" applyAlignment="1">
      <alignment horizontal="right"/>
    </xf>
    <xf numFmtId="0" fontId="27" fillId="11" borderId="19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27" fillId="11" borderId="20" xfId="0" applyFont="1" applyFill="1" applyBorder="1" applyAlignment="1">
      <alignment/>
    </xf>
    <xf numFmtId="0" fontId="26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29" fillId="19" borderId="0" xfId="0" applyFont="1" applyFill="1" applyBorder="1" applyAlignment="1">
      <alignment horizontal="right"/>
    </xf>
    <xf numFmtId="0" fontId="26" fillId="22" borderId="0" xfId="0" applyFont="1" applyFill="1" applyBorder="1" applyAlignment="1">
      <alignment/>
    </xf>
    <xf numFmtId="0" fontId="0" fillId="22" borderId="0" xfId="0" applyFill="1" applyBorder="1" applyAlignment="1">
      <alignment/>
    </xf>
    <xf numFmtId="0" fontId="29" fillId="22" borderId="0" xfId="0" applyFont="1" applyFill="1" applyBorder="1" applyAlignment="1">
      <alignment horizontal="right"/>
    </xf>
    <xf numFmtId="0" fontId="26" fillId="2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29" fillId="23" borderId="0" xfId="0" applyFont="1" applyFill="1" applyBorder="1" applyAlignment="1">
      <alignment horizontal="right"/>
    </xf>
    <xf numFmtId="0" fontId="0" fillId="0" borderId="0" xfId="0" applyFont="1" applyAlignment="1">
      <alignment horizontal="centerContinuous"/>
    </xf>
    <xf numFmtId="0" fontId="22" fillId="19" borderId="0" xfId="0" applyFont="1" applyFill="1" applyBorder="1" applyAlignment="1">
      <alignment horizontal="center"/>
    </xf>
    <xf numFmtId="3" fontId="0" fillId="0" borderId="21" xfId="58" applyNumberFormat="1" applyFont="1" applyBorder="1" applyAlignment="1">
      <alignment horizontal="right"/>
      <protection/>
    </xf>
    <xf numFmtId="3" fontId="0" fillId="0" borderId="22" xfId="58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22" fillId="19" borderId="23" xfId="0" applyNumberFormat="1" applyFont="1" applyFill="1" applyBorder="1" applyAlignment="1">
      <alignment horizontal="center"/>
    </xf>
    <xf numFmtId="3" fontId="22" fillId="19" borderId="10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3" fontId="0" fillId="0" borderId="21" xfId="0" applyNumberFormat="1" applyBorder="1" applyAlignment="1">
      <alignment/>
    </xf>
    <xf numFmtId="4" fontId="0" fillId="0" borderId="21" xfId="61" applyNumberFormat="1" applyFont="1" applyBorder="1" applyAlignment="1">
      <alignment/>
    </xf>
    <xf numFmtId="3" fontId="0" fillId="0" borderId="25" xfId="0" applyNumberFormat="1" applyBorder="1" applyAlignment="1">
      <alignment/>
    </xf>
    <xf numFmtId="17" fontId="0" fillId="0" borderId="26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Font="1" applyBorder="1" applyAlignment="1">
      <alignment/>
    </xf>
    <xf numFmtId="3" fontId="0" fillId="0" borderId="22" xfId="0" applyNumberFormat="1" applyBorder="1" applyAlignment="1">
      <alignment/>
    </xf>
    <xf numFmtId="4" fontId="0" fillId="0" borderId="22" xfId="61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27" fillId="11" borderId="14" xfId="58" applyNumberFormat="1" applyFont="1" applyFill="1" applyBorder="1" applyAlignment="1">
      <alignment horizontal="right"/>
      <protection/>
    </xf>
    <xf numFmtId="3" fontId="27" fillId="11" borderId="14" xfId="0" applyNumberFormat="1" applyFont="1" applyFill="1" applyBorder="1" applyAlignment="1">
      <alignment horizontal="right"/>
    </xf>
    <xf numFmtId="3" fontId="0" fillId="2" borderId="14" xfId="58" applyNumberFormat="1" applyFont="1" applyFill="1" applyBorder="1" applyAlignment="1">
      <alignment horizontal="right"/>
      <protection/>
    </xf>
    <xf numFmtId="3" fontId="0" fillId="2" borderId="14" xfId="0" applyNumberFormat="1" applyFill="1" applyBorder="1" applyAlignment="1">
      <alignment horizontal="right"/>
    </xf>
    <xf numFmtId="3" fontId="27" fillId="11" borderId="30" xfId="58" applyNumberFormat="1" applyFont="1" applyFill="1" applyBorder="1" applyAlignment="1">
      <alignment horizontal="right"/>
      <protection/>
    </xf>
    <xf numFmtId="3" fontId="27" fillId="11" borderId="30" xfId="0" applyNumberFormat="1" applyFont="1" applyFill="1" applyBorder="1" applyAlignment="1">
      <alignment horizontal="right"/>
    </xf>
    <xf numFmtId="3" fontId="27" fillId="11" borderId="18" xfId="61" applyNumberFormat="1" applyFont="1" applyFill="1" applyBorder="1" applyAlignment="1">
      <alignment horizontal="right"/>
    </xf>
    <xf numFmtId="3" fontId="27" fillId="2" borderId="18" xfId="61" applyNumberFormat="1" applyFont="1" applyFill="1" applyBorder="1" applyAlignment="1">
      <alignment horizontal="right"/>
    </xf>
    <xf numFmtId="3" fontId="27" fillId="11" borderId="31" xfId="61" applyNumberFormat="1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2" fillId="18" borderId="0" xfId="53" applyFill="1" applyAlignment="1" applyProtection="1" quotePrefix="1">
      <alignment/>
      <protection/>
    </xf>
    <xf numFmtId="0" fontId="2" fillId="9" borderId="0" xfId="53" applyFill="1" applyAlignment="1" applyProtection="1">
      <alignment/>
      <protection/>
    </xf>
    <xf numFmtId="206" fontId="28" fillId="11" borderId="14" xfId="61" applyNumberFormat="1" applyFont="1" applyFill="1" applyBorder="1" applyAlignment="1">
      <alignment horizontal="right"/>
    </xf>
    <xf numFmtId="206" fontId="29" fillId="2" borderId="14" xfId="61" applyNumberFormat="1" applyFont="1" applyFill="1" applyBorder="1" applyAlignment="1">
      <alignment horizontal="right"/>
    </xf>
    <xf numFmtId="206" fontId="29" fillId="2" borderId="14" xfId="0" applyNumberFormat="1" applyFont="1" applyFill="1" applyBorder="1" applyAlignment="1">
      <alignment horizontal="right"/>
    </xf>
    <xf numFmtId="206" fontId="28" fillId="11" borderId="14" xfId="0" applyNumberFormat="1" applyFont="1" applyFill="1" applyBorder="1" applyAlignment="1">
      <alignment horizontal="right"/>
    </xf>
    <xf numFmtId="206" fontId="28" fillId="11" borderId="30" xfId="61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26" fillId="19" borderId="32" xfId="58" applyNumberFormat="1" applyFont="1" applyFill="1" applyBorder="1" applyAlignment="1">
      <alignment horizontal="center" wrapText="1"/>
      <protection/>
    </xf>
    <xf numFmtId="3" fontId="26" fillId="19" borderId="33" xfId="58" applyNumberFormat="1" applyFont="1" applyFill="1" applyBorder="1" applyAlignment="1">
      <alignment horizontal="center"/>
      <protection/>
    </xf>
    <xf numFmtId="4" fontId="26" fillId="19" borderId="34" xfId="57" applyNumberFormat="1" applyFont="1" applyFill="1" applyBorder="1" applyAlignment="1">
      <alignment horizontal="center" wrapText="1"/>
      <protection/>
    </xf>
    <xf numFmtId="0" fontId="30" fillId="19" borderId="34" xfId="0" applyFont="1" applyFill="1" applyBorder="1" applyAlignment="1">
      <alignment horizontal="right" vertical="center" wrapText="1"/>
    </xf>
    <xf numFmtId="4" fontId="26" fillId="19" borderId="35" xfId="57" applyNumberFormat="1" applyFont="1" applyFill="1" applyBorder="1" applyAlignment="1">
      <alignment horizontal="center" wrapText="1"/>
      <protection/>
    </xf>
    <xf numFmtId="0" fontId="0" fillId="2" borderId="36" xfId="0" applyFont="1" applyFill="1" applyBorder="1" applyAlignment="1">
      <alignment/>
    </xf>
    <xf numFmtId="3" fontId="0" fillId="2" borderId="34" xfId="58" applyNumberFormat="1" applyFont="1" applyFill="1" applyBorder="1" applyAlignment="1">
      <alignment horizontal="right"/>
      <protection/>
    </xf>
    <xf numFmtId="3" fontId="0" fillId="2" borderId="34" xfId="0" applyNumberFormat="1" applyFill="1" applyBorder="1" applyAlignment="1">
      <alignment horizontal="right"/>
    </xf>
    <xf numFmtId="206" fontId="29" fillId="2" borderId="34" xfId="61" applyNumberFormat="1" applyFont="1" applyFill="1" applyBorder="1" applyAlignment="1">
      <alignment horizontal="right"/>
    </xf>
    <xf numFmtId="3" fontId="27" fillId="2" borderId="35" xfId="61" applyNumberFormat="1" applyFont="1" applyFill="1" applyBorder="1" applyAlignment="1">
      <alignment horizontal="right"/>
    </xf>
    <xf numFmtId="0" fontId="27" fillId="11" borderId="36" xfId="0" applyFont="1" applyFill="1" applyBorder="1" applyAlignment="1">
      <alignment/>
    </xf>
    <xf numFmtId="3" fontId="27" fillId="11" borderId="34" xfId="58" applyNumberFormat="1" applyFont="1" applyFill="1" applyBorder="1" applyAlignment="1">
      <alignment horizontal="right"/>
      <protection/>
    </xf>
    <xf numFmtId="3" fontId="27" fillId="11" borderId="34" xfId="0" applyNumberFormat="1" applyFont="1" applyFill="1" applyBorder="1" applyAlignment="1">
      <alignment horizontal="right"/>
    </xf>
    <xf numFmtId="206" fontId="28" fillId="11" borderId="34" xfId="61" applyNumberFormat="1" applyFont="1" applyFill="1" applyBorder="1" applyAlignment="1">
      <alignment horizontal="right"/>
    </xf>
    <xf numFmtId="3" fontId="27" fillId="11" borderId="35" xfId="61" applyNumberFormat="1" applyFont="1" applyFill="1" applyBorder="1" applyAlignment="1">
      <alignment horizontal="right"/>
    </xf>
    <xf numFmtId="0" fontId="27" fillId="11" borderId="37" xfId="0" applyFont="1" applyFill="1" applyBorder="1" applyAlignment="1">
      <alignment/>
    </xf>
    <xf numFmtId="3" fontId="27" fillId="11" borderId="38" xfId="58" applyNumberFormat="1" applyFont="1" applyFill="1" applyBorder="1" applyAlignment="1">
      <alignment horizontal="right"/>
      <protection/>
    </xf>
    <xf numFmtId="3" fontId="27" fillId="11" borderId="38" xfId="0" applyNumberFormat="1" applyFont="1" applyFill="1" applyBorder="1" applyAlignment="1">
      <alignment horizontal="right"/>
    </xf>
    <xf numFmtId="206" fontId="28" fillId="11" borderId="38" xfId="61" applyNumberFormat="1" applyFont="1" applyFill="1" applyBorder="1" applyAlignment="1">
      <alignment horizontal="right"/>
    </xf>
    <xf numFmtId="3" fontId="27" fillId="11" borderId="39" xfId="61" applyNumberFormat="1" applyFont="1" applyFill="1" applyBorder="1" applyAlignment="1">
      <alignment horizontal="right"/>
    </xf>
    <xf numFmtId="0" fontId="26" fillId="20" borderId="40" xfId="0" applyFont="1" applyFill="1" applyBorder="1" applyAlignment="1">
      <alignment/>
    </xf>
    <xf numFmtId="0" fontId="0" fillId="20" borderId="40" xfId="0" applyFill="1" applyBorder="1" applyAlignment="1">
      <alignment/>
    </xf>
    <xf numFmtId="0" fontId="29" fillId="20" borderId="40" xfId="0" applyFont="1" applyFill="1" applyBorder="1" applyAlignment="1">
      <alignment horizontal="right"/>
    </xf>
    <xf numFmtId="0" fontId="26" fillId="23" borderId="40" xfId="0" applyFont="1" applyFill="1" applyBorder="1" applyAlignment="1">
      <alignment/>
    </xf>
    <xf numFmtId="0" fontId="0" fillId="23" borderId="40" xfId="0" applyFill="1" applyBorder="1" applyAlignment="1">
      <alignment/>
    </xf>
    <xf numFmtId="0" fontId="29" fillId="23" borderId="40" xfId="0" applyFont="1" applyFill="1" applyBorder="1" applyAlignment="1">
      <alignment horizontal="right"/>
    </xf>
    <xf numFmtId="0" fontId="26" fillId="19" borderId="40" xfId="0" applyFont="1" applyFill="1" applyBorder="1" applyAlignment="1">
      <alignment/>
    </xf>
    <xf numFmtId="0" fontId="0" fillId="19" borderId="40" xfId="0" applyFill="1" applyBorder="1" applyAlignment="1">
      <alignment/>
    </xf>
    <xf numFmtId="0" fontId="29" fillId="19" borderId="40" xfId="0" applyFont="1" applyFill="1" applyBorder="1" applyAlignment="1">
      <alignment horizontal="right"/>
    </xf>
    <xf numFmtId="0" fontId="0" fillId="21" borderId="0" xfId="0" applyFill="1" applyAlignment="1">
      <alignment horizontal="right"/>
    </xf>
    <xf numFmtId="3" fontId="26" fillId="19" borderId="41" xfId="58" applyNumberFormat="1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3" fontId="26" fillId="19" borderId="32" xfId="58" applyNumberFormat="1" applyFont="1" applyFill="1" applyBorder="1" applyAlignment="1">
      <alignment horizontal="center"/>
      <protection/>
    </xf>
    <xf numFmtId="3" fontId="26" fillId="19" borderId="42" xfId="58" applyNumberFormat="1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3" fontId="26" fillId="19" borderId="13" xfId="58" applyNumberFormat="1" applyFont="1" applyFill="1" applyBorder="1" applyAlignment="1">
      <alignment horizontal="center"/>
      <protection/>
    </xf>
    <xf numFmtId="3" fontId="26" fillId="19" borderId="43" xfId="58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F2005" xfId="57"/>
    <cellStyle name="Normal_SCOTFC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B2549"/>
      <rgbColor rgb="00DBFF01"/>
      <rgbColor rgb="00FF00FF"/>
      <rgbColor rgb="0000FFFF"/>
      <rgbColor rgb="0080B79E"/>
      <rgbColor rgb="00008000"/>
      <rgbColor rgb="00B6D99F"/>
      <rgbColor rgb="00808000"/>
      <rgbColor rgb="00800080"/>
      <rgbColor rgb="00008080"/>
      <rgbColor rgb="00C0C0C0"/>
      <rgbColor rgb="00808080"/>
      <rgbColor rgb="0076AD1C"/>
      <rgbColor rgb="0095BB56"/>
      <rgbColor rgb="00D3FFBE"/>
      <rgbColor rgb="00CCFFFF"/>
      <rgbColor rgb="00660066"/>
      <rgbColor rgb="00FF8080"/>
      <rgbColor rgb="000066CC"/>
      <rgbColor rgb="00CCCCFF"/>
      <rgbColor rgb="00808080"/>
      <rgbColor rgb="00999999"/>
      <rgbColor rgb="00CCCCCC"/>
      <rgbColor rgb="00E6E6E6"/>
      <rgbColor rgb="00800080"/>
      <rgbColor rgb="00800000"/>
      <rgbColor rgb="00008080"/>
      <rgbColor rgb="000000FF"/>
      <rgbColor rgb="000084A8"/>
      <rgbColor rgb="00FFCC66"/>
      <rgbColor rgb="00CCFF99"/>
      <rgbColor rgb="00FFCC66"/>
      <rgbColor rgb="009EAAD7"/>
      <rgbColor rgb="00FF99CC"/>
      <rgbColor rgb="00CC99FF"/>
      <rgbColor rgb="00B51B1B"/>
      <rgbColor rgb="003366FF"/>
      <rgbColor rgb="0033CCCC"/>
      <rgbColor rgb="002EE129"/>
      <rgbColor rgb="00CC6600"/>
      <rgbColor rgb="00FF9900"/>
      <rgbColor rgb="00A87000"/>
      <rgbColor rgb="00666699"/>
      <rgbColor rgb="00969696"/>
      <rgbColor rgb="00DA1425"/>
      <rgbColor rgb="0000734C"/>
      <rgbColor rgb="00163A6F"/>
      <rgbColor rgb="00318C36"/>
      <rgbColor rgb="0005401A"/>
      <rgbColor rgb="00993366"/>
      <rgbColor rgb="008DA6C1"/>
      <rgbColor rgb="00F1969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Total biomass (000 odt) in living trees in woodlands in Great Britain at 31 March 2011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175"/>
          <c:w val="0.780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'Biomass by species - data'!$C$6</c:f>
              <c:strCache>
                <c:ptCount val="1"/>
                <c:pt idx="0">
                  <c:v>FC estate</c:v>
                </c:pt>
              </c:strCache>
            </c:strRef>
          </c:tx>
          <c:spPr>
            <a:solidFill>
              <a:srgbClr val="05401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'Biomass by species - data'!$B$8:$B$10</c:f>
              <c:strCache>
                <c:ptCount val="3"/>
                <c:pt idx="0">
                  <c:v>Conifers</c:v>
                </c:pt>
                <c:pt idx="1">
                  <c:v>Broadleaves</c:v>
                </c:pt>
                <c:pt idx="2">
                  <c:v>All species</c:v>
                </c:pt>
              </c:strCache>
            </c:strRef>
          </c:cat>
          <c:val>
            <c:numRef>
              <c:f>'Biomass by species - data'!$C$8:$C$10</c:f>
              <c:numCache>
                <c:ptCount val="3"/>
                <c:pt idx="0">
                  <c:v>84023.182</c:v>
                </c:pt>
                <c:pt idx="1">
                  <c:v>11992.926</c:v>
                </c:pt>
                <c:pt idx="2">
                  <c:v>96016.104</c:v>
                </c:pt>
              </c:numCache>
            </c:numRef>
          </c:val>
        </c:ser>
        <c:ser>
          <c:idx val="1"/>
          <c:order val="1"/>
          <c:tx>
            <c:strRef>
              <c:f>'Biomass by species - data'!$D$6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80B79E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'Biomass by species - data'!$F$8:$F$10</c:f>
                <c:numCache>
                  <c:ptCount val="3"/>
                  <c:pt idx="0">
                    <c:v>2204.5951678429274</c:v>
                  </c:pt>
                  <c:pt idx="1">
                    <c:v>3536.9540952489515</c:v>
                  </c:pt>
                  <c:pt idx="2">
                    <c:v>4123.696380203824</c:v>
                  </c:pt>
                </c:numCache>
              </c:numRef>
            </c:plus>
            <c:minus>
              <c:numRef>
                <c:f>'Biomass by species - data'!$F$8:$F$10</c:f>
                <c:numCache>
                  <c:ptCount val="3"/>
                  <c:pt idx="0">
                    <c:v>2204.5951678429274</c:v>
                  </c:pt>
                  <c:pt idx="1">
                    <c:v>3536.9540952489515</c:v>
                  </c:pt>
                  <c:pt idx="2">
                    <c:v>4123.696380203824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'Biomass by species - data'!$B$8:$B$10</c:f>
              <c:strCache>
                <c:ptCount val="3"/>
                <c:pt idx="0">
                  <c:v>Conifers</c:v>
                </c:pt>
                <c:pt idx="1">
                  <c:v>Broadleaves</c:v>
                </c:pt>
                <c:pt idx="2">
                  <c:v>All species</c:v>
                </c:pt>
              </c:strCache>
            </c:strRef>
          </c:cat>
          <c:val>
            <c:numRef>
              <c:f>'Biomass by species - data'!$D$8:$D$10</c:f>
              <c:numCache>
                <c:ptCount val="3"/>
                <c:pt idx="0">
                  <c:v>134307.562</c:v>
                </c:pt>
                <c:pt idx="1">
                  <c:v>195921.758</c:v>
                </c:pt>
                <c:pt idx="2">
                  <c:v>329927.014</c:v>
                </c:pt>
              </c:numCache>
            </c:numRef>
          </c:val>
        </c:ser>
        <c:axId val="35914830"/>
        <c:axId val="54798015"/>
      </c:bar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8015"/>
        <c:crosses val="autoZero"/>
        <c:auto val="1"/>
        <c:lblOffset val="100"/>
        <c:tickLblSkip val="1"/>
        <c:noMultiLvlLbl val="0"/>
      </c:catAx>
      <c:valAx>
        <c:axId val="5479801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4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Proportion of biomass by principal species in Scotland at 31 March 2011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5"/>
          <c:y val="0.21175"/>
          <c:w val="0.405"/>
          <c:h val="0.6605"/>
        </c:manualLayout>
      </c:layout>
      <c:pieChart>
        <c:varyColors val="1"/>
        <c:ser>
          <c:idx val="0"/>
          <c:order val="0"/>
          <c:spPr>
            <a:solidFill>
              <a:srgbClr val="76AD1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4A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5401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6AD1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DA6C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2EE12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6D99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B51B1B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A87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DBFF01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66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80B79E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5BB5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('Biomass by species - tables'!$B$68:$B$75,'Biomass by species - tables'!$B$77:$B$87)</c:f>
              <c:strCache>
                <c:ptCount val="19"/>
                <c:pt idx="0">
                  <c:v>Sitka spruce</c:v>
                </c:pt>
                <c:pt idx="1">
                  <c:v>Scots pine</c:v>
                </c:pt>
                <c:pt idx="2">
                  <c:v>Corsican pine</c:v>
                </c:pt>
                <c:pt idx="3">
                  <c:v>Norway spruce</c:v>
                </c:pt>
                <c:pt idx="4">
                  <c:v>Larches</c:v>
                </c:pt>
                <c:pt idx="5">
                  <c:v>Douglas fir</c:v>
                </c:pt>
                <c:pt idx="6">
                  <c:v>Lodgepole pine</c:v>
                </c:pt>
                <c:pt idx="7">
                  <c:v>Other conifers</c:v>
                </c:pt>
                <c:pt idx="8">
                  <c:v>Oak</c:v>
                </c:pt>
                <c:pt idx="9">
                  <c:v>Beech</c:v>
                </c:pt>
                <c:pt idx="10">
                  <c:v>Sycamore</c:v>
                </c:pt>
                <c:pt idx="11">
                  <c:v>Ash</c:v>
                </c:pt>
                <c:pt idx="12">
                  <c:v>Birch</c:v>
                </c:pt>
                <c:pt idx="13">
                  <c:v>Sweet chestnut</c:v>
                </c:pt>
                <c:pt idx="14">
                  <c:v>Hazel</c:v>
                </c:pt>
                <c:pt idx="15">
                  <c:v>Hawthorn</c:v>
                </c:pt>
                <c:pt idx="16">
                  <c:v>Alder</c:v>
                </c:pt>
                <c:pt idx="17">
                  <c:v>Willow</c:v>
                </c:pt>
                <c:pt idx="18">
                  <c:v>Other broadleaves</c:v>
                </c:pt>
              </c:strCache>
            </c:strRef>
          </c:cat>
          <c:val>
            <c:numRef>
              <c:f>('Biomass by species - tables'!$F$68:$F$75,'Biomass by species - tables'!$F$77:$F$87)</c:f>
              <c:numCache>
                <c:ptCount val="19"/>
                <c:pt idx="0">
                  <c:v>85454.322</c:v>
                </c:pt>
                <c:pt idx="1">
                  <c:v>21867.296000000002</c:v>
                </c:pt>
                <c:pt idx="2">
                  <c:v>429.744</c:v>
                </c:pt>
                <c:pt idx="3">
                  <c:v>4707.581</c:v>
                </c:pt>
                <c:pt idx="4">
                  <c:v>10906.535</c:v>
                </c:pt>
                <c:pt idx="5">
                  <c:v>2498.733</c:v>
                </c:pt>
                <c:pt idx="6">
                  <c:v>11618.146</c:v>
                </c:pt>
                <c:pt idx="7">
                  <c:v>2273.915</c:v>
                </c:pt>
                <c:pt idx="8">
                  <c:v>6083.496</c:v>
                </c:pt>
                <c:pt idx="9">
                  <c:v>4621.851</c:v>
                </c:pt>
                <c:pt idx="10">
                  <c:v>3296.053</c:v>
                </c:pt>
                <c:pt idx="11">
                  <c:v>2331.7980000000002</c:v>
                </c:pt>
                <c:pt idx="12">
                  <c:v>9028.479</c:v>
                </c:pt>
                <c:pt idx="13">
                  <c:v>0</c:v>
                </c:pt>
                <c:pt idx="14">
                  <c:v>374.226</c:v>
                </c:pt>
                <c:pt idx="15">
                  <c:v>252.57</c:v>
                </c:pt>
                <c:pt idx="16">
                  <c:v>1510.0149999999999</c:v>
                </c:pt>
                <c:pt idx="17">
                  <c:v>457.199</c:v>
                </c:pt>
                <c:pt idx="18">
                  <c:v>3346.02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5"/>
          <c:y val="0.227"/>
          <c:w val="0.18925"/>
          <c:h val="0.5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Proportion of biomass by principal species in Wales at 31 March 2011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5"/>
          <c:y val="0.21175"/>
          <c:w val="0.405"/>
          <c:h val="0.6605"/>
        </c:manualLayout>
      </c:layout>
      <c:pieChart>
        <c:varyColors val="1"/>
        <c:ser>
          <c:idx val="0"/>
          <c:order val="0"/>
          <c:spPr>
            <a:solidFill>
              <a:srgbClr val="76AD1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4A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5401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6AD1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DA6C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2EE12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6D99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B51B1B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A87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DBFF01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66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80B79E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5BB5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('Biomass by species - tables'!$B$98:$B$105,'Biomass by species - tables'!$B$107:$B$117)</c:f>
              <c:strCache>
                <c:ptCount val="19"/>
                <c:pt idx="0">
                  <c:v>Sitka spruce</c:v>
                </c:pt>
                <c:pt idx="1">
                  <c:v>Scots pine</c:v>
                </c:pt>
                <c:pt idx="2">
                  <c:v>Corsican pine</c:v>
                </c:pt>
                <c:pt idx="3">
                  <c:v>Norway spruce</c:v>
                </c:pt>
                <c:pt idx="4">
                  <c:v>Larches</c:v>
                </c:pt>
                <c:pt idx="5">
                  <c:v>Douglas fir</c:v>
                </c:pt>
                <c:pt idx="6">
                  <c:v>Lodgepole pine</c:v>
                </c:pt>
                <c:pt idx="7">
                  <c:v>Other conifers</c:v>
                </c:pt>
                <c:pt idx="8">
                  <c:v>Oak</c:v>
                </c:pt>
                <c:pt idx="9">
                  <c:v>Beech</c:v>
                </c:pt>
                <c:pt idx="10">
                  <c:v>Sycamore</c:v>
                </c:pt>
                <c:pt idx="11">
                  <c:v>Ash</c:v>
                </c:pt>
                <c:pt idx="12">
                  <c:v>Birch</c:v>
                </c:pt>
                <c:pt idx="13">
                  <c:v>Sweet chestnut</c:v>
                </c:pt>
                <c:pt idx="14">
                  <c:v>Hazel</c:v>
                </c:pt>
                <c:pt idx="15">
                  <c:v>Hawthorn</c:v>
                </c:pt>
                <c:pt idx="16">
                  <c:v>Alder</c:v>
                </c:pt>
                <c:pt idx="17">
                  <c:v>Willow</c:v>
                </c:pt>
                <c:pt idx="18">
                  <c:v>Other broadleaves</c:v>
                </c:pt>
              </c:strCache>
            </c:strRef>
          </c:cat>
          <c:val>
            <c:numRef>
              <c:f>('Biomass by species - tables'!$F$98:$F$105,'Biomass by species - tables'!$F$107:$F$117)</c:f>
              <c:numCache>
                <c:ptCount val="19"/>
                <c:pt idx="0">
                  <c:v>12785.594000000001</c:v>
                </c:pt>
                <c:pt idx="1">
                  <c:v>588.246</c:v>
                </c:pt>
                <c:pt idx="2">
                  <c:v>529.648</c:v>
                </c:pt>
                <c:pt idx="3">
                  <c:v>1241.821</c:v>
                </c:pt>
                <c:pt idx="4">
                  <c:v>3690.8990000000003</c:v>
                </c:pt>
                <c:pt idx="5">
                  <c:v>2108.708</c:v>
                </c:pt>
                <c:pt idx="6">
                  <c:v>745.008</c:v>
                </c:pt>
                <c:pt idx="7">
                  <c:v>1314.4699999999998</c:v>
                </c:pt>
                <c:pt idx="8">
                  <c:v>6667.772</c:v>
                </c:pt>
                <c:pt idx="9">
                  <c:v>2281.0190000000002</c:v>
                </c:pt>
                <c:pt idx="10">
                  <c:v>2295.212</c:v>
                </c:pt>
                <c:pt idx="11">
                  <c:v>4180.224</c:v>
                </c:pt>
                <c:pt idx="12">
                  <c:v>1109.436</c:v>
                </c:pt>
                <c:pt idx="13">
                  <c:v>223.872</c:v>
                </c:pt>
                <c:pt idx="14">
                  <c:v>839.715</c:v>
                </c:pt>
                <c:pt idx="15">
                  <c:v>334.565</c:v>
                </c:pt>
                <c:pt idx="16">
                  <c:v>1377.1219999999998</c:v>
                </c:pt>
                <c:pt idx="17">
                  <c:v>735.87</c:v>
                </c:pt>
                <c:pt idx="18">
                  <c:v>1424.408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5"/>
          <c:y val="0.227"/>
          <c:w val="0.18925"/>
          <c:h val="0.5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Total biomass (000 odt) in living trees in woodlands in England at 31 March 2011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175"/>
          <c:w val="0.780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'Biomass by species - data'!$C$6</c:f>
              <c:strCache>
                <c:ptCount val="1"/>
                <c:pt idx="0">
                  <c:v>FC estate</c:v>
                </c:pt>
              </c:strCache>
            </c:strRef>
          </c:tx>
          <c:spPr>
            <a:solidFill>
              <a:srgbClr val="318C3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'Biomass by species - data'!$B$12:$B$14</c:f>
              <c:strCache>
                <c:ptCount val="3"/>
                <c:pt idx="0">
                  <c:v>Conifers</c:v>
                </c:pt>
                <c:pt idx="1">
                  <c:v>Broadleaves</c:v>
                </c:pt>
                <c:pt idx="2">
                  <c:v>All species</c:v>
                </c:pt>
              </c:strCache>
            </c:strRef>
          </c:cat>
          <c:val>
            <c:numRef>
              <c:f>'Biomass by species - data'!$C$12:$C$14</c:f>
              <c:numCache>
                <c:ptCount val="3"/>
                <c:pt idx="0">
                  <c:v>17186.087</c:v>
                </c:pt>
                <c:pt idx="1">
                  <c:v>7607.954</c:v>
                </c:pt>
                <c:pt idx="2">
                  <c:v>24794.037</c:v>
                </c:pt>
              </c:numCache>
            </c:numRef>
          </c:val>
        </c:ser>
        <c:ser>
          <c:idx val="1"/>
          <c:order val="1"/>
          <c:tx>
            <c:strRef>
              <c:f>'Biomass by species - data'!$D$6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B6D99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'Biomass by species - data'!$F$12:$F$14</c:f>
                <c:numCache>
                  <c:ptCount val="3"/>
                  <c:pt idx="0">
                    <c:v>1118.159124963285</c:v>
                  </c:pt>
                  <c:pt idx="1">
                    <c:v>2943.7889194446598</c:v>
                  </c:pt>
                  <c:pt idx="2">
                    <c:v>3085.801151166973</c:v>
                  </c:pt>
                </c:numCache>
              </c:numRef>
            </c:plus>
            <c:minus>
              <c:numRef>
                <c:f>'Biomass by species - data'!$F$12:$F$14</c:f>
                <c:numCache>
                  <c:ptCount val="3"/>
                  <c:pt idx="0">
                    <c:v>1118.159124963285</c:v>
                  </c:pt>
                  <c:pt idx="1">
                    <c:v>2943.7889194446598</c:v>
                  </c:pt>
                  <c:pt idx="2">
                    <c:v>3085.801151166973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'Biomass by species - data'!$B$12:$B$14</c:f>
              <c:strCache>
                <c:ptCount val="3"/>
                <c:pt idx="0">
                  <c:v>Conifers</c:v>
                </c:pt>
                <c:pt idx="1">
                  <c:v>Broadleaves</c:v>
                </c:pt>
                <c:pt idx="2">
                  <c:v>All species</c:v>
                </c:pt>
              </c:strCache>
            </c:strRef>
          </c:cat>
          <c:val>
            <c:numRef>
              <c:f>'Biomass by species - data'!$D$12:$D$14</c:f>
              <c:numCache>
                <c:ptCount val="3"/>
                <c:pt idx="0">
                  <c:v>38208.573</c:v>
                </c:pt>
                <c:pt idx="1">
                  <c:v>147800.567</c:v>
                </c:pt>
                <c:pt idx="2">
                  <c:v>185982.357</c:v>
                </c:pt>
              </c:numCache>
            </c:numRef>
          </c:val>
        </c:ser>
        <c:axId val="23420088"/>
        <c:axId val="9454201"/>
      </c:bar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54201"/>
        <c:crosses val="autoZero"/>
        <c:auto val="1"/>
        <c:lblOffset val="100"/>
        <c:tickLblSkip val="1"/>
        <c:noMultiLvlLbl val="0"/>
      </c:catAx>
      <c:valAx>
        <c:axId val="945420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20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Total biomass (000 odt) in living trees in woodlands in Scotland at 31 March 2011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175"/>
          <c:w val="0.780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'Biomass by species - data'!$C$6</c:f>
              <c:strCache>
                <c:ptCount val="1"/>
                <c:pt idx="0">
                  <c:v>FC estate</c:v>
                </c:pt>
              </c:strCache>
            </c:strRef>
          </c:tx>
          <c:spPr>
            <a:solidFill>
              <a:srgbClr val="163A6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'Biomass by species - data'!$B$16:$B$18</c:f>
              <c:strCache>
                <c:ptCount val="3"/>
                <c:pt idx="0">
                  <c:v>Conifers</c:v>
                </c:pt>
                <c:pt idx="1">
                  <c:v>Broadleaves</c:v>
                </c:pt>
                <c:pt idx="2">
                  <c:v>All species</c:v>
                </c:pt>
              </c:strCache>
            </c:strRef>
          </c:cat>
          <c:val>
            <c:numRef>
              <c:f>'Biomass by species - data'!$C$16:$C$18</c:f>
              <c:numCache>
                <c:ptCount val="3"/>
                <c:pt idx="0">
                  <c:v>54632.58</c:v>
                </c:pt>
                <c:pt idx="1">
                  <c:v>3034.528</c:v>
                </c:pt>
                <c:pt idx="2">
                  <c:v>57667.109</c:v>
                </c:pt>
              </c:numCache>
            </c:numRef>
          </c:val>
        </c:ser>
        <c:ser>
          <c:idx val="1"/>
          <c:order val="1"/>
          <c:tx>
            <c:strRef>
              <c:f>'Biomass by species - data'!$D$6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8DA6C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'Biomass by species - data'!$F$16:$F$18</c:f>
                <c:numCache>
                  <c:ptCount val="3"/>
                  <c:pt idx="0">
                    <c:v>1774.2734913560187</c:v>
                  </c:pt>
                  <c:pt idx="1">
                    <c:v>1492.5591087720584</c:v>
                  </c:pt>
                  <c:pt idx="2">
                    <c:v>2336.2984325693224</c:v>
                  </c:pt>
                </c:numCache>
              </c:numRef>
            </c:plus>
            <c:minus>
              <c:numRef>
                <c:f>'Biomass by species - data'!$F$16:$F$18</c:f>
                <c:numCache>
                  <c:ptCount val="3"/>
                  <c:pt idx="0">
                    <c:v>1774.2734913560187</c:v>
                  </c:pt>
                  <c:pt idx="1">
                    <c:v>1492.5591087720584</c:v>
                  </c:pt>
                  <c:pt idx="2">
                    <c:v>2336.2984325693224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'Biomass by species - data'!$B$16:$B$18</c:f>
              <c:strCache>
                <c:ptCount val="3"/>
                <c:pt idx="0">
                  <c:v>Conifers</c:v>
                </c:pt>
                <c:pt idx="1">
                  <c:v>Broadleaves</c:v>
                </c:pt>
                <c:pt idx="2">
                  <c:v>All species</c:v>
                </c:pt>
              </c:strCache>
            </c:strRef>
          </c:cat>
          <c:val>
            <c:numRef>
              <c:f>'Biomass by species - data'!$D$16:$D$18</c:f>
              <c:numCache>
                <c:ptCount val="3"/>
                <c:pt idx="0">
                  <c:v>85276.66</c:v>
                </c:pt>
                <c:pt idx="1">
                  <c:v>28224.721</c:v>
                </c:pt>
                <c:pt idx="2">
                  <c:v>113214.234</c:v>
                </c:pt>
              </c:numCache>
            </c:numRef>
          </c:val>
        </c:ser>
        <c:axId val="17978946"/>
        <c:axId val="27592787"/>
      </c:bar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Biomass (000 odt) in living trees in woodlands in Wales at 31 March 2011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175"/>
          <c:w val="0.780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'Biomass by species - data'!$C$6</c:f>
              <c:strCache>
                <c:ptCount val="1"/>
                <c:pt idx="0">
                  <c:v>FC estate</c:v>
                </c:pt>
              </c:strCache>
            </c:strRef>
          </c:tx>
          <c:spPr>
            <a:solidFill>
              <a:srgbClr val="DA142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'Biomass by species - data'!$B$20:$B$22</c:f>
              <c:strCache>
                <c:ptCount val="3"/>
                <c:pt idx="0">
                  <c:v>Conifers</c:v>
                </c:pt>
                <c:pt idx="1">
                  <c:v>Broadleaves</c:v>
                </c:pt>
                <c:pt idx="2">
                  <c:v>All species</c:v>
                </c:pt>
              </c:strCache>
            </c:strRef>
          </c:cat>
          <c:val>
            <c:numRef>
              <c:f>'Biomass by species - data'!$C$20:$C$22</c:f>
              <c:numCache>
                <c:ptCount val="3"/>
                <c:pt idx="0">
                  <c:v>12204.515</c:v>
                </c:pt>
                <c:pt idx="1">
                  <c:v>1350.444</c:v>
                </c:pt>
                <c:pt idx="2">
                  <c:v>13554.958</c:v>
                </c:pt>
              </c:numCache>
            </c:numRef>
          </c:val>
        </c:ser>
        <c:ser>
          <c:idx val="1"/>
          <c:order val="1"/>
          <c:tx>
            <c:strRef>
              <c:f>'Biomass by species - data'!$D$6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F19698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'Biomass by species - data'!$F$20:$F$22</c:f>
                <c:numCache>
                  <c:ptCount val="3"/>
                  <c:pt idx="0">
                    <c:v>679.6422612000001</c:v>
                  </c:pt>
                  <c:pt idx="1">
                    <c:v>1271.384433</c:v>
                  </c:pt>
                  <c:pt idx="2">
                    <c:v>1422.8185849</c:v>
                  </c:pt>
                </c:numCache>
              </c:numRef>
            </c:plus>
            <c:minus>
              <c:numRef>
                <c:f>'Biomass by species - data'!$F$20:$F$22</c:f>
                <c:numCache>
                  <c:ptCount val="3"/>
                  <c:pt idx="0">
                    <c:v>679.6422612000001</c:v>
                  </c:pt>
                  <c:pt idx="1">
                    <c:v>1271.384433</c:v>
                  </c:pt>
                  <c:pt idx="2">
                    <c:v>1422.8185849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'Biomass by species - data'!$B$20:$B$22</c:f>
              <c:strCache>
                <c:ptCount val="3"/>
                <c:pt idx="0">
                  <c:v>Conifers</c:v>
                </c:pt>
                <c:pt idx="1">
                  <c:v>Broadleaves</c:v>
                </c:pt>
                <c:pt idx="2">
                  <c:v>All species</c:v>
                </c:pt>
              </c:strCache>
            </c:strRef>
          </c:cat>
          <c:val>
            <c:numRef>
              <c:f>'Biomass by species - data'!$D$20:$D$22</c:f>
              <c:numCache>
                <c:ptCount val="3"/>
                <c:pt idx="0">
                  <c:v>10822.329</c:v>
                </c:pt>
                <c:pt idx="1">
                  <c:v>19896.47</c:v>
                </c:pt>
                <c:pt idx="2">
                  <c:v>30730.423</c:v>
                </c:pt>
              </c:numCache>
            </c:numRef>
          </c:val>
        </c:ser>
        <c:axId val="47008492"/>
        <c:axId val="20423245"/>
      </c:bar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23245"/>
        <c:crosses val="autoZero"/>
        <c:auto val="1"/>
        <c:lblOffset val="100"/>
        <c:tickLblSkip val="1"/>
        <c:noMultiLvlLbl val="0"/>
      </c:catAx>
      <c:valAx>
        <c:axId val="2042324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8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Total biomass (000 odt) in living trees in woodlands in Great Britain at 31 March 2011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35"/>
          <c:w val="0.7835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'Biomass by species - data'!$C$6</c:f>
              <c:strCache>
                <c:ptCount val="1"/>
                <c:pt idx="0">
                  <c:v>FC estate</c:v>
                </c:pt>
              </c:strCache>
            </c:strRef>
          </c:tx>
          <c:spPr>
            <a:solidFill>
              <a:srgbClr val="05401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18C36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318C36"/>
              </a:solidFill>
              <a:ln w="3175">
                <a:solidFill>
                  <a:srgbClr val="FFFFFF"/>
                </a:solidFill>
              </a:ln>
            </c:spPr>
          </c:dPt>
          <c:dPt>
            <c:idx val="6"/>
            <c:invertIfNegative val="0"/>
            <c:spPr>
              <a:solidFill>
                <a:srgbClr val="163A6F"/>
              </a:solidFill>
              <a:ln w="3175">
                <a:solidFill>
                  <a:srgbClr val="FFFFFF"/>
                </a:solidFill>
              </a:ln>
            </c:spPr>
          </c:dPt>
          <c:dPt>
            <c:idx val="7"/>
            <c:invertIfNegative val="0"/>
            <c:spPr>
              <a:solidFill>
                <a:srgbClr val="163A6F"/>
              </a:solidFill>
              <a:ln w="3175">
                <a:solidFill>
                  <a:srgbClr val="FFFFFF"/>
                </a:solidFill>
              </a:ln>
            </c:spPr>
          </c:dPt>
          <c:dPt>
            <c:idx val="8"/>
            <c:invertIfNegative val="0"/>
            <c:spPr>
              <a:solidFill>
                <a:srgbClr val="318C36"/>
              </a:solidFill>
              <a:ln w="3175">
                <a:solidFill>
                  <a:srgbClr val="FFFFFF"/>
                </a:solidFill>
              </a:ln>
            </c:spPr>
          </c:dPt>
          <c:dPt>
            <c:idx val="9"/>
            <c:invertIfNegative val="0"/>
            <c:spPr>
              <a:solidFill>
                <a:srgbClr val="DA1425"/>
              </a:solidFill>
              <a:ln w="3175">
                <a:solidFill>
                  <a:srgbClr val="FFFFFF"/>
                </a:solidFill>
              </a:ln>
            </c:spPr>
          </c:dPt>
          <c:dPt>
            <c:idx val="10"/>
            <c:invertIfNegative val="0"/>
            <c:spPr>
              <a:solidFill>
                <a:srgbClr val="DA1425"/>
              </a:solidFill>
              <a:ln w="3175">
                <a:solidFill>
                  <a:srgbClr val="FFFFFF"/>
                </a:solidFill>
              </a:ln>
            </c:spPr>
          </c:dPt>
          <c:dPt>
            <c:idx val="12"/>
            <c:invertIfNegative val="0"/>
            <c:spPr>
              <a:solidFill>
                <a:srgbClr val="163A6F"/>
              </a:solidFill>
              <a:ln w="3175">
                <a:solidFill>
                  <a:srgbClr val="FFFFFF"/>
                </a:solidFill>
              </a:ln>
            </c:spPr>
          </c:dPt>
          <c:dPt>
            <c:idx val="13"/>
            <c:invertIfNegative val="0"/>
            <c:spPr>
              <a:solidFill>
                <a:srgbClr val="163A6F"/>
              </a:solidFill>
              <a:ln w="3175">
                <a:solidFill>
                  <a:srgbClr val="FFFFFF"/>
                </a:solidFill>
              </a:ln>
            </c:spPr>
          </c:dPt>
          <c:dPt>
            <c:idx val="14"/>
            <c:invertIfNegative val="0"/>
            <c:spPr>
              <a:solidFill>
                <a:srgbClr val="163A6F"/>
              </a:solidFill>
              <a:ln w="3175">
                <a:solidFill>
                  <a:srgbClr val="FFFFFF"/>
                </a:solidFill>
              </a:ln>
            </c:spPr>
          </c:dPt>
          <c:dPt>
            <c:idx val="15"/>
            <c:invertIfNegative val="0"/>
            <c:spPr>
              <a:solidFill>
                <a:srgbClr val="163A6F"/>
              </a:solidFill>
              <a:ln w="3175">
                <a:solidFill>
                  <a:srgbClr val="FFFFFF"/>
                </a:solidFill>
              </a:ln>
            </c:spPr>
          </c:dPt>
          <c:dPt>
            <c:idx val="16"/>
            <c:invertIfNegative val="0"/>
            <c:spPr>
              <a:solidFill>
                <a:srgbClr val="163A6F"/>
              </a:solidFill>
              <a:ln w="3175">
                <a:solidFill>
                  <a:srgbClr val="FFFFFF"/>
                </a:solidFill>
              </a:ln>
            </c:spPr>
          </c:dPt>
          <c:dPt>
            <c:idx val="18"/>
            <c:invertIfNegative val="0"/>
            <c:spPr>
              <a:solidFill>
                <a:srgbClr val="DA1425"/>
              </a:solidFill>
              <a:ln w="3175">
                <a:solidFill>
                  <a:srgbClr val="FFFFFF"/>
                </a:solidFill>
              </a:ln>
            </c:spPr>
          </c:dPt>
          <c:dPt>
            <c:idx val="19"/>
            <c:invertIfNegative val="0"/>
            <c:spPr>
              <a:solidFill>
                <a:srgbClr val="DA1425"/>
              </a:solidFill>
              <a:ln w="3175">
                <a:solidFill>
                  <a:srgbClr val="FFFFFF"/>
                </a:solidFill>
              </a:ln>
            </c:spPr>
          </c:dPt>
          <c:dPt>
            <c:idx val="20"/>
            <c:invertIfNegative val="0"/>
            <c:spPr>
              <a:solidFill>
                <a:srgbClr val="DA1425"/>
              </a:solidFill>
              <a:ln w="3175">
                <a:solidFill>
                  <a:srgbClr val="FFFFFF"/>
                </a:solidFill>
              </a:ln>
            </c:spPr>
          </c:dPt>
          <c:dPt>
            <c:idx val="21"/>
            <c:invertIfNegative val="0"/>
            <c:spPr>
              <a:solidFill>
                <a:srgbClr val="DA1425"/>
              </a:solidFill>
              <a:ln w="3175">
                <a:solidFill>
                  <a:srgbClr val="FFFFFF"/>
                </a:solidFill>
              </a:ln>
            </c:spPr>
          </c:dPt>
          <c:dPt>
            <c:idx val="22"/>
            <c:invertIfNegative val="0"/>
            <c:spPr>
              <a:solidFill>
                <a:srgbClr val="DA1425"/>
              </a:solidFill>
              <a:ln w="3175">
                <a:solidFill>
                  <a:srgbClr val="FFFFFF"/>
                </a:solidFill>
              </a:ln>
            </c:spPr>
          </c:dPt>
          <c:cat>
            <c:strRef>
              <c:f>('Biomass by species - data'!$B$8:$B$9,'Biomass by species - data'!$B$11:$B$13,'Biomass by species - data'!$B$15:$B$17,'Biomass by species - data'!$B$19:$B$21)</c:f>
              <c:strCache>
                <c:ptCount val="11"/>
                <c:pt idx="0">
                  <c:v>Conifers</c:v>
                </c:pt>
                <c:pt idx="1">
                  <c:v>Broadleaves</c:v>
                </c:pt>
                <c:pt idx="2">
                  <c:v>0</c:v>
                </c:pt>
                <c:pt idx="3">
                  <c:v>Conifers</c:v>
                </c:pt>
                <c:pt idx="4">
                  <c:v>Broadleaves</c:v>
                </c:pt>
                <c:pt idx="5">
                  <c:v>0</c:v>
                </c:pt>
                <c:pt idx="6">
                  <c:v>Conifers</c:v>
                </c:pt>
                <c:pt idx="7">
                  <c:v>Broadleaves</c:v>
                </c:pt>
                <c:pt idx="8">
                  <c:v>0</c:v>
                </c:pt>
                <c:pt idx="9">
                  <c:v>Conifers</c:v>
                </c:pt>
                <c:pt idx="10">
                  <c:v>Broadleaves</c:v>
                </c:pt>
              </c:strCache>
            </c:strRef>
          </c:cat>
          <c:val>
            <c:numRef>
              <c:f>('Biomass by species - data'!$C$8:$C$9,'Biomass by species - data'!$C$11:$C$13,'Biomass by species - data'!$C$15:$C$17,'Biomass by species - data'!$C$19:$C$21)</c:f>
              <c:numCache>
                <c:ptCount val="11"/>
                <c:pt idx="0">
                  <c:v>84023.182</c:v>
                </c:pt>
                <c:pt idx="1">
                  <c:v>11992.926</c:v>
                </c:pt>
                <c:pt idx="3">
                  <c:v>17186.087</c:v>
                </c:pt>
                <c:pt idx="4">
                  <c:v>7607.954</c:v>
                </c:pt>
                <c:pt idx="6">
                  <c:v>54632.58</c:v>
                </c:pt>
                <c:pt idx="7">
                  <c:v>3034.528</c:v>
                </c:pt>
                <c:pt idx="9">
                  <c:v>12204.515</c:v>
                </c:pt>
                <c:pt idx="10">
                  <c:v>1350.444</c:v>
                </c:pt>
              </c:numCache>
            </c:numRef>
          </c:val>
        </c:ser>
        <c:ser>
          <c:idx val="1"/>
          <c:order val="1"/>
          <c:tx>
            <c:strRef>
              <c:f>'Biomass by species - data'!$D$6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B6D99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B79E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80B79E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80B79E"/>
              </a:solidFill>
              <a:ln w="3175">
                <a:solidFill>
                  <a:srgbClr val="FFFFFF"/>
                </a:solidFill>
              </a:ln>
            </c:spPr>
          </c:dPt>
          <c:dPt>
            <c:idx val="6"/>
            <c:invertIfNegative val="0"/>
            <c:spPr>
              <a:solidFill>
                <a:srgbClr val="8DA6C1"/>
              </a:solidFill>
              <a:ln w="3175">
                <a:solidFill>
                  <a:srgbClr val="FFFFFF"/>
                </a:solidFill>
              </a:ln>
            </c:spPr>
          </c:dPt>
          <c:dPt>
            <c:idx val="7"/>
            <c:invertIfNegative val="0"/>
            <c:spPr>
              <a:solidFill>
                <a:srgbClr val="8DA6C1"/>
              </a:solidFill>
              <a:ln w="3175">
                <a:solidFill>
                  <a:srgbClr val="FFFFFF"/>
                </a:solidFill>
              </a:ln>
            </c:spPr>
          </c:dPt>
          <c:dPt>
            <c:idx val="9"/>
            <c:invertIfNegative val="0"/>
            <c:spPr>
              <a:solidFill>
                <a:srgbClr val="F19698"/>
              </a:solidFill>
              <a:ln w="3175">
                <a:solidFill>
                  <a:srgbClr val="FFFFFF"/>
                </a:solidFill>
              </a:ln>
            </c:spPr>
          </c:dPt>
          <c:dPt>
            <c:idx val="10"/>
            <c:invertIfNegative val="0"/>
            <c:spPr>
              <a:solidFill>
                <a:srgbClr val="F19698"/>
              </a:solidFill>
              <a:ln w="3175">
                <a:solidFill>
                  <a:srgbClr val="FFFFFF"/>
                </a:solidFill>
              </a:ln>
            </c:spPr>
          </c:dPt>
          <c:dPt>
            <c:idx val="12"/>
            <c:invertIfNegative val="0"/>
            <c:spPr>
              <a:solidFill>
                <a:srgbClr val="8DA6C1"/>
              </a:solidFill>
              <a:ln w="3175">
                <a:solidFill>
                  <a:srgbClr val="FFFFFF"/>
                </a:solidFill>
              </a:ln>
            </c:spPr>
          </c:dPt>
          <c:dPt>
            <c:idx val="13"/>
            <c:invertIfNegative val="0"/>
            <c:spPr>
              <a:solidFill>
                <a:srgbClr val="8DA6C1"/>
              </a:solidFill>
              <a:ln w="3175">
                <a:solidFill>
                  <a:srgbClr val="FFFFFF"/>
                </a:solidFill>
              </a:ln>
            </c:spPr>
          </c:dPt>
          <c:dPt>
            <c:idx val="14"/>
            <c:invertIfNegative val="0"/>
            <c:spPr>
              <a:solidFill>
                <a:srgbClr val="8DA6C1"/>
              </a:solidFill>
              <a:ln w="3175">
                <a:solidFill>
                  <a:srgbClr val="FFFFFF"/>
                </a:solidFill>
              </a:ln>
            </c:spPr>
          </c:dPt>
          <c:dPt>
            <c:idx val="15"/>
            <c:invertIfNegative val="0"/>
            <c:spPr>
              <a:solidFill>
                <a:srgbClr val="8DA6C1"/>
              </a:solidFill>
              <a:ln w="3175">
                <a:solidFill>
                  <a:srgbClr val="FFFFFF"/>
                </a:solidFill>
              </a:ln>
            </c:spPr>
          </c:dPt>
          <c:dPt>
            <c:idx val="16"/>
            <c:invertIfNegative val="0"/>
            <c:spPr>
              <a:solidFill>
                <a:srgbClr val="8DA6C1"/>
              </a:solidFill>
              <a:ln w="3175">
                <a:solidFill>
                  <a:srgbClr val="FFFFFF"/>
                </a:solidFill>
              </a:ln>
            </c:spPr>
          </c:dPt>
          <c:dPt>
            <c:idx val="18"/>
            <c:invertIfNegative val="0"/>
            <c:spPr>
              <a:solidFill>
                <a:srgbClr val="F19698"/>
              </a:solidFill>
              <a:ln w="3175">
                <a:solidFill>
                  <a:srgbClr val="FFFFFF"/>
                </a:solidFill>
              </a:ln>
            </c:spPr>
          </c:dPt>
          <c:dPt>
            <c:idx val="19"/>
            <c:invertIfNegative val="0"/>
            <c:spPr>
              <a:solidFill>
                <a:srgbClr val="F19698"/>
              </a:solidFill>
              <a:ln w="3175">
                <a:solidFill>
                  <a:srgbClr val="FFFFFF"/>
                </a:solidFill>
              </a:ln>
            </c:spPr>
          </c:dPt>
          <c:dPt>
            <c:idx val="20"/>
            <c:invertIfNegative val="0"/>
            <c:spPr>
              <a:solidFill>
                <a:srgbClr val="F19698"/>
              </a:solidFill>
              <a:ln w="3175">
                <a:solidFill>
                  <a:srgbClr val="FFFFFF"/>
                </a:solidFill>
              </a:ln>
            </c:spPr>
          </c:dPt>
          <c:dPt>
            <c:idx val="21"/>
            <c:invertIfNegative val="0"/>
            <c:spPr>
              <a:solidFill>
                <a:srgbClr val="F19698"/>
              </a:solidFill>
              <a:ln w="3175">
                <a:solidFill>
                  <a:srgbClr val="FFFFFF"/>
                </a:solidFill>
              </a:ln>
            </c:spPr>
          </c:dPt>
          <c:dPt>
            <c:idx val="22"/>
            <c:invertIfNegative val="0"/>
            <c:spPr>
              <a:solidFill>
                <a:srgbClr val="F19698"/>
              </a:solidFill>
              <a:ln w="3175">
                <a:solidFill>
                  <a:srgbClr val="FFFFFF"/>
                </a:solidFill>
              </a:ln>
            </c:spPr>
          </c:dPt>
          <c:cat>
            <c:strRef>
              <c:f>('Biomass by species - data'!$B$8:$B$9,'Biomass by species - data'!$B$11:$B$13,'Biomass by species - data'!$B$15:$B$17,'Biomass by species - data'!$B$19:$B$21)</c:f>
              <c:strCache>
                <c:ptCount val="11"/>
                <c:pt idx="0">
                  <c:v>Conifers</c:v>
                </c:pt>
                <c:pt idx="1">
                  <c:v>Broadleaves</c:v>
                </c:pt>
                <c:pt idx="2">
                  <c:v>0</c:v>
                </c:pt>
                <c:pt idx="3">
                  <c:v>Conifers</c:v>
                </c:pt>
                <c:pt idx="4">
                  <c:v>Broadleaves</c:v>
                </c:pt>
                <c:pt idx="5">
                  <c:v>0</c:v>
                </c:pt>
                <c:pt idx="6">
                  <c:v>Conifers</c:v>
                </c:pt>
                <c:pt idx="7">
                  <c:v>Broadleaves</c:v>
                </c:pt>
                <c:pt idx="8">
                  <c:v>0</c:v>
                </c:pt>
                <c:pt idx="9">
                  <c:v>Conifers</c:v>
                </c:pt>
                <c:pt idx="10">
                  <c:v>Broadleaves</c:v>
                </c:pt>
              </c:strCache>
            </c:strRef>
          </c:cat>
          <c:val>
            <c:numRef>
              <c:f>('Biomass by species - data'!$D$8:$D$9,'Biomass by species - data'!$D$11:$D$13,'Biomass by species - data'!$D$15:$D$17,'Biomass by species - data'!$D$19:$D$21)</c:f>
              <c:numCache>
                <c:ptCount val="11"/>
                <c:pt idx="0">
                  <c:v>134307.562</c:v>
                </c:pt>
                <c:pt idx="1">
                  <c:v>195921.758</c:v>
                </c:pt>
                <c:pt idx="3">
                  <c:v>38208.573</c:v>
                </c:pt>
                <c:pt idx="4">
                  <c:v>147800.567</c:v>
                </c:pt>
                <c:pt idx="6">
                  <c:v>85276.66</c:v>
                </c:pt>
                <c:pt idx="7">
                  <c:v>28224.721</c:v>
                </c:pt>
                <c:pt idx="9">
                  <c:v>10822.329</c:v>
                </c:pt>
                <c:pt idx="10">
                  <c:v>19896.47</c:v>
                </c:pt>
              </c:numCache>
            </c:numRef>
          </c:val>
        </c:ser>
        <c:overlap val="100"/>
        <c:gapWidth val="0"/>
        <c:axId val="49591478"/>
        <c:axId val="43670119"/>
      </c:bar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3670119"/>
        <c:crosses val="autoZero"/>
        <c:auto val="1"/>
        <c:lblOffset val="100"/>
        <c:tickLblSkip val="1"/>
        <c:noMultiLvlLbl val="0"/>
      </c:catAx>
      <c:valAx>
        <c:axId val="4367011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9591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Total biomass (000 odt) in living trees in woodlands in England at 31 March 2011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35"/>
          <c:w val="0.845"/>
          <c:h val="0.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'Biomass by species - data'!$K$44</c:f>
              <c:strCache>
                <c:ptCount val="1"/>
                <c:pt idx="0">
                  <c:v>FC estate</c:v>
                </c:pt>
              </c:strCache>
            </c:strRef>
          </c:tx>
          <c:spPr>
            <a:solidFill>
              <a:srgbClr val="318C36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'Biomass by species - data'!$J$46:$J$68</c:f>
              <c:strCache>
                <c:ptCount val="23"/>
                <c:pt idx="0">
                  <c:v>Conifers</c:v>
                </c:pt>
                <c:pt idx="1">
                  <c:v>B'leaves</c:v>
                </c:pt>
                <c:pt idx="3">
                  <c:v>Conifers</c:v>
                </c:pt>
                <c:pt idx="4">
                  <c:v>B'leaves</c:v>
                </c:pt>
                <c:pt idx="6">
                  <c:v>Conifers</c:v>
                </c:pt>
                <c:pt idx="7">
                  <c:v>B'leaves</c:v>
                </c:pt>
                <c:pt idx="9">
                  <c:v>Conifers</c:v>
                </c:pt>
                <c:pt idx="10">
                  <c:v>B'leaves</c:v>
                </c:pt>
                <c:pt idx="12">
                  <c:v>Conifers</c:v>
                </c:pt>
                <c:pt idx="13">
                  <c:v>B'leaves</c:v>
                </c:pt>
                <c:pt idx="15">
                  <c:v>Conifers</c:v>
                </c:pt>
                <c:pt idx="16">
                  <c:v>B'leaves</c:v>
                </c:pt>
                <c:pt idx="18">
                  <c:v>Conifers</c:v>
                </c:pt>
                <c:pt idx="19">
                  <c:v>B'leaves</c:v>
                </c:pt>
                <c:pt idx="21">
                  <c:v>Conifers</c:v>
                </c:pt>
                <c:pt idx="22">
                  <c:v>B'leaves</c:v>
                </c:pt>
              </c:strCache>
            </c:strRef>
          </c:cat>
          <c:val>
            <c:numRef>
              <c:f>'Biomass by species - data'!$K$46:$K$68</c:f>
              <c:numCache>
                <c:ptCount val="23"/>
                <c:pt idx="0">
                  <c:v>1886.414</c:v>
                </c:pt>
                <c:pt idx="1">
                  <c:v>324.391</c:v>
                </c:pt>
                <c:pt idx="3">
                  <c:v>4536.155</c:v>
                </c:pt>
                <c:pt idx="4">
                  <c:v>110.865</c:v>
                </c:pt>
                <c:pt idx="6">
                  <c:v>1537.17</c:v>
                </c:pt>
                <c:pt idx="7">
                  <c:v>273.93</c:v>
                </c:pt>
                <c:pt idx="9">
                  <c:v>1125.679</c:v>
                </c:pt>
                <c:pt idx="10">
                  <c:v>860.98</c:v>
                </c:pt>
                <c:pt idx="12">
                  <c:v>2105.767</c:v>
                </c:pt>
                <c:pt idx="13">
                  <c:v>489.783</c:v>
                </c:pt>
                <c:pt idx="15">
                  <c:v>1985.933</c:v>
                </c:pt>
                <c:pt idx="16">
                  <c:v>3710.813</c:v>
                </c:pt>
                <c:pt idx="18">
                  <c:v>2779.569</c:v>
                </c:pt>
                <c:pt idx="19">
                  <c:v>1481.689</c:v>
                </c:pt>
                <c:pt idx="21">
                  <c:v>1229.4</c:v>
                </c:pt>
                <c:pt idx="22">
                  <c:v>355.503</c:v>
                </c:pt>
              </c:numCache>
            </c:numRef>
          </c:val>
        </c:ser>
        <c:ser>
          <c:idx val="1"/>
          <c:order val="1"/>
          <c:tx>
            <c:strRef>
              <c:f>'Biomass by species - data'!$L$44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B6D99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'Biomass by species - data'!$J$46:$J$68</c:f>
              <c:strCache>
                <c:ptCount val="23"/>
                <c:pt idx="0">
                  <c:v>Conifers</c:v>
                </c:pt>
                <c:pt idx="1">
                  <c:v>B'leaves</c:v>
                </c:pt>
                <c:pt idx="3">
                  <c:v>Conifers</c:v>
                </c:pt>
                <c:pt idx="4">
                  <c:v>B'leaves</c:v>
                </c:pt>
                <c:pt idx="6">
                  <c:v>Conifers</c:v>
                </c:pt>
                <c:pt idx="7">
                  <c:v>B'leaves</c:v>
                </c:pt>
                <c:pt idx="9">
                  <c:v>Conifers</c:v>
                </c:pt>
                <c:pt idx="10">
                  <c:v>B'leaves</c:v>
                </c:pt>
                <c:pt idx="12">
                  <c:v>Conifers</c:v>
                </c:pt>
                <c:pt idx="13">
                  <c:v>B'leaves</c:v>
                </c:pt>
                <c:pt idx="15">
                  <c:v>Conifers</c:v>
                </c:pt>
                <c:pt idx="16">
                  <c:v>B'leaves</c:v>
                </c:pt>
                <c:pt idx="18">
                  <c:v>Conifers</c:v>
                </c:pt>
                <c:pt idx="19">
                  <c:v>B'leaves</c:v>
                </c:pt>
                <c:pt idx="21">
                  <c:v>Conifers</c:v>
                </c:pt>
                <c:pt idx="22">
                  <c:v>B'leaves</c:v>
                </c:pt>
              </c:strCache>
            </c:strRef>
          </c:cat>
          <c:val>
            <c:numRef>
              <c:f>'Biomass by species - data'!$L$46:$L$68</c:f>
              <c:numCache>
                <c:ptCount val="23"/>
                <c:pt idx="0">
                  <c:v>3955.208</c:v>
                </c:pt>
                <c:pt idx="1">
                  <c:v>10476.642</c:v>
                </c:pt>
                <c:pt idx="3">
                  <c:v>4727.887</c:v>
                </c:pt>
                <c:pt idx="4">
                  <c:v>4756.126</c:v>
                </c:pt>
                <c:pt idx="6">
                  <c:v>3870.411</c:v>
                </c:pt>
                <c:pt idx="7">
                  <c:v>10683.065</c:v>
                </c:pt>
                <c:pt idx="9">
                  <c:v>1715.945</c:v>
                </c:pt>
                <c:pt idx="10">
                  <c:v>10401.5</c:v>
                </c:pt>
                <c:pt idx="12">
                  <c:v>2994.31</c:v>
                </c:pt>
                <c:pt idx="13">
                  <c:v>16103.497</c:v>
                </c:pt>
                <c:pt idx="15">
                  <c:v>7532.746</c:v>
                </c:pt>
                <c:pt idx="16">
                  <c:v>42518.028</c:v>
                </c:pt>
                <c:pt idx="18">
                  <c:v>8526.286</c:v>
                </c:pt>
                <c:pt idx="19">
                  <c:v>35127.486</c:v>
                </c:pt>
                <c:pt idx="21">
                  <c:v>4885.78</c:v>
                </c:pt>
                <c:pt idx="22">
                  <c:v>17734.223</c:v>
                </c:pt>
              </c:numCache>
            </c:numRef>
          </c:val>
        </c:ser>
        <c:overlap val="100"/>
        <c:gapWidth val="0"/>
        <c:axId val="57486752"/>
        <c:axId val="47618721"/>
      </c:bar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7618721"/>
        <c:crosses val="autoZero"/>
        <c:auto val="1"/>
        <c:lblOffset val="100"/>
        <c:tickLblSkip val="1"/>
        <c:noMultiLvlLbl val="0"/>
      </c:catAx>
      <c:valAx>
        <c:axId val="4761872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7486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Total biomass (000 odt) in living trees in woodlands in Scotland at 31 March 2011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35"/>
          <c:w val="0.845"/>
          <c:h val="0.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'Biomass by species - data'!$S$44</c:f>
              <c:strCache>
                <c:ptCount val="1"/>
                <c:pt idx="0">
                  <c:v>FC estate</c:v>
                </c:pt>
              </c:strCache>
            </c:strRef>
          </c:tx>
          <c:spPr>
            <a:solidFill>
              <a:srgbClr val="163A6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'Biomass by species - data'!$R$46:$R$59</c:f>
              <c:strCache>
                <c:ptCount val="14"/>
                <c:pt idx="0">
                  <c:v>Conifers</c:v>
                </c:pt>
                <c:pt idx="1">
                  <c:v>B'leaves</c:v>
                </c:pt>
                <c:pt idx="3">
                  <c:v>Conifers</c:v>
                </c:pt>
                <c:pt idx="4">
                  <c:v>B'leaves</c:v>
                </c:pt>
                <c:pt idx="6">
                  <c:v>Conifers</c:v>
                </c:pt>
                <c:pt idx="7">
                  <c:v>B'leaves</c:v>
                </c:pt>
                <c:pt idx="9">
                  <c:v>Conifers</c:v>
                </c:pt>
                <c:pt idx="10">
                  <c:v>B'leaves</c:v>
                </c:pt>
                <c:pt idx="12">
                  <c:v>Conifers</c:v>
                </c:pt>
                <c:pt idx="13">
                  <c:v>B'leaves</c:v>
                </c:pt>
              </c:strCache>
            </c:strRef>
          </c:cat>
          <c:val>
            <c:numRef>
              <c:f>'Biomass by species - data'!$S$46:$S$59</c:f>
              <c:numCache>
                <c:ptCount val="14"/>
                <c:pt idx="0">
                  <c:v>8682.216</c:v>
                </c:pt>
                <c:pt idx="1">
                  <c:v>547.333</c:v>
                </c:pt>
                <c:pt idx="3">
                  <c:v>6604.924</c:v>
                </c:pt>
                <c:pt idx="4">
                  <c:v>215.906</c:v>
                </c:pt>
                <c:pt idx="6">
                  <c:v>3971.415</c:v>
                </c:pt>
                <c:pt idx="7">
                  <c:v>172.135</c:v>
                </c:pt>
                <c:pt idx="9">
                  <c:v>16179.198</c:v>
                </c:pt>
                <c:pt idx="10">
                  <c:v>390.631</c:v>
                </c:pt>
                <c:pt idx="12">
                  <c:v>19194.827</c:v>
                </c:pt>
                <c:pt idx="13">
                  <c:v>1708.523</c:v>
                </c:pt>
              </c:numCache>
            </c:numRef>
          </c:val>
        </c:ser>
        <c:ser>
          <c:idx val="1"/>
          <c:order val="1"/>
          <c:tx>
            <c:strRef>
              <c:f>'Biomass by species - data'!$T$44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8DA6C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'Biomass by species - data'!$R$46:$R$59</c:f>
              <c:strCache>
                <c:ptCount val="14"/>
                <c:pt idx="0">
                  <c:v>Conifers</c:v>
                </c:pt>
                <c:pt idx="1">
                  <c:v>B'leaves</c:v>
                </c:pt>
                <c:pt idx="3">
                  <c:v>Conifers</c:v>
                </c:pt>
                <c:pt idx="4">
                  <c:v>B'leaves</c:v>
                </c:pt>
                <c:pt idx="6">
                  <c:v>Conifers</c:v>
                </c:pt>
                <c:pt idx="7">
                  <c:v>B'leaves</c:v>
                </c:pt>
                <c:pt idx="9">
                  <c:v>Conifers</c:v>
                </c:pt>
                <c:pt idx="10">
                  <c:v>B'leaves</c:v>
                </c:pt>
                <c:pt idx="12">
                  <c:v>Conifers</c:v>
                </c:pt>
                <c:pt idx="13">
                  <c:v>B'leaves</c:v>
                </c:pt>
              </c:strCache>
            </c:strRef>
          </c:cat>
          <c:val>
            <c:numRef>
              <c:f>'Biomass by species - data'!$T$46:$T$59</c:f>
              <c:numCache>
                <c:ptCount val="14"/>
                <c:pt idx="0">
                  <c:v>10185.917</c:v>
                </c:pt>
                <c:pt idx="1">
                  <c:v>3071.342</c:v>
                </c:pt>
                <c:pt idx="3">
                  <c:v>17388.192</c:v>
                </c:pt>
                <c:pt idx="4">
                  <c:v>3901.979</c:v>
                </c:pt>
                <c:pt idx="6">
                  <c:v>9381.049</c:v>
                </c:pt>
                <c:pt idx="7">
                  <c:v>4695.924</c:v>
                </c:pt>
                <c:pt idx="9">
                  <c:v>28987.295</c:v>
                </c:pt>
                <c:pt idx="10">
                  <c:v>11388.057</c:v>
                </c:pt>
                <c:pt idx="12">
                  <c:v>19334.207</c:v>
                </c:pt>
                <c:pt idx="13">
                  <c:v>5167.419</c:v>
                </c:pt>
              </c:numCache>
            </c:numRef>
          </c:val>
        </c:ser>
        <c:overlap val="100"/>
        <c:gapWidth val="0"/>
        <c:axId val="25915306"/>
        <c:axId val="31911163"/>
      </c:bar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1911163"/>
        <c:crosses val="autoZero"/>
        <c:auto val="1"/>
        <c:lblOffset val="100"/>
        <c:tickLblSkip val="1"/>
        <c:noMultiLvlLbl val="0"/>
      </c:catAx>
      <c:valAx>
        <c:axId val="319111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5915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Proportion of biomass by principal species in Great Britain at 31 March 2011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5"/>
          <c:y val="0.21175"/>
          <c:w val="0.405"/>
          <c:h val="0.6605"/>
        </c:manualLayout>
      </c:layout>
      <c:pieChart>
        <c:varyColors val="1"/>
        <c:ser>
          <c:idx val="0"/>
          <c:order val="0"/>
          <c:spPr>
            <a:solidFill>
              <a:srgbClr val="76AD1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4A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5401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6AD1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DA6C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2EE12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6D99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B51B1B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A87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DBFF01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66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80B79E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5BB5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('Biomass by species - tables'!$B$8:$B$15,'Biomass by species - tables'!$B$17:$B$27)</c:f>
              <c:strCache>
                <c:ptCount val="19"/>
                <c:pt idx="0">
                  <c:v>Sitka spruce</c:v>
                </c:pt>
                <c:pt idx="1">
                  <c:v>Scots pine</c:v>
                </c:pt>
                <c:pt idx="2">
                  <c:v>Corsican pine</c:v>
                </c:pt>
                <c:pt idx="3">
                  <c:v>Norway spruce</c:v>
                </c:pt>
                <c:pt idx="4">
                  <c:v>Larches</c:v>
                </c:pt>
                <c:pt idx="5">
                  <c:v>Douglas fir</c:v>
                </c:pt>
                <c:pt idx="6">
                  <c:v>Lodgepole pine</c:v>
                </c:pt>
                <c:pt idx="7">
                  <c:v>Other conifers</c:v>
                </c:pt>
                <c:pt idx="8">
                  <c:v>Oak</c:v>
                </c:pt>
                <c:pt idx="9">
                  <c:v>Beech</c:v>
                </c:pt>
                <c:pt idx="10">
                  <c:v>Sycamore</c:v>
                </c:pt>
                <c:pt idx="11">
                  <c:v>Ash</c:v>
                </c:pt>
                <c:pt idx="12">
                  <c:v>Birch</c:v>
                </c:pt>
                <c:pt idx="13">
                  <c:v>Sweet chestnut</c:v>
                </c:pt>
                <c:pt idx="14">
                  <c:v>Hazel</c:v>
                </c:pt>
                <c:pt idx="15">
                  <c:v>Hawthorn</c:v>
                </c:pt>
                <c:pt idx="16">
                  <c:v>Alder</c:v>
                </c:pt>
                <c:pt idx="17">
                  <c:v>Willow</c:v>
                </c:pt>
                <c:pt idx="18">
                  <c:v>Other broadleaves</c:v>
                </c:pt>
              </c:strCache>
            </c:strRef>
          </c:cat>
          <c:val>
            <c:numRef>
              <c:f>('Biomass by species - tables'!$F$8:$F$15,'Biomass by species - tables'!$F$17:$F$27)</c:f>
              <c:numCache>
                <c:ptCount val="19"/>
                <c:pt idx="0">
                  <c:v>109998.552</c:v>
                </c:pt>
                <c:pt idx="1">
                  <c:v>35599.62</c:v>
                </c:pt>
                <c:pt idx="2">
                  <c:v>7252.744000000001</c:v>
                </c:pt>
                <c:pt idx="3">
                  <c:v>10836.941</c:v>
                </c:pt>
                <c:pt idx="4">
                  <c:v>22457.539</c:v>
                </c:pt>
                <c:pt idx="5">
                  <c:v>10249.789999999999</c:v>
                </c:pt>
                <c:pt idx="6">
                  <c:v>13789.921999999999</c:v>
                </c:pt>
                <c:pt idx="7">
                  <c:v>8032.236000000001</c:v>
                </c:pt>
                <c:pt idx="8">
                  <c:v>61734.805</c:v>
                </c:pt>
                <c:pt idx="9">
                  <c:v>28877.07</c:v>
                </c:pt>
                <c:pt idx="10">
                  <c:v>21604.368</c:v>
                </c:pt>
                <c:pt idx="11">
                  <c:v>28082.775999999998</c:v>
                </c:pt>
                <c:pt idx="12">
                  <c:v>20989.549000000003</c:v>
                </c:pt>
                <c:pt idx="13">
                  <c:v>6141.03</c:v>
                </c:pt>
                <c:pt idx="14">
                  <c:v>6126.695</c:v>
                </c:pt>
                <c:pt idx="15">
                  <c:v>3419.914</c:v>
                </c:pt>
                <c:pt idx="16">
                  <c:v>7823.847000000001</c:v>
                </c:pt>
                <c:pt idx="17">
                  <c:v>4787.584</c:v>
                </c:pt>
                <c:pt idx="18">
                  <c:v>19265.077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5"/>
          <c:y val="0.227"/>
          <c:w val="0.18925"/>
          <c:h val="0.5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Proportion of biomass by principal species in England at 31 March 2011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5"/>
          <c:y val="0.21175"/>
          <c:w val="0.405"/>
          <c:h val="0.6605"/>
        </c:manualLayout>
      </c:layout>
      <c:pieChart>
        <c:varyColors val="1"/>
        <c:ser>
          <c:idx val="0"/>
          <c:order val="0"/>
          <c:spPr>
            <a:solidFill>
              <a:srgbClr val="76AD1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4A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5401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6AD1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DA6C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2EE12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6D99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B51B1B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A87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DBFF01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66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80B79E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5BB5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('Biomass by species - tables'!$B$38:$B$45,'Biomass by species - tables'!$B$47:$B$57)</c:f>
              <c:strCache>
                <c:ptCount val="19"/>
                <c:pt idx="0">
                  <c:v>Sitka spruce</c:v>
                </c:pt>
                <c:pt idx="1">
                  <c:v>Scots pine</c:v>
                </c:pt>
                <c:pt idx="2">
                  <c:v>Corsican pine</c:v>
                </c:pt>
                <c:pt idx="3">
                  <c:v>Norway spruce</c:v>
                </c:pt>
                <c:pt idx="4">
                  <c:v>Larches</c:v>
                </c:pt>
                <c:pt idx="5">
                  <c:v>Douglas fir</c:v>
                </c:pt>
                <c:pt idx="6">
                  <c:v>Lodgepole pine</c:v>
                </c:pt>
                <c:pt idx="7">
                  <c:v>Other conifers</c:v>
                </c:pt>
                <c:pt idx="8">
                  <c:v>Oak</c:v>
                </c:pt>
                <c:pt idx="9">
                  <c:v>Beech</c:v>
                </c:pt>
                <c:pt idx="10">
                  <c:v>Sycamore</c:v>
                </c:pt>
                <c:pt idx="11">
                  <c:v>Ash</c:v>
                </c:pt>
                <c:pt idx="12">
                  <c:v>Birch</c:v>
                </c:pt>
                <c:pt idx="13">
                  <c:v>Sweet chestnut</c:v>
                </c:pt>
                <c:pt idx="14">
                  <c:v>Hazel</c:v>
                </c:pt>
                <c:pt idx="15">
                  <c:v>Hawthorn</c:v>
                </c:pt>
                <c:pt idx="16">
                  <c:v>Alder</c:v>
                </c:pt>
                <c:pt idx="17">
                  <c:v>Willow</c:v>
                </c:pt>
                <c:pt idx="18">
                  <c:v>Other broadleaves</c:v>
                </c:pt>
              </c:strCache>
            </c:strRef>
          </c:cat>
          <c:val>
            <c:numRef>
              <c:f>('Biomass by species - tables'!$F$38:$F$45,'Biomass by species - tables'!$F$47:$F$57)</c:f>
              <c:numCache>
                <c:ptCount val="19"/>
                <c:pt idx="0">
                  <c:v>11758.635999999999</c:v>
                </c:pt>
                <c:pt idx="1">
                  <c:v>13144.078000000001</c:v>
                </c:pt>
                <c:pt idx="2">
                  <c:v>6293.352</c:v>
                </c:pt>
                <c:pt idx="3">
                  <c:v>4887.539000000001</c:v>
                </c:pt>
                <c:pt idx="4">
                  <c:v>7860.1050000000005</c:v>
                </c:pt>
                <c:pt idx="5">
                  <c:v>5642.349</c:v>
                </c:pt>
                <c:pt idx="6">
                  <c:v>1426.768</c:v>
                </c:pt>
                <c:pt idx="7">
                  <c:v>4443.851</c:v>
                </c:pt>
                <c:pt idx="8">
                  <c:v>48983.537</c:v>
                </c:pt>
                <c:pt idx="9">
                  <c:v>21974.2</c:v>
                </c:pt>
                <c:pt idx="10">
                  <c:v>16013.103000000001</c:v>
                </c:pt>
                <c:pt idx="11">
                  <c:v>21570.754</c:v>
                </c:pt>
                <c:pt idx="12">
                  <c:v>10851.634</c:v>
                </c:pt>
                <c:pt idx="13">
                  <c:v>5917.157999999999</c:v>
                </c:pt>
                <c:pt idx="14">
                  <c:v>4912.754000000001</c:v>
                </c:pt>
                <c:pt idx="15">
                  <c:v>2832.779</c:v>
                </c:pt>
                <c:pt idx="16">
                  <c:v>4936.71</c:v>
                </c:pt>
                <c:pt idx="17">
                  <c:v>3594.5150000000003</c:v>
                </c:pt>
                <c:pt idx="18">
                  <c:v>14494.649000000001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5"/>
          <c:y val="0.227"/>
          <c:w val="0.18925"/>
          <c:h val="0.5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0.117</cdr:y>
    </cdr:from>
    <cdr:to>
      <cdr:x>0.034</cdr:x>
      <cdr:y>0.929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0"/>
          <a:ext cx="314325" cy="463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 vert="vert27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Biomass (000 odt)</a:t>
          </a:r>
        </a:p>
      </cdr:txBody>
    </cdr:sp>
  </cdr:relSizeAnchor>
  <cdr:relSizeAnchor xmlns:cdr="http://schemas.openxmlformats.org/drawingml/2006/chartDrawing">
    <cdr:from>
      <cdr:x>0.82525</cdr:x>
      <cdr:y>0.15425</cdr:y>
    </cdr:from>
    <cdr:to>
      <cdr:x>0.84875</cdr:x>
      <cdr:y>0.19225</cdr:y>
    </cdr:to>
    <cdr:sp>
      <cdr:nvSpPr>
        <cdr:cNvPr id="2" name="Rectangle 3"/>
        <cdr:cNvSpPr>
          <a:spLocks/>
        </cdr:cNvSpPr>
      </cdr:nvSpPr>
      <cdr:spPr>
        <a:xfrm>
          <a:off x="7677150" y="876300"/>
          <a:ext cx="219075" cy="219075"/>
        </a:xfrm>
        <a:prstGeom prst="rect">
          <a:avLst/>
        </a:prstGeom>
        <a:solidFill>
          <a:srgbClr val="05401A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0.85825</cdr:x>
      <cdr:y>0.23375</cdr:y>
    </cdr:from>
    <cdr:to>
      <cdr:x>0.99625</cdr:x>
      <cdr:y>0.297</cdr:y>
    </cdr:to>
    <cdr:sp>
      <cdr:nvSpPr>
        <cdr:cNvPr id="3" name="Text Box 4"/>
        <cdr:cNvSpPr txBox="1">
          <a:spLocks noChangeArrowheads="1"/>
        </cdr:cNvSpPr>
      </cdr:nvSpPr>
      <cdr:spPr>
        <a:xfrm>
          <a:off x="7981950" y="1333500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Great Britain PS</a:t>
          </a:r>
        </a:p>
      </cdr:txBody>
    </cdr:sp>
  </cdr:relSizeAnchor>
  <cdr:relSizeAnchor xmlns:cdr="http://schemas.openxmlformats.org/drawingml/2006/chartDrawing">
    <cdr:from>
      <cdr:x>0.82525</cdr:x>
      <cdr:y>0.2425</cdr:y>
    </cdr:from>
    <cdr:to>
      <cdr:x>0.84875</cdr:x>
      <cdr:y>0.27975</cdr:y>
    </cdr:to>
    <cdr:sp>
      <cdr:nvSpPr>
        <cdr:cNvPr id="4" name="Rectangle 5"/>
        <cdr:cNvSpPr>
          <a:spLocks/>
        </cdr:cNvSpPr>
      </cdr:nvSpPr>
      <cdr:spPr>
        <a:xfrm>
          <a:off x="7677150" y="1381125"/>
          <a:ext cx="219075" cy="209550"/>
        </a:xfrm>
        <a:prstGeom prst="rect">
          <a:avLst/>
        </a:prstGeom>
        <a:solidFill>
          <a:srgbClr val="80B79E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0.85825</cdr:x>
      <cdr:y>0.14375</cdr:y>
    </cdr:from>
    <cdr:to>
      <cdr:x>0.99725</cdr:x>
      <cdr:y>0.207</cdr:y>
    </cdr:to>
    <cdr:sp>
      <cdr:nvSpPr>
        <cdr:cNvPr id="5" name="Text Box 6"/>
        <cdr:cNvSpPr txBox="1">
          <a:spLocks noChangeArrowheads="1"/>
        </cdr:cNvSpPr>
      </cdr:nvSpPr>
      <cdr:spPr>
        <a:xfrm>
          <a:off x="7981950" y="819150"/>
          <a:ext cx="1295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Great Britain FC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0.88975</cdr:y>
    </cdr:from>
    <cdr:to>
      <cdr:x>0.16925</cdr:x>
      <cdr:y>0.99475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5076825"/>
          <a:ext cx="6000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North West England</a:t>
          </a:r>
        </a:p>
      </cdr:txBody>
    </cdr:sp>
  </cdr:relSizeAnchor>
  <cdr:relSizeAnchor xmlns:cdr="http://schemas.openxmlformats.org/drawingml/2006/chartDrawing">
    <cdr:from>
      <cdr:x>0.003</cdr:x>
      <cdr:y>0.117</cdr:y>
    </cdr:from>
    <cdr:to>
      <cdr:x>0.028</cdr:x>
      <cdr:y>0.783</cdr:y>
    </cdr:to>
    <cdr:sp>
      <cdr:nvSpPr>
        <cdr:cNvPr id="2" name="Text Box 5"/>
        <cdr:cNvSpPr txBox="1">
          <a:spLocks noChangeArrowheads="1"/>
        </cdr:cNvSpPr>
      </cdr:nvSpPr>
      <cdr:spPr>
        <a:xfrm>
          <a:off x="19050" y="666750"/>
          <a:ext cx="228600" cy="3810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Biomass (000 odt)</a:t>
          </a:r>
        </a:p>
      </cdr:txBody>
    </cdr:sp>
  </cdr:relSizeAnchor>
  <cdr:relSizeAnchor xmlns:cdr="http://schemas.openxmlformats.org/drawingml/2006/chartDrawing">
    <cdr:from>
      <cdr:x>0.93075</cdr:x>
      <cdr:y>0.18675</cdr:y>
    </cdr:from>
    <cdr:to>
      <cdr:x>1</cdr:x>
      <cdr:y>0.24925</cdr:y>
    </cdr:to>
    <cdr:sp>
      <cdr:nvSpPr>
        <cdr:cNvPr id="3" name="Text Box 7"/>
        <cdr:cNvSpPr txBox="1">
          <a:spLocks noChangeArrowheads="1"/>
        </cdr:cNvSpPr>
      </cdr:nvSpPr>
      <cdr:spPr>
        <a:xfrm>
          <a:off x="8658225" y="1066800"/>
          <a:ext cx="6477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PS</a:t>
          </a:r>
        </a:p>
      </cdr:txBody>
    </cdr:sp>
  </cdr:relSizeAnchor>
  <cdr:relSizeAnchor xmlns:cdr="http://schemas.openxmlformats.org/drawingml/2006/chartDrawing">
    <cdr:from>
      <cdr:x>0.8955</cdr:x>
      <cdr:y>0.1945</cdr:y>
    </cdr:from>
    <cdr:to>
      <cdr:x>0.919</cdr:x>
      <cdr:y>0.233</cdr:y>
    </cdr:to>
    <cdr:sp>
      <cdr:nvSpPr>
        <cdr:cNvPr id="4" name="Rectangle 8"/>
        <cdr:cNvSpPr>
          <a:spLocks/>
        </cdr:cNvSpPr>
      </cdr:nvSpPr>
      <cdr:spPr>
        <a:xfrm>
          <a:off x="8324850" y="1104900"/>
          <a:ext cx="219075" cy="219075"/>
        </a:xfrm>
        <a:prstGeom prst="rect">
          <a:avLst/>
        </a:prstGeom>
        <a:solidFill>
          <a:srgbClr val="B6D99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0.8955</cdr:x>
      <cdr:y>0.12675</cdr:y>
    </cdr:from>
    <cdr:to>
      <cdr:x>0.919</cdr:x>
      <cdr:y>0.1645</cdr:y>
    </cdr:to>
    <cdr:sp>
      <cdr:nvSpPr>
        <cdr:cNvPr id="5" name="Rectangle 10"/>
        <cdr:cNvSpPr>
          <a:spLocks/>
        </cdr:cNvSpPr>
      </cdr:nvSpPr>
      <cdr:spPr>
        <a:xfrm>
          <a:off x="8324850" y="723900"/>
          <a:ext cx="219075" cy="219075"/>
        </a:xfrm>
        <a:prstGeom prst="rect">
          <a:avLst/>
        </a:prstGeom>
        <a:solidFill>
          <a:srgbClr val="318C36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0.93075</cdr:x>
      <cdr:y>0.117</cdr:y>
    </cdr:from>
    <cdr:to>
      <cdr:x>1</cdr:x>
      <cdr:y>0.1795</cdr:y>
    </cdr:to>
    <cdr:sp>
      <cdr:nvSpPr>
        <cdr:cNvPr id="6" name="Text Box 13"/>
        <cdr:cNvSpPr txBox="1">
          <a:spLocks noChangeArrowheads="1"/>
        </cdr:cNvSpPr>
      </cdr:nvSpPr>
      <cdr:spPr>
        <a:xfrm>
          <a:off x="8658225" y="666750"/>
          <a:ext cx="6477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FC</a:t>
          </a:r>
        </a:p>
      </cdr:txBody>
    </cdr:sp>
  </cdr:relSizeAnchor>
  <cdr:relSizeAnchor xmlns:cdr="http://schemas.openxmlformats.org/drawingml/2006/chartDrawing">
    <cdr:from>
      <cdr:x>0.236</cdr:x>
      <cdr:y>0.88975</cdr:y>
    </cdr:from>
    <cdr:to>
      <cdr:x>0.30425</cdr:x>
      <cdr:y>0.995</cdr:y>
    </cdr:to>
    <cdr:sp>
      <cdr:nvSpPr>
        <cdr:cNvPr id="7" name="Text Box 1"/>
        <cdr:cNvSpPr txBox="1">
          <a:spLocks noChangeArrowheads="1"/>
        </cdr:cNvSpPr>
      </cdr:nvSpPr>
      <cdr:spPr>
        <a:xfrm>
          <a:off x="2190750" y="5076825"/>
          <a:ext cx="6381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North East England</a:t>
          </a:r>
        </a:p>
      </cdr:txBody>
    </cdr:sp>
  </cdr:relSizeAnchor>
  <cdr:relSizeAnchor xmlns:cdr="http://schemas.openxmlformats.org/drawingml/2006/chartDrawing">
    <cdr:from>
      <cdr:x>0.33825</cdr:x>
      <cdr:y>0.88975</cdr:y>
    </cdr:from>
    <cdr:to>
      <cdr:x>0.4065</cdr:x>
      <cdr:y>0.995</cdr:y>
    </cdr:to>
    <cdr:sp>
      <cdr:nvSpPr>
        <cdr:cNvPr id="8" name="Text Box 1"/>
        <cdr:cNvSpPr txBox="1">
          <a:spLocks noChangeArrowheads="1"/>
        </cdr:cNvSpPr>
      </cdr:nvSpPr>
      <cdr:spPr>
        <a:xfrm>
          <a:off x="3143250" y="5076825"/>
          <a:ext cx="6381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Yorks and Humber</a:t>
          </a:r>
        </a:p>
      </cdr:txBody>
    </cdr:sp>
  </cdr:relSizeAnchor>
  <cdr:relSizeAnchor xmlns:cdr="http://schemas.openxmlformats.org/drawingml/2006/chartDrawing">
    <cdr:from>
      <cdr:x>0.43175</cdr:x>
      <cdr:y>0.88975</cdr:y>
    </cdr:from>
    <cdr:to>
      <cdr:x>0.51425</cdr:x>
      <cdr:y>0.995</cdr:y>
    </cdr:to>
    <cdr:sp>
      <cdr:nvSpPr>
        <cdr:cNvPr id="9" name="Text Box 1"/>
        <cdr:cNvSpPr txBox="1">
          <a:spLocks noChangeArrowheads="1"/>
        </cdr:cNvSpPr>
      </cdr:nvSpPr>
      <cdr:spPr>
        <a:xfrm>
          <a:off x="4010025" y="5076825"/>
          <a:ext cx="7715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East Midlands</a:t>
          </a:r>
        </a:p>
      </cdr:txBody>
    </cdr:sp>
  </cdr:relSizeAnchor>
  <cdr:relSizeAnchor xmlns:cdr="http://schemas.openxmlformats.org/drawingml/2006/chartDrawing">
    <cdr:from>
      <cdr:x>0.544</cdr:x>
      <cdr:y>0.88975</cdr:y>
    </cdr:from>
    <cdr:to>
      <cdr:x>0.6125</cdr:x>
      <cdr:y>0.995</cdr:y>
    </cdr:to>
    <cdr:sp>
      <cdr:nvSpPr>
        <cdr:cNvPr id="10" name="Text Box 1"/>
        <cdr:cNvSpPr txBox="1">
          <a:spLocks noChangeArrowheads="1"/>
        </cdr:cNvSpPr>
      </cdr:nvSpPr>
      <cdr:spPr>
        <a:xfrm>
          <a:off x="5057775" y="5076825"/>
          <a:ext cx="6381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East England</a:t>
          </a:r>
        </a:p>
      </cdr:txBody>
    </cdr:sp>
  </cdr:relSizeAnchor>
  <cdr:relSizeAnchor xmlns:cdr="http://schemas.openxmlformats.org/drawingml/2006/chartDrawing">
    <cdr:from>
      <cdr:x>0.6195</cdr:x>
      <cdr:y>0.88975</cdr:y>
    </cdr:from>
    <cdr:to>
      <cdr:x>0.695</cdr:x>
      <cdr:y>0.995</cdr:y>
    </cdr:to>
    <cdr:sp>
      <cdr:nvSpPr>
        <cdr:cNvPr id="11" name="Text Box 1"/>
        <cdr:cNvSpPr txBox="1">
          <a:spLocks noChangeArrowheads="1"/>
        </cdr:cNvSpPr>
      </cdr:nvSpPr>
      <cdr:spPr>
        <a:xfrm>
          <a:off x="5762625" y="5076825"/>
          <a:ext cx="7048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South East England</a:t>
          </a:r>
        </a:p>
      </cdr:txBody>
    </cdr:sp>
  </cdr:relSizeAnchor>
  <cdr:relSizeAnchor xmlns:cdr="http://schemas.openxmlformats.org/drawingml/2006/chartDrawing">
    <cdr:from>
      <cdr:x>0.721</cdr:x>
      <cdr:y>0.88975</cdr:y>
    </cdr:from>
    <cdr:to>
      <cdr:x>0.78925</cdr:x>
      <cdr:y>0.995</cdr:y>
    </cdr:to>
    <cdr:sp>
      <cdr:nvSpPr>
        <cdr:cNvPr id="12" name="Text Box 1"/>
        <cdr:cNvSpPr txBox="1">
          <a:spLocks noChangeArrowheads="1"/>
        </cdr:cNvSpPr>
      </cdr:nvSpPr>
      <cdr:spPr>
        <a:xfrm>
          <a:off x="6705600" y="5076825"/>
          <a:ext cx="6381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South West England</a:t>
          </a:r>
        </a:p>
      </cdr:txBody>
    </cdr:sp>
  </cdr:relSizeAnchor>
  <cdr:relSizeAnchor xmlns:cdr="http://schemas.openxmlformats.org/drawingml/2006/chartDrawing">
    <cdr:from>
      <cdr:x>0.82</cdr:x>
      <cdr:y>0.88975</cdr:y>
    </cdr:from>
    <cdr:to>
      <cdr:x>0.90375</cdr:x>
      <cdr:y>0.995</cdr:y>
    </cdr:to>
    <cdr:sp>
      <cdr:nvSpPr>
        <cdr:cNvPr id="13" name="Text Box 1"/>
        <cdr:cNvSpPr txBox="1">
          <a:spLocks noChangeArrowheads="1"/>
        </cdr:cNvSpPr>
      </cdr:nvSpPr>
      <cdr:spPr>
        <a:xfrm>
          <a:off x="7629525" y="5076825"/>
          <a:ext cx="7810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West Midlands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0.90675</cdr:y>
    </cdr:from>
    <cdr:to>
      <cdr:x>0.2445</cdr:x>
      <cdr:y>0.99375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90625" y="5181600"/>
          <a:ext cx="10858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North Scotland</a:t>
          </a:r>
        </a:p>
      </cdr:txBody>
    </cdr:sp>
  </cdr:relSizeAnchor>
  <cdr:relSizeAnchor xmlns:cdr="http://schemas.openxmlformats.org/drawingml/2006/chartDrawing">
    <cdr:from>
      <cdr:x>0.003</cdr:x>
      <cdr:y>0.11675</cdr:y>
    </cdr:from>
    <cdr:to>
      <cdr:x>0.028</cdr:x>
      <cdr:y>0.778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666750"/>
          <a:ext cx="228600" cy="3781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Biomass (000 odt)</a:t>
          </a:r>
        </a:p>
      </cdr:txBody>
    </cdr:sp>
  </cdr:relSizeAnchor>
  <cdr:relSizeAnchor xmlns:cdr="http://schemas.openxmlformats.org/drawingml/2006/chartDrawing">
    <cdr:from>
      <cdr:x>0.93075</cdr:x>
      <cdr:y>0.182</cdr:y>
    </cdr:from>
    <cdr:to>
      <cdr:x>1</cdr:x>
      <cdr:y>0.24</cdr:y>
    </cdr:to>
    <cdr:sp>
      <cdr:nvSpPr>
        <cdr:cNvPr id="3" name="Text Box 3"/>
        <cdr:cNvSpPr txBox="1">
          <a:spLocks noChangeArrowheads="1"/>
        </cdr:cNvSpPr>
      </cdr:nvSpPr>
      <cdr:spPr>
        <a:xfrm>
          <a:off x="8658225" y="103822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PS</a:t>
          </a:r>
        </a:p>
      </cdr:txBody>
    </cdr:sp>
  </cdr:relSizeAnchor>
  <cdr:relSizeAnchor xmlns:cdr="http://schemas.openxmlformats.org/drawingml/2006/chartDrawing">
    <cdr:from>
      <cdr:x>0.8955</cdr:x>
      <cdr:y>0.18925</cdr:y>
    </cdr:from>
    <cdr:to>
      <cdr:x>0.919</cdr:x>
      <cdr:y>0.225</cdr:y>
    </cdr:to>
    <cdr:sp>
      <cdr:nvSpPr>
        <cdr:cNvPr id="4" name="Rectangle 4"/>
        <cdr:cNvSpPr>
          <a:spLocks/>
        </cdr:cNvSpPr>
      </cdr:nvSpPr>
      <cdr:spPr>
        <a:xfrm>
          <a:off x="8324850" y="1076325"/>
          <a:ext cx="219075" cy="200025"/>
        </a:xfrm>
        <a:prstGeom prst="rect">
          <a:avLst/>
        </a:prstGeom>
        <a:solidFill>
          <a:srgbClr val="8DA6C1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0.8955</cdr:x>
      <cdr:y>0.12625</cdr:y>
    </cdr:from>
    <cdr:to>
      <cdr:x>0.919</cdr:x>
      <cdr:y>0.16125</cdr:y>
    </cdr:to>
    <cdr:sp>
      <cdr:nvSpPr>
        <cdr:cNvPr id="5" name="Rectangle 5"/>
        <cdr:cNvSpPr>
          <a:spLocks/>
        </cdr:cNvSpPr>
      </cdr:nvSpPr>
      <cdr:spPr>
        <a:xfrm>
          <a:off x="8324850" y="714375"/>
          <a:ext cx="219075" cy="200025"/>
        </a:xfrm>
        <a:prstGeom prst="rect">
          <a:avLst/>
        </a:prstGeom>
        <a:solidFill>
          <a:srgbClr val="163A6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0.93075</cdr:x>
      <cdr:y>0.11675</cdr:y>
    </cdr:from>
    <cdr:to>
      <cdr:x>1</cdr:x>
      <cdr:y>0.1755</cdr:y>
    </cdr:to>
    <cdr:sp>
      <cdr:nvSpPr>
        <cdr:cNvPr id="6" name="Text Box 6"/>
        <cdr:cNvSpPr txBox="1">
          <a:spLocks noChangeArrowheads="1"/>
        </cdr:cNvSpPr>
      </cdr:nvSpPr>
      <cdr:spPr>
        <a:xfrm>
          <a:off x="8658225" y="66675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FC</a:t>
          </a:r>
        </a:p>
      </cdr:txBody>
    </cdr:sp>
  </cdr:relSizeAnchor>
  <cdr:relSizeAnchor xmlns:cdr="http://schemas.openxmlformats.org/drawingml/2006/chartDrawing">
    <cdr:from>
      <cdr:x>0.30425</cdr:x>
      <cdr:y>0.89825</cdr:y>
    </cdr:from>
    <cdr:to>
      <cdr:x>0.4215</cdr:x>
      <cdr:y>0.98475</cdr:y>
    </cdr:to>
    <cdr:sp>
      <cdr:nvSpPr>
        <cdr:cNvPr id="7" name="Text Box 1"/>
        <cdr:cNvSpPr txBox="1">
          <a:spLocks noChangeArrowheads="1"/>
        </cdr:cNvSpPr>
      </cdr:nvSpPr>
      <cdr:spPr>
        <a:xfrm>
          <a:off x="2828925" y="5124450"/>
          <a:ext cx="1095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North East Scotland</a:t>
          </a:r>
        </a:p>
      </cdr:txBody>
    </cdr:sp>
  </cdr:relSizeAnchor>
  <cdr:relSizeAnchor xmlns:cdr="http://schemas.openxmlformats.org/drawingml/2006/chartDrawing">
    <cdr:from>
      <cdr:x>0.47175</cdr:x>
      <cdr:y>0.90675</cdr:y>
    </cdr:from>
    <cdr:to>
      <cdr:x>0.58975</cdr:x>
      <cdr:y>0.99325</cdr:y>
    </cdr:to>
    <cdr:sp>
      <cdr:nvSpPr>
        <cdr:cNvPr id="8" name="Text Box 1"/>
        <cdr:cNvSpPr txBox="1">
          <a:spLocks noChangeArrowheads="1"/>
        </cdr:cNvSpPr>
      </cdr:nvSpPr>
      <cdr:spPr>
        <a:xfrm>
          <a:off x="4381500" y="5181600"/>
          <a:ext cx="1095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East Scotland</a:t>
          </a:r>
        </a:p>
      </cdr:txBody>
    </cdr:sp>
  </cdr:relSizeAnchor>
  <cdr:relSizeAnchor xmlns:cdr="http://schemas.openxmlformats.org/drawingml/2006/chartDrawing">
    <cdr:from>
      <cdr:x>0.633</cdr:x>
      <cdr:y>0.90675</cdr:y>
    </cdr:from>
    <cdr:to>
      <cdr:x>0.75075</cdr:x>
      <cdr:y>0.99325</cdr:y>
    </cdr:to>
    <cdr:sp>
      <cdr:nvSpPr>
        <cdr:cNvPr id="9" name="Text Box 1"/>
        <cdr:cNvSpPr txBox="1">
          <a:spLocks noChangeArrowheads="1"/>
        </cdr:cNvSpPr>
      </cdr:nvSpPr>
      <cdr:spPr>
        <a:xfrm>
          <a:off x="5886450" y="5181600"/>
          <a:ext cx="1095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South Scotland</a:t>
          </a:r>
        </a:p>
      </cdr:txBody>
    </cdr:sp>
  </cdr:relSizeAnchor>
  <cdr:relSizeAnchor xmlns:cdr="http://schemas.openxmlformats.org/drawingml/2006/chartDrawing">
    <cdr:from>
      <cdr:x>0.783</cdr:x>
      <cdr:y>0.90675</cdr:y>
    </cdr:from>
    <cdr:to>
      <cdr:x>0.9005</cdr:x>
      <cdr:y>0.99325</cdr:y>
    </cdr:to>
    <cdr:sp>
      <cdr:nvSpPr>
        <cdr:cNvPr id="10" name="Text Box 1"/>
        <cdr:cNvSpPr txBox="1">
          <a:spLocks noChangeArrowheads="1"/>
        </cdr:cNvSpPr>
      </cdr:nvSpPr>
      <cdr:spPr>
        <a:xfrm>
          <a:off x="7277100" y="5181600"/>
          <a:ext cx="1095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West Scotland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0.117</cdr:y>
    </cdr:from>
    <cdr:to>
      <cdr:x>0.034</cdr:x>
      <cdr:y>0.929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0"/>
          <a:ext cx="314325" cy="463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 vert="vert27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Biomass (000 odt)</a:t>
          </a:r>
        </a:p>
      </cdr:txBody>
    </cdr:sp>
  </cdr:relSizeAnchor>
  <cdr:relSizeAnchor xmlns:cdr="http://schemas.openxmlformats.org/drawingml/2006/chartDrawing">
    <cdr:from>
      <cdr:x>0.82525</cdr:x>
      <cdr:y>0.15425</cdr:y>
    </cdr:from>
    <cdr:to>
      <cdr:x>0.84875</cdr:x>
      <cdr:y>0.19225</cdr:y>
    </cdr:to>
    <cdr:sp>
      <cdr:nvSpPr>
        <cdr:cNvPr id="2" name="Rectangle 2"/>
        <cdr:cNvSpPr>
          <a:spLocks/>
        </cdr:cNvSpPr>
      </cdr:nvSpPr>
      <cdr:spPr>
        <a:xfrm>
          <a:off x="7677150" y="876300"/>
          <a:ext cx="219075" cy="219075"/>
        </a:xfrm>
        <a:prstGeom prst="rect">
          <a:avLst/>
        </a:prstGeom>
        <a:solidFill>
          <a:srgbClr val="318C36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0.85825</cdr:x>
      <cdr:y>0.23375</cdr:y>
    </cdr:from>
    <cdr:to>
      <cdr:x>0.99625</cdr:x>
      <cdr:y>0.297</cdr:y>
    </cdr:to>
    <cdr:sp>
      <cdr:nvSpPr>
        <cdr:cNvPr id="3" name="Text Box 3"/>
        <cdr:cNvSpPr txBox="1">
          <a:spLocks noChangeArrowheads="1"/>
        </cdr:cNvSpPr>
      </cdr:nvSpPr>
      <cdr:spPr>
        <a:xfrm>
          <a:off x="7981950" y="1333500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England PS</a:t>
          </a:r>
        </a:p>
      </cdr:txBody>
    </cdr:sp>
  </cdr:relSizeAnchor>
  <cdr:relSizeAnchor xmlns:cdr="http://schemas.openxmlformats.org/drawingml/2006/chartDrawing">
    <cdr:from>
      <cdr:x>0.82525</cdr:x>
      <cdr:y>0.2425</cdr:y>
    </cdr:from>
    <cdr:to>
      <cdr:x>0.84875</cdr:x>
      <cdr:y>0.27975</cdr:y>
    </cdr:to>
    <cdr:sp>
      <cdr:nvSpPr>
        <cdr:cNvPr id="4" name="Rectangle 4"/>
        <cdr:cNvSpPr>
          <a:spLocks/>
        </cdr:cNvSpPr>
      </cdr:nvSpPr>
      <cdr:spPr>
        <a:xfrm>
          <a:off x="7677150" y="1381125"/>
          <a:ext cx="219075" cy="209550"/>
        </a:xfrm>
        <a:prstGeom prst="rect">
          <a:avLst/>
        </a:prstGeom>
        <a:solidFill>
          <a:srgbClr val="B6D99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0.85825</cdr:x>
      <cdr:y>0.14375</cdr:y>
    </cdr:from>
    <cdr:to>
      <cdr:x>0.99725</cdr:x>
      <cdr:y>0.207</cdr:y>
    </cdr:to>
    <cdr:sp>
      <cdr:nvSpPr>
        <cdr:cNvPr id="5" name="Text Box 5"/>
        <cdr:cNvSpPr txBox="1">
          <a:spLocks noChangeArrowheads="1"/>
        </cdr:cNvSpPr>
      </cdr:nvSpPr>
      <cdr:spPr>
        <a:xfrm>
          <a:off x="7981950" y="819150"/>
          <a:ext cx="1295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England FC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0.117</cdr:y>
    </cdr:from>
    <cdr:to>
      <cdr:x>0.034</cdr:x>
      <cdr:y>0.929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0"/>
          <a:ext cx="314325" cy="463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 vert="vert27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Biomass (000 odt)</a:t>
          </a:r>
        </a:p>
      </cdr:txBody>
    </cdr:sp>
  </cdr:relSizeAnchor>
  <cdr:relSizeAnchor xmlns:cdr="http://schemas.openxmlformats.org/drawingml/2006/chartDrawing">
    <cdr:from>
      <cdr:x>0.82525</cdr:x>
      <cdr:y>0.15425</cdr:y>
    </cdr:from>
    <cdr:to>
      <cdr:x>0.84875</cdr:x>
      <cdr:y>0.19225</cdr:y>
    </cdr:to>
    <cdr:sp>
      <cdr:nvSpPr>
        <cdr:cNvPr id="2" name="Rectangle 2"/>
        <cdr:cNvSpPr>
          <a:spLocks/>
        </cdr:cNvSpPr>
      </cdr:nvSpPr>
      <cdr:spPr>
        <a:xfrm>
          <a:off x="7677150" y="876300"/>
          <a:ext cx="219075" cy="219075"/>
        </a:xfrm>
        <a:prstGeom prst="rect">
          <a:avLst/>
        </a:prstGeom>
        <a:solidFill>
          <a:srgbClr val="163A6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0.85825</cdr:x>
      <cdr:y>0.23375</cdr:y>
    </cdr:from>
    <cdr:to>
      <cdr:x>0.99625</cdr:x>
      <cdr:y>0.297</cdr:y>
    </cdr:to>
    <cdr:sp>
      <cdr:nvSpPr>
        <cdr:cNvPr id="3" name="Text Box 3"/>
        <cdr:cNvSpPr txBox="1">
          <a:spLocks noChangeArrowheads="1"/>
        </cdr:cNvSpPr>
      </cdr:nvSpPr>
      <cdr:spPr>
        <a:xfrm>
          <a:off x="7981950" y="1333500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Scotland PS</a:t>
          </a:r>
        </a:p>
      </cdr:txBody>
    </cdr:sp>
  </cdr:relSizeAnchor>
  <cdr:relSizeAnchor xmlns:cdr="http://schemas.openxmlformats.org/drawingml/2006/chartDrawing">
    <cdr:from>
      <cdr:x>0.82525</cdr:x>
      <cdr:y>0.2425</cdr:y>
    </cdr:from>
    <cdr:to>
      <cdr:x>0.84875</cdr:x>
      <cdr:y>0.27975</cdr:y>
    </cdr:to>
    <cdr:sp>
      <cdr:nvSpPr>
        <cdr:cNvPr id="4" name="Rectangle 4"/>
        <cdr:cNvSpPr>
          <a:spLocks/>
        </cdr:cNvSpPr>
      </cdr:nvSpPr>
      <cdr:spPr>
        <a:xfrm>
          <a:off x="7677150" y="1381125"/>
          <a:ext cx="219075" cy="209550"/>
        </a:xfrm>
        <a:prstGeom prst="rect">
          <a:avLst/>
        </a:prstGeom>
        <a:solidFill>
          <a:srgbClr val="8DA6C1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0.85825</cdr:x>
      <cdr:y>0.14375</cdr:y>
    </cdr:from>
    <cdr:to>
      <cdr:x>0.99725</cdr:x>
      <cdr:y>0.207</cdr:y>
    </cdr:to>
    <cdr:sp>
      <cdr:nvSpPr>
        <cdr:cNvPr id="5" name="Text Box 5"/>
        <cdr:cNvSpPr txBox="1">
          <a:spLocks noChangeArrowheads="1"/>
        </cdr:cNvSpPr>
      </cdr:nvSpPr>
      <cdr:spPr>
        <a:xfrm>
          <a:off x="7981950" y="819150"/>
          <a:ext cx="1295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Scotland FC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0.11525</cdr:y>
    </cdr:from>
    <cdr:to>
      <cdr:x>0.03275</cdr:x>
      <cdr:y>0.929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57225"/>
          <a:ext cx="304800" cy="464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 vert="vert27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Biomass (000 odt)</a:t>
          </a:r>
        </a:p>
      </cdr:txBody>
    </cdr:sp>
  </cdr:relSizeAnchor>
  <cdr:relSizeAnchor xmlns:cdr="http://schemas.openxmlformats.org/drawingml/2006/chartDrawing">
    <cdr:from>
      <cdr:x>0.82525</cdr:x>
      <cdr:y>0.15425</cdr:y>
    </cdr:from>
    <cdr:to>
      <cdr:x>0.84875</cdr:x>
      <cdr:y>0.19225</cdr:y>
    </cdr:to>
    <cdr:sp>
      <cdr:nvSpPr>
        <cdr:cNvPr id="2" name="Rectangle 2"/>
        <cdr:cNvSpPr>
          <a:spLocks/>
        </cdr:cNvSpPr>
      </cdr:nvSpPr>
      <cdr:spPr>
        <a:xfrm>
          <a:off x="7677150" y="876300"/>
          <a:ext cx="219075" cy="219075"/>
        </a:xfrm>
        <a:prstGeom prst="rect">
          <a:avLst/>
        </a:prstGeom>
        <a:solidFill>
          <a:srgbClr val="DA1425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0.85825</cdr:x>
      <cdr:y>0.23375</cdr:y>
    </cdr:from>
    <cdr:to>
      <cdr:x>0.99625</cdr:x>
      <cdr:y>0.297</cdr:y>
    </cdr:to>
    <cdr:sp>
      <cdr:nvSpPr>
        <cdr:cNvPr id="3" name="Text Box 3"/>
        <cdr:cNvSpPr txBox="1">
          <a:spLocks noChangeArrowheads="1"/>
        </cdr:cNvSpPr>
      </cdr:nvSpPr>
      <cdr:spPr>
        <a:xfrm>
          <a:off x="7981950" y="1333500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Wales PS</a:t>
          </a:r>
        </a:p>
      </cdr:txBody>
    </cdr:sp>
  </cdr:relSizeAnchor>
  <cdr:relSizeAnchor xmlns:cdr="http://schemas.openxmlformats.org/drawingml/2006/chartDrawing">
    <cdr:from>
      <cdr:x>0.82525</cdr:x>
      <cdr:y>0.2425</cdr:y>
    </cdr:from>
    <cdr:to>
      <cdr:x>0.84875</cdr:x>
      <cdr:y>0.27975</cdr:y>
    </cdr:to>
    <cdr:sp>
      <cdr:nvSpPr>
        <cdr:cNvPr id="4" name="Rectangle 4"/>
        <cdr:cNvSpPr>
          <a:spLocks/>
        </cdr:cNvSpPr>
      </cdr:nvSpPr>
      <cdr:spPr>
        <a:xfrm>
          <a:off x="7677150" y="1381125"/>
          <a:ext cx="219075" cy="209550"/>
        </a:xfrm>
        <a:prstGeom prst="rect">
          <a:avLst/>
        </a:prstGeom>
        <a:solidFill>
          <a:srgbClr val="F19698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0.85825</cdr:x>
      <cdr:y>0.14375</cdr:y>
    </cdr:from>
    <cdr:to>
      <cdr:x>0.99725</cdr:x>
      <cdr:y>0.207</cdr:y>
    </cdr:to>
    <cdr:sp>
      <cdr:nvSpPr>
        <cdr:cNvPr id="5" name="Text Box 5"/>
        <cdr:cNvSpPr txBox="1">
          <a:spLocks noChangeArrowheads="1"/>
        </cdr:cNvSpPr>
      </cdr:nvSpPr>
      <cdr:spPr>
        <a:xfrm>
          <a:off x="7981950" y="819150"/>
          <a:ext cx="1295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Wales FC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0.934</cdr:y>
    </cdr:from>
    <cdr:to>
      <cdr:x>0.27</cdr:x>
      <cdr:y>0.99475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76350" y="5334000"/>
          <a:ext cx="1228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Great Britain</a:t>
          </a:r>
        </a:p>
      </cdr:txBody>
    </cdr:sp>
  </cdr:relSizeAnchor>
  <cdr:relSizeAnchor xmlns:cdr="http://schemas.openxmlformats.org/drawingml/2006/chartDrawing">
    <cdr:from>
      <cdr:x>0.32525</cdr:x>
      <cdr:y>0.934</cdr:y>
    </cdr:from>
    <cdr:to>
      <cdr:x>0.45925</cdr:x>
      <cdr:y>0.99175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19425" y="5334000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England</a:t>
          </a:r>
        </a:p>
      </cdr:txBody>
    </cdr:sp>
  </cdr:relSizeAnchor>
  <cdr:relSizeAnchor xmlns:cdr="http://schemas.openxmlformats.org/drawingml/2006/chartDrawing">
    <cdr:from>
      <cdr:x>0.5195</cdr:x>
      <cdr:y>0.934</cdr:y>
    </cdr:from>
    <cdr:to>
      <cdr:x>0.64275</cdr:x>
      <cdr:y>0.99125</cdr:y>
    </cdr:to>
    <cdr:sp>
      <cdr:nvSpPr>
        <cdr:cNvPr id="3" name="Text Box 3"/>
        <cdr:cNvSpPr txBox="1">
          <a:spLocks noChangeArrowheads="1"/>
        </cdr:cNvSpPr>
      </cdr:nvSpPr>
      <cdr:spPr>
        <a:xfrm>
          <a:off x="4829175" y="5334000"/>
          <a:ext cx="1143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Scotland</a:t>
          </a:r>
        </a:p>
      </cdr:txBody>
    </cdr:sp>
  </cdr:relSizeAnchor>
  <cdr:relSizeAnchor xmlns:cdr="http://schemas.openxmlformats.org/drawingml/2006/chartDrawing">
    <cdr:from>
      <cdr:x>0.70575</cdr:x>
      <cdr:y>0.934</cdr:y>
    </cdr:from>
    <cdr:to>
      <cdr:x>0.84075</cdr:x>
      <cdr:y>0.99725</cdr:y>
    </cdr:to>
    <cdr:sp>
      <cdr:nvSpPr>
        <cdr:cNvPr id="4" name="Text Box 4"/>
        <cdr:cNvSpPr txBox="1">
          <a:spLocks noChangeArrowheads="1"/>
        </cdr:cNvSpPr>
      </cdr:nvSpPr>
      <cdr:spPr>
        <a:xfrm>
          <a:off x="6562725" y="5334000"/>
          <a:ext cx="1257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Wales</a:t>
          </a:r>
        </a:p>
      </cdr:txBody>
    </cdr:sp>
  </cdr:relSizeAnchor>
  <cdr:relSizeAnchor xmlns:cdr="http://schemas.openxmlformats.org/drawingml/2006/chartDrawing">
    <cdr:from>
      <cdr:x>0.00425</cdr:x>
      <cdr:y>0.117</cdr:y>
    </cdr:from>
    <cdr:to>
      <cdr:x>0.03925</cdr:x>
      <cdr:y>0.79325</cdr:y>
    </cdr:to>
    <cdr:sp>
      <cdr:nvSpPr>
        <cdr:cNvPr id="5" name="Text Box 21"/>
        <cdr:cNvSpPr txBox="1">
          <a:spLocks noChangeArrowheads="1"/>
        </cdr:cNvSpPr>
      </cdr:nvSpPr>
      <cdr:spPr>
        <a:xfrm>
          <a:off x="38100" y="666750"/>
          <a:ext cx="323850" cy="386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 vert="vert27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Biomass (000 odt)</a:t>
          </a:r>
        </a:p>
      </cdr:txBody>
    </cdr:sp>
  </cdr:relSizeAnchor>
  <cdr:relSizeAnchor xmlns:cdr="http://schemas.openxmlformats.org/drawingml/2006/chartDrawing">
    <cdr:from>
      <cdr:x>0.82825</cdr:x>
      <cdr:y>0.13375</cdr:y>
    </cdr:from>
    <cdr:to>
      <cdr:x>0.852</cdr:x>
      <cdr:y>0.17125</cdr:y>
    </cdr:to>
    <cdr:sp>
      <cdr:nvSpPr>
        <cdr:cNvPr id="6" name="Rectangle 22"/>
        <cdr:cNvSpPr>
          <a:spLocks/>
        </cdr:cNvSpPr>
      </cdr:nvSpPr>
      <cdr:spPr>
        <a:xfrm>
          <a:off x="7705725" y="762000"/>
          <a:ext cx="219075" cy="219075"/>
        </a:xfrm>
        <a:prstGeom prst="rect">
          <a:avLst/>
        </a:prstGeom>
        <a:solidFill>
          <a:srgbClr val="05401A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0.1865</cdr:y>
    </cdr:from>
    <cdr:to>
      <cdr:x>1</cdr:x>
      <cdr:y>0.249</cdr:y>
    </cdr:to>
    <cdr:sp>
      <cdr:nvSpPr>
        <cdr:cNvPr id="7" name="Text Box 23"/>
        <cdr:cNvSpPr txBox="1">
          <a:spLocks noChangeArrowheads="1"/>
        </cdr:cNvSpPr>
      </cdr:nvSpPr>
      <cdr:spPr>
        <a:xfrm>
          <a:off x="8010525" y="1057275"/>
          <a:ext cx="1295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Great Britain PS</a:t>
          </a:r>
        </a:p>
      </cdr:txBody>
    </cdr:sp>
  </cdr:relSizeAnchor>
  <cdr:relSizeAnchor xmlns:cdr="http://schemas.openxmlformats.org/drawingml/2006/chartDrawing">
    <cdr:from>
      <cdr:x>0.82825</cdr:x>
      <cdr:y>0.195</cdr:y>
    </cdr:from>
    <cdr:to>
      <cdr:x>0.85175</cdr:x>
      <cdr:y>0.2325</cdr:y>
    </cdr:to>
    <cdr:sp>
      <cdr:nvSpPr>
        <cdr:cNvPr id="8" name="Rectangle 24"/>
        <cdr:cNvSpPr>
          <a:spLocks/>
        </cdr:cNvSpPr>
      </cdr:nvSpPr>
      <cdr:spPr>
        <a:xfrm>
          <a:off x="7705725" y="1114425"/>
          <a:ext cx="219075" cy="219075"/>
        </a:xfrm>
        <a:prstGeom prst="rect">
          <a:avLst/>
        </a:prstGeom>
        <a:solidFill>
          <a:srgbClr val="80B79E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0.124</cdr:y>
    </cdr:from>
    <cdr:to>
      <cdr:x>1</cdr:x>
      <cdr:y>0.1865</cdr:y>
    </cdr:to>
    <cdr:sp>
      <cdr:nvSpPr>
        <cdr:cNvPr id="9" name="Text Box 25"/>
        <cdr:cNvSpPr txBox="1">
          <a:spLocks noChangeArrowheads="1"/>
        </cdr:cNvSpPr>
      </cdr:nvSpPr>
      <cdr:spPr>
        <a:xfrm>
          <a:off x="8010525" y="704850"/>
          <a:ext cx="1295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Great Britain FC</a:t>
          </a:r>
        </a:p>
      </cdr:txBody>
    </cdr:sp>
  </cdr:relSizeAnchor>
  <cdr:relSizeAnchor xmlns:cdr="http://schemas.openxmlformats.org/drawingml/2006/chartDrawing">
    <cdr:from>
      <cdr:x>0.82825</cdr:x>
      <cdr:y>0.2595</cdr:y>
    </cdr:from>
    <cdr:to>
      <cdr:x>0.85175</cdr:x>
      <cdr:y>0.297</cdr:y>
    </cdr:to>
    <cdr:sp>
      <cdr:nvSpPr>
        <cdr:cNvPr id="10" name="Rectangle 26"/>
        <cdr:cNvSpPr>
          <a:spLocks/>
        </cdr:cNvSpPr>
      </cdr:nvSpPr>
      <cdr:spPr>
        <a:xfrm>
          <a:off x="7705725" y="1476375"/>
          <a:ext cx="219075" cy="219075"/>
        </a:xfrm>
        <a:prstGeom prst="rect">
          <a:avLst/>
        </a:prstGeom>
        <a:solidFill>
          <a:srgbClr val="318C36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0.3115</cdr:y>
    </cdr:from>
    <cdr:to>
      <cdr:x>1</cdr:x>
      <cdr:y>0.3745</cdr:y>
    </cdr:to>
    <cdr:sp>
      <cdr:nvSpPr>
        <cdr:cNvPr id="11" name="Text Box 27"/>
        <cdr:cNvSpPr txBox="1">
          <a:spLocks noChangeArrowheads="1"/>
        </cdr:cNvSpPr>
      </cdr:nvSpPr>
      <cdr:spPr>
        <a:xfrm>
          <a:off x="8010525" y="1771650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England PS</a:t>
          </a:r>
        </a:p>
      </cdr:txBody>
    </cdr:sp>
  </cdr:relSizeAnchor>
  <cdr:relSizeAnchor xmlns:cdr="http://schemas.openxmlformats.org/drawingml/2006/chartDrawing">
    <cdr:from>
      <cdr:x>0.82825</cdr:x>
      <cdr:y>0.32</cdr:y>
    </cdr:from>
    <cdr:to>
      <cdr:x>0.85175</cdr:x>
      <cdr:y>0.3575</cdr:y>
    </cdr:to>
    <cdr:sp>
      <cdr:nvSpPr>
        <cdr:cNvPr id="12" name="Rectangle 28"/>
        <cdr:cNvSpPr>
          <a:spLocks/>
        </cdr:cNvSpPr>
      </cdr:nvSpPr>
      <cdr:spPr>
        <a:xfrm>
          <a:off x="7705725" y="1828800"/>
          <a:ext cx="219075" cy="219075"/>
        </a:xfrm>
        <a:prstGeom prst="rect">
          <a:avLst/>
        </a:prstGeom>
        <a:solidFill>
          <a:srgbClr val="B6D99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0.249</cdr:y>
    </cdr:from>
    <cdr:to>
      <cdr:x>1</cdr:x>
      <cdr:y>0.3115</cdr:y>
    </cdr:to>
    <cdr:sp>
      <cdr:nvSpPr>
        <cdr:cNvPr id="13" name="Text Box 29"/>
        <cdr:cNvSpPr txBox="1">
          <a:spLocks noChangeArrowheads="1"/>
        </cdr:cNvSpPr>
      </cdr:nvSpPr>
      <cdr:spPr>
        <a:xfrm>
          <a:off x="8010525" y="14192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England FC</a:t>
          </a:r>
        </a:p>
      </cdr:txBody>
    </cdr:sp>
  </cdr:relSizeAnchor>
  <cdr:relSizeAnchor xmlns:cdr="http://schemas.openxmlformats.org/drawingml/2006/chartDrawing">
    <cdr:from>
      <cdr:x>0.82825</cdr:x>
      <cdr:y>0.38975</cdr:y>
    </cdr:from>
    <cdr:to>
      <cdr:x>0.85175</cdr:x>
      <cdr:y>0.42725</cdr:y>
    </cdr:to>
    <cdr:sp>
      <cdr:nvSpPr>
        <cdr:cNvPr id="14" name="Rectangle 30"/>
        <cdr:cNvSpPr>
          <a:spLocks/>
        </cdr:cNvSpPr>
      </cdr:nvSpPr>
      <cdr:spPr>
        <a:xfrm>
          <a:off x="7705725" y="2219325"/>
          <a:ext cx="219075" cy="219075"/>
        </a:xfrm>
        <a:prstGeom prst="rect">
          <a:avLst/>
        </a:prstGeom>
        <a:solidFill>
          <a:srgbClr val="163A6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0.44225</cdr:y>
    </cdr:from>
    <cdr:to>
      <cdr:x>1</cdr:x>
      <cdr:y>0.50475</cdr:y>
    </cdr:to>
    <cdr:sp>
      <cdr:nvSpPr>
        <cdr:cNvPr id="15" name="Text Box 31"/>
        <cdr:cNvSpPr txBox="1">
          <a:spLocks noChangeArrowheads="1"/>
        </cdr:cNvSpPr>
      </cdr:nvSpPr>
      <cdr:spPr>
        <a:xfrm>
          <a:off x="8010525" y="25241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Scotland PS</a:t>
          </a:r>
        </a:p>
      </cdr:txBody>
    </cdr:sp>
  </cdr:relSizeAnchor>
  <cdr:relSizeAnchor xmlns:cdr="http://schemas.openxmlformats.org/drawingml/2006/chartDrawing">
    <cdr:from>
      <cdr:x>0.82825</cdr:x>
      <cdr:y>0.45075</cdr:y>
    </cdr:from>
    <cdr:to>
      <cdr:x>0.85175</cdr:x>
      <cdr:y>0.48825</cdr:y>
    </cdr:to>
    <cdr:sp>
      <cdr:nvSpPr>
        <cdr:cNvPr id="16" name="Rectangle 32"/>
        <cdr:cNvSpPr>
          <a:spLocks/>
        </cdr:cNvSpPr>
      </cdr:nvSpPr>
      <cdr:spPr>
        <a:xfrm>
          <a:off x="7705725" y="2571750"/>
          <a:ext cx="219075" cy="219075"/>
        </a:xfrm>
        <a:prstGeom prst="rect">
          <a:avLst/>
        </a:prstGeom>
        <a:solidFill>
          <a:srgbClr val="8DA6C1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0.37975</cdr:y>
    </cdr:from>
    <cdr:to>
      <cdr:x>1</cdr:x>
      <cdr:y>0.44225</cdr:y>
    </cdr:to>
    <cdr:sp>
      <cdr:nvSpPr>
        <cdr:cNvPr id="17" name="Text Box 33"/>
        <cdr:cNvSpPr txBox="1">
          <a:spLocks noChangeArrowheads="1"/>
        </cdr:cNvSpPr>
      </cdr:nvSpPr>
      <cdr:spPr>
        <a:xfrm>
          <a:off x="8010525" y="216217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Scotland FC</a:t>
          </a:r>
        </a:p>
      </cdr:txBody>
    </cdr:sp>
  </cdr:relSizeAnchor>
  <cdr:relSizeAnchor xmlns:cdr="http://schemas.openxmlformats.org/drawingml/2006/chartDrawing">
    <cdr:from>
      <cdr:x>0.82825</cdr:x>
      <cdr:y>0.51525</cdr:y>
    </cdr:from>
    <cdr:to>
      <cdr:x>0.852</cdr:x>
      <cdr:y>0.55275</cdr:y>
    </cdr:to>
    <cdr:sp>
      <cdr:nvSpPr>
        <cdr:cNvPr id="18" name="Rectangle 34"/>
        <cdr:cNvSpPr>
          <a:spLocks/>
        </cdr:cNvSpPr>
      </cdr:nvSpPr>
      <cdr:spPr>
        <a:xfrm>
          <a:off x="7705725" y="2943225"/>
          <a:ext cx="219075" cy="219075"/>
        </a:xfrm>
        <a:prstGeom prst="rect">
          <a:avLst/>
        </a:prstGeom>
        <a:solidFill>
          <a:srgbClr val="DA1425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0.568</cdr:y>
    </cdr:from>
    <cdr:to>
      <cdr:x>1</cdr:x>
      <cdr:y>0.6305</cdr:y>
    </cdr:to>
    <cdr:sp>
      <cdr:nvSpPr>
        <cdr:cNvPr id="19" name="Text Box 35"/>
        <cdr:cNvSpPr txBox="1">
          <a:spLocks noChangeArrowheads="1"/>
        </cdr:cNvSpPr>
      </cdr:nvSpPr>
      <cdr:spPr>
        <a:xfrm>
          <a:off x="8010525" y="3238500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Wales PS</a:t>
          </a:r>
        </a:p>
      </cdr:txBody>
    </cdr:sp>
  </cdr:relSizeAnchor>
  <cdr:relSizeAnchor xmlns:cdr="http://schemas.openxmlformats.org/drawingml/2006/chartDrawing">
    <cdr:from>
      <cdr:x>0.82825</cdr:x>
      <cdr:y>0.5765</cdr:y>
    </cdr:from>
    <cdr:to>
      <cdr:x>0.852</cdr:x>
      <cdr:y>0.614</cdr:y>
    </cdr:to>
    <cdr:sp>
      <cdr:nvSpPr>
        <cdr:cNvPr id="20" name="Rectangle 36"/>
        <cdr:cNvSpPr>
          <a:spLocks/>
        </cdr:cNvSpPr>
      </cdr:nvSpPr>
      <cdr:spPr>
        <a:xfrm>
          <a:off x="7705725" y="3286125"/>
          <a:ext cx="219075" cy="219075"/>
        </a:xfrm>
        <a:prstGeom prst="rect">
          <a:avLst/>
        </a:prstGeom>
        <a:solidFill>
          <a:srgbClr val="F19698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0.50475</cdr:y>
    </cdr:from>
    <cdr:to>
      <cdr:x>1</cdr:x>
      <cdr:y>0.568</cdr:y>
    </cdr:to>
    <cdr:sp>
      <cdr:nvSpPr>
        <cdr:cNvPr id="21" name="Text Box 37"/>
        <cdr:cNvSpPr txBox="1">
          <a:spLocks noChangeArrowheads="1"/>
        </cdr:cNvSpPr>
      </cdr:nvSpPr>
      <cdr:spPr>
        <a:xfrm>
          <a:off x="8010525" y="2876550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Wales FC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57.375" style="0" customWidth="1"/>
    <col min="3" max="3" width="15.375" style="0" customWidth="1"/>
    <col min="4" max="4" width="34.50390625" style="0" bestFit="1" customWidth="1"/>
  </cols>
  <sheetData>
    <row r="3" spans="4:7" ht="12.75">
      <c r="D3" t="s">
        <v>14</v>
      </c>
      <c r="G3" s="15"/>
    </row>
    <row r="5" spans="2:4" ht="12.75">
      <c r="B5" s="105" t="s">
        <v>70</v>
      </c>
      <c r="C5" s="14" t="s">
        <v>58</v>
      </c>
      <c r="D5" s="68" t="s">
        <v>71</v>
      </c>
    </row>
    <row r="6" spans="2:4" ht="12.75">
      <c r="B6" s="8" t="s">
        <v>70</v>
      </c>
      <c r="C6" s="7" t="s">
        <v>15</v>
      </c>
      <c r="D6" s="69" t="s">
        <v>72</v>
      </c>
    </row>
    <row r="7" spans="2:4" ht="12.75">
      <c r="B7" s="64" t="s">
        <v>73</v>
      </c>
      <c r="C7" s="65" t="s">
        <v>17</v>
      </c>
      <c r="D7" s="65" t="s">
        <v>87</v>
      </c>
    </row>
    <row r="8" spans="2:4" ht="12.75">
      <c r="B8" s="64" t="s">
        <v>74</v>
      </c>
      <c r="C8" s="65" t="s">
        <v>17</v>
      </c>
      <c r="D8" s="65" t="s">
        <v>88</v>
      </c>
    </row>
    <row r="9" spans="2:4" ht="12.75">
      <c r="B9" s="64" t="s">
        <v>75</v>
      </c>
      <c r="C9" s="65" t="s">
        <v>17</v>
      </c>
      <c r="D9" s="65" t="s">
        <v>89</v>
      </c>
    </row>
    <row r="10" spans="2:4" ht="12.75">
      <c r="B10" s="64" t="s">
        <v>76</v>
      </c>
      <c r="C10" s="65" t="s">
        <v>17</v>
      </c>
      <c r="D10" s="65" t="s">
        <v>90</v>
      </c>
    </row>
    <row r="11" spans="2:4" ht="12.75">
      <c r="B11" s="64" t="s">
        <v>77</v>
      </c>
      <c r="C11" s="65" t="s">
        <v>17</v>
      </c>
      <c r="D11" s="65" t="s">
        <v>55</v>
      </c>
    </row>
    <row r="12" spans="2:4" ht="12.75">
      <c r="B12" s="64" t="s">
        <v>78</v>
      </c>
      <c r="C12" s="65" t="s">
        <v>17</v>
      </c>
      <c r="D12" s="65" t="s">
        <v>56</v>
      </c>
    </row>
    <row r="13" spans="2:4" ht="12.75">
      <c r="B13" s="64" t="s">
        <v>79</v>
      </c>
      <c r="C13" s="65" t="s">
        <v>17</v>
      </c>
      <c r="D13" s="65" t="s">
        <v>57</v>
      </c>
    </row>
    <row r="14" spans="2:4" ht="12.75">
      <c r="B14" s="66" t="s">
        <v>80</v>
      </c>
      <c r="C14" s="67" t="s">
        <v>16</v>
      </c>
      <c r="D14" s="67" t="s">
        <v>59</v>
      </c>
    </row>
    <row r="15" spans="2:4" ht="12.75">
      <c r="B15" s="66" t="s">
        <v>81</v>
      </c>
      <c r="C15" s="67" t="s">
        <v>16</v>
      </c>
      <c r="D15" s="67" t="s">
        <v>60</v>
      </c>
    </row>
    <row r="16" spans="2:4" ht="12.75">
      <c r="B16" s="66" t="s">
        <v>82</v>
      </c>
      <c r="C16" s="67" t="s">
        <v>16</v>
      </c>
      <c r="D16" s="67" t="s">
        <v>61</v>
      </c>
    </row>
    <row r="17" spans="2:4" ht="12.75">
      <c r="B17" s="66" t="s">
        <v>83</v>
      </c>
      <c r="C17" s="67" t="s">
        <v>16</v>
      </c>
      <c r="D17" s="67" t="s">
        <v>62</v>
      </c>
    </row>
  </sheetData>
  <sheetProtection/>
  <hyperlinks>
    <hyperlink ref="D5" location="'Biomass by species - tables'!A1" display="Biomass by species - tables"/>
    <hyperlink ref="D6" location="'Biomass by species - data'!A1" display="Biomass by species - data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2:R23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6.625" style="0" customWidth="1"/>
    <col min="3" max="4" width="12.625" style="0" customWidth="1"/>
    <col min="5" max="5" width="8.625" style="0" customWidth="1"/>
    <col min="6" max="6" width="12.625" style="0" customWidth="1"/>
    <col min="8" max="8" width="16.625" style="0" customWidth="1"/>
    <col min="9" max="10" width="12.625" style="0" customWidth="1"/>
    <col min="11" max="11" width="8.625" style="0" customWidth="1"/>
    <col min="12" max="12" width="12.625" style="0" customWidth="1"/>
    <col min="14" max="14" width="16.625" style="0" customWidth="1"/>
    <col min="15" max="16" width="12.625" style="0" customWidth="1"/>
    <col min="17" max="17" width="8.625" style="0" customWidth="1"/>
    <col min="18" max="18" width="12.625" style="0" customWidth="1"/>
  </cols>
  <sheetData>
    <row r="2" spans="2:14" ht="12.75">
      <c r="B2" s="21" t="s">
        <v>63</v>
      </c>
      <c r="H2" s="21" t="s">
        <v>85</v>
      </c>
      <c r="N2" s="21" t="s">
        <v>86</v>
      </c>
    </row>
    <row r="4" spans="2:18" ht="12.75">
      <c r="B4" s="109" t="s">
        <v>18</v>
      </c>
      <c r="C4" s="9" t="s">
        <v>12</v>
      </c>
      <c r="D4" s="111" t="s">
        <v>2</v>
      </c>
      <c r="E4" s="112"/>
      <c r="F4" s="10" t="s">
        <v>11</v>
      </c>
      <c r="H4" s="109" t="s">
        <v>18</v>
      </c>
      <c r="I4" s="9" t="s">
        <v>12</v>
      </c>
      <c r="J4" s="111" t="s">
        <v>2</v>
      </c>
      <c r="K4" s="112"/>
      <c r="L4" s="10" t="s">
        <v>11</v>
      </c>
      <c r="N4" s="109" t="s">
        <v>18</v>
      </c>
      <c r="O4" s="9" t="s">
        <v>12</v>
      </c>
      <c r="P4" s="111" t="s">
        <v>2</v>
      </c>
      <c r="Q4" s="112"/>
      <c r="R4" s="10" t="s">
        <v>11</v>
      </c>
    </row>
    <row r="5" spans="2:18" ht="25.5">
      <c r="B5" s="110"/>
      <c r="C5" s="11" t="s">
        <v>67</v>
      </c>
      <c r="D5" s="11" t="s">
        <v>67</v>
      </c>
      <c r="E5" s="12" t="s">
        <v>13</v>
      </c>
      <c r="F5" s="22" t="s">
        <v>67</v>
      </c>
      <c r="H5" s="110"/>
      <c r="I5" s="11" t="s">
        <v>67</v>
      </c>
      <c r="J5" s="11" t="s">
        <v>67</v>
      </c>
      <c r="K5" s="12" t="s">
        <v>13</v>
      </c>
      <c r="L5" s="22" t="s">
        <v>67</v>
      </c>
      <c r="N5" s="110"/>
      <c r="O5" s="11" t="s">
        <v>67</v>
      </c>
      <c r="P5" s="11" t="s">
        <v>67</v>
      </c>
      <c r="Q5" s="12" t="s">
        <v>13</v>
      </c>
      <c r="R5" s="22" t="s">
        <v>67</v>
      </c>
    </row>
    <row r="6" spans="2:18" ht="12.75">
      <c r="B6" s="28" t="s">
        <v>40</v>
      </c>
      <c r="C6" s="29"/>
      <c r="D6" s="29"/>
      <c r="E6" s="30"/>
      <c r="F6" s="29"/>
      <c r="H6" s="31" t="s">
        <v>52</v>
      </c>
      <c r="I6" s="32"/>
      <c r="J6" s="32"/>
      <c r="K6" s="33"/>
      <c r="L6" s="32"/>
      <c r="N6" s="13" t="s">
        <v>6</v>
      </c>
      <c r="O6" s="23"/>
      <c r="P6" s="23"/>
      <c r="Q6" s="24"/>
      <c r="R6" s="23"/>
    </row>
    <row r="7" spans="2:18" ht="12.75">
      <c r="B7" s="25" t="s">
        <v>19</v>
      </c>
      <c r="C7" s="55">
        <v>84023.182</v>
      </c>
      <c r="D7" s="56">
        <v>134307.562</v>
      </c>
      <c r="E7" s="70">
        <v>1.641452748463208</v>
      </c>
      <c r="F7" s="61">
        <f>C7+D7</f>
        <v>218330.744</v>
      </c>
      <c r="H7" s="25" t="s">
        <v>19</v>
      </c>
      <c r="I7" s="55">
        <v>1886.414</v>
      </c>
      <c r="J7" s="56">
        <v>3955.208</v>
      </c>
      <c r="K7" s="70">
        <v>7.89</v>
      </c>
      <c r="L7" s="61">
        <f>I7+J7</f>
        <v>5841.622</v>
      </c>
      <c r="N7" s="25" t="s">
        <v>19</v>
      </c>
      <c r="O7" s="55">
        <v>8682.216</v>
      </c>
      <c r="P7" s="56">
        <v>10185.917</v>
      </c>
      <c r="Q7" s="70">
        <v>5.15</v>
      </c>
      <c r="R7" s="61">
        <f>O7+P7</f>
        <v>18868.133</v>
      </c>
    </row>
    <row r="8" spans="2:18" ht="12.75">
      <c r="B8" s="26" t="s">
        <v>20</v>
      </c>
      <c r="C8" s="57">
        <v>47740.614</v>
      </c>
      <c r="D8" s="58">
        <v>62257.938</v>
      </c>
      <c r="E8" s="71">
        <v>2.955957106520423</v>
      </c>
      <c r="F8" s="62">
        <f aca="true" t="shared" si="0" ref="F8:F28">C8+D8</f>
        <v>109998.552</v>
      </c>
      <c r="H8" s="26" t="s">
        <v>20</v>
      </c>
      <c r="I8" s="57">
        <v>1311.343</v>
      </c>
      <c r="J8" s="58">
        <v>1722.016</v>
      </c>
      <c r="K8" s="71">
        <v>16.51</v>
      </c>
      <c r="L8" s="62">
        <f aca="true" t="shared" si="1" ref="L8:L28">I8+J8</f>
        <v>3033.3590000000004</v>
      </c>
      <c r="N8" s="26" t="s">
        <v>20</v>
      </c>
      <c r="O8" s="57">
        <v>2056.628</v>
      </c>
      <c r="P8" s="58">
        <v>3815.357</v>
      </c>
      <c r="Q8" s="71">
        <v>10.87</v>
      </c>
      <c r="R8" s="62">
        <f aca="true" t="shared" si="2" ref="R8:R28">O8+P8</f>
        <v>5871.985000000001</v>
      </c>
    </row>
    <row r="9" spans="2:18" ht="12.75">
      <c r="B9" s="26" t="s">
        <v>21</v>
      </c>
      <c r="C9" s="57">
        <v>9431.082</v>
      </c>
      <c r="D9" s="58">
        <v>26168.538</v>
      </c>
      <c r="E9" s="71">
        <v>4.33083346718832</v>
      </c>
      <c r="F9" s="62">
        <f t="shared" si="0"/>
        <v>35599.62</v>
      </c>
      <c r="H9" s="26" t="s">
        <v>21</v>
      </c>
      <c r="I9" s="57">
        <v>106.865</v>
      </c>
      <c r="J9" s="58">
        <v>513.984</v>
      </c>
      <c r="K9" s="71">
        <v>20.14</v>
      </c>
      <c r="L9" s="62">
        <f t="shared" si="1"/>
        <v>620.849</v>
      </c>
      <c r="N9" s="26" t="s">
        <v>21</v>
      </c>
      <c r="O9" s="57">
        <v>2581.989</v>
      </c>
      <c r="P9" s="58">
        <v>2159.953</v>
      </c>
      <c r="Q9" s="71">
        <v>18.79</v>
      </c>
      <c r="R9" s="62">
        <f t="shared" si="2"/>
        <v>4741.942</v>
      </c>
    </row>
    <row r="10" spans="2:18" ht="12.75">
      <c r="B10" s="26" t="s">
        <v>22</v>
      </c>
      <c r="C10" s="57">
        <v>3870.453</v>
      </c>
      <c r="D10" s="58">
        <v>3382.291</v>
      </c>
      <c r="E10" s="71">
        <v>10.779273011319832</v>
      </c>
      <c r="F10" s="62">
        <f t="shared" si="0"/>
        <v>7252.744000000001</v>
      </c>
      <c r="H10" s="26" t="s">
        <v>22</v>
      </c>
      <c r="I10" s="57">
        <v>47.004</v>
      </c>
      <c r="J10" s="58">
        <v>47.222</v>
      </c>
      <c r="K10" s="71">
        <v>98.91</v>
      </c>
      <c r="L10" s="62">
        <f t="shared" si="1"/>
        <v>94.226</v>
      </c>
      <c r="N10" s="26" t="s">
        <v>22</v>
      </c>
      <c r="O10" s="57">
        <v>5.803</v>
      </c>
      <c r="P10" s="58">
        <v>73.994</v>
      </c>
      <c r="Q10" s="71">
        <v>107.71</v>
      </c>
      <c r="R10" s="62">
        <f t="shared" si="2"/>
        <v>79.797</v>
      </c>
    </row>
    <row r="11" spans="2:18" ht="12.75">
      <c r="B11" s="26" t="s">
        <v>23</v>
      </c>
      <c r="C11" s="57">
        <v>3677.823</v>
      </c>
      <c r="D11" s="58">
        <v>7159.118</v>
      </c>
      <c r="E11" s="71">
        <v>8.066663343377595</v>
      </c>
      <c r="F11" s="62">
        <f t="shared" si="0"/>
        <v>10836.941</v>
      </c>
      <c r="H11" s="26" t="s">
        <v>23</v>
      </c>
      <c r="I11" s="57">
        <v>45.604</v>
      </c>
      <c r="J11" s="58">
        <v>369.893</v>
      </c>
      <c r="K11" s="71">
        <v>27.03</v>
      </c>
      <c r="L11" s="62">
        <f t="shared" si="1"/>
        <v>415.49699999999996</v>
      </c>
      <c r="N11" s="26" t="s">
        <v>23</v>
      </c>
      <c r="O11" s="57">
        <v>220.359</v>
      </c>
      <c r="P11" s="58">
        <v>176.951</v>
      </c>
      <c r="Q11" s="71">
        <v>52.73</v>
      </c>
      <c r="R11" s="62">
        <f t="shared" si="2"/>
        <v>397.31</v>
      </c>
    </row>
    <row r="12" spans="2:18" ht="12.75">
      <c r="B12" s="26" t="s">
        <v>4</v>
      </c>
      <c r="C12" s="57">
        <v>6128.296</v>
      </c>
      <c r="D12" s="58">
        <v>16329.243</v>
      </c>
      <c r="E12" s="71">
        <v>5.317453191688145</v>
      </c>
      <c r="F12" s="62">
        <f t="shared" si="0"/>
        <v>22457.539</v>
      </c>
      <c r="H12" s="26" t="s">
        <v>4</v>
      </c>
      <c r="I12" s="57">
        <v>187.714</v>
      </c>
      <c r="J12" s="58">
        <v>970.506</v>
      </c>
      <c r="K12" s="71">
        <v>16.36</v>
      </c>
      <c r="L12" s="62">
        <f t="shared" si="1"/>
        <v>1158.22</v>
      </c>
      <c r="N12" s="26" t="s">
        <v>4</v>
      </c>
      <c r="O12" s="57">
        <v>480.235</v>
      </c>
      <c r="P12" s="58">
        <v>613.992</v>
      </c>
      <c r="Q12" s="71">
        <v>27.79</v>
      </c>
      <c r="R12" s="62">
        <f t="shared" si="2"/>
        <v>1094.2269999999999</v>
      </c>
    </row>
    <row r="13" spans="2:18" ht="12.75">
      <c r="B13" s="26" t="s">
        <v>24</v>
      </c>
      <c r="C13" s="57">
        <v>3622.274</v>
      </c>
      <c r="D13" s="58">
        <v>6627.516</v>
      </c>
      <c r="E13" s="72">
        <v>10.2990102690886</v>
      </c>
      <c r="F13" s="62">
        <f t="shared" si="0"/>
        <v>10249.789999999999</v>
      </c>
      <c r="H13" s="26" t="s">
        <v>24</v>
      </c>
      <c r="I13" s="57">
        <v>63.663</v>
      </c>
      <c r="J13" s="58">
        <v>15.508</v>
      </c>
      <c r="K13" s="72">
        <v>64.39</v>
      </c>
      <c r="L13" s="62">
        <f t="shared" si="1"/>
        <v>79.17099999999999</v>
      </c>
      <c r="N13" s="26" t="s">
        <v>24</v>
      </c>
      <c r="O13" s="57">
        <v>396.738</v>
      </c>
      <c r="P13" s="58">
        <v>557.713</v>
      </c>
      <c r="Q13" s="72">
        <v>43.32</v>
      </c>
      <c r="R13" s="62">
        <f t="shared" si="2"/>
        <v>954.451</v>
      </c>
    </row>
    <row r="14" spans="2:18" ht="12.75">
      <c r="B14" s="26" t="s">
        <v>25</v>
      </c>
      <c r="C14" s="57">
        <v>7534.089</v>
      </c>
      <c r="D14" s="58">
        <v>6255.833</v>
      </c>
      <c r="E14" s="72">
        <v>8.663298784738151</v>
      </c>
      <c r="F14" s="62">
        <f t="shared" si="0"/>
        <v>13789.921999999999</v>
      </c>
      <c r="H14" s="26" t="s">
        <v>25</v>
      </c>
      <c r="I14" s="57">
        <v>91.601</v>
      </c>
      <c r="J14" s="58">
        <v>194.888</v>
      </c>
      <c r="K14" s="72">
        <v>60.27</v>
      </c>
      <c r="L14" s="62">
        <f t="shared" si="1"/>
        <v>286.48900000000003</v>
      </c>
      <c r="N14" s="26" t="s">
        <v>25</v>
      </c>
      <c r="O14" s="57">
        <v>2844.606</v>
      </c>
      <c r="P14" s="58">
        <v>2751.088</v>
      </c>
      <c r="Q14" s="72">
        <v>12.26</v>
      </c>
      <c r="R14" s="62">
        <f t="shared" si="2"/>
        <v>5595.694</v>
      </c>
    </row>
    <row r="15" spans="2:18" ht="12.75">
      <c r="B15" s="26" t="s">
        <v>26</v>
      </c>
      <c r="C15" s="57">
        <v>2018.551</v>
      </c>
      <c r="D15" s="58">
        <v>6013.685</v>
      </c>
      <c r="E15" s="72">
        <v>12.246825039419777</v>
      </c>
      <c r="F15" s="62">
        <f t="shared" si="0"/>
        <v>8032.236000000001</v>
      </c>
      <c r="H15" s="26" t="s">
        <v>26</v>
      </c>
      <c r="I15" s="57">
        <v>32.62</v>
      </c>
      <c r="J15" s="58">
        <v>126.508</v>
      </c>
      <c r="K15" s="72">
        <v>52.95</v>
      </c>
      <c r="L15" s="62">
        <f t="shared" si="1"/>
        <v>159.128</v>
      </c>
      <c r="N15" s="26" t="s">
        <v>26</v>
      </c>
      <c r="O15" s="57">
        <v>95.859</v>
      </c>
      <c r="P15" s="58">
        <v>0</v>
      </c>
      <c r="Q15" s="72">
        <v>0</v>
      </c>
      <c r="R15" s="62">
        <f t="shared" si="2"/>
        <v>95.859</v>
      </c>
    </row>
    <row r="16" spans="2:18" ht="12.75">
      <c r="B16" s="25" t="s">
        <v>27</v>
      </c>
      <c r="C16" s="55">
        <v>11992.926</v>
      </c>
      <c r="D16" s="56">
        <v>195921.758</v>
      </c>
      <c r="E16" s="73">
        <v>1.8052890762898073</v>
      </c>
      <c r="F16" s="61">
        <f t="shared" si="0"/>
        <v>207914.684</v>
      </c>
      <c r="H16" s="25" t="s">
        <v>27</v>
      </c>
      <c r="I16" s="55">
        <v>324.391</v>
      </c>
      <c r="J16" s="56">
        <v>10476.642</v>
      </c>
      <c r="K16" s="73">
        <v>7.54</v>
      </c>
      <c r="L16" s="61">
        <f t="shared" si="1"/>
        <v>10801.033</v>
      </c>
      <c r="N16" s="25" t="s">
        <v>27</v>
      </c>
      <c r="O16" s="55">
        <v>547.333</v>
      </c>
      <c r="P16" s="56">
        <v>3071.342</v>
      </c>
      <c r="Q16" s="73">
        <v>14.15</v>
      </c>
      <c r="R16" s="61">
        <f t="shared" si="2"/>
        <v>3618.675</v>
      </c>
    </row>
    <row r="17" spans="2:18" ht="12.75">
      <c r="B17" s="26" t="s">
        <v>28</v>
      </c>
      <c r="C17" s="57">
        <v>3844.524</v>
      </c>
      <c r="D17" s="58">
        <v>57890.281</v>
      </c>
      <c r="E17" s="71">
        <v>4.169193681193822</v>
      </c>
      <c r="F17" s="62">
        <f t="shared" si="0"/>
        <v>61734.805</v>
      </c>
      <c r="H17" s="26" t="s">
        <v>28</v>
      </c>
      <c r="I17" s="57">
        <v>104.204</v>
      </c>
      <c r="J17" s="58">
        <v>3049.772</v>
      </c>
      <c r="K17" s="71">
        <v>13.12</v>
      </c>
      <c r="L17" s="62">
        <f t="shared" si="1"/>
        <v>3153.976</v>
      </c>
      <c r="N17" s="26" t="s">
        <v>28</v>
      </c>
      <c r="O17" s="57">
        <v>28.099</v>
      </c>
      <c r="P17" s="58">
        <v>53.821</v>
      </c>
      <c r="Q17" s="71">
        <v>59.41</v>
      </c>
      <c r="R17" s="62">
        <f t="shared" si="2"/>
        <v>81.92</v>
      </c>
    </row>
    <row r="18" spans="2:18" ht="12.75">
      <c r="B18" s="26" t="s">
        <v>29</v>
      </c>
      <c r="C18" s="57">
        <v>3092.25</v>
      </c>
      <c r="D18" s="58">
        <v>25784.82</v>
      </c>
      <c r="E18" s="71">
        <v>6.522026117974694</v>
      </c>
      <c r="F18" s="62">
        <f t="shared" si="0"/>
        <v>28877.07</v>
      </c>
      <c r="H18" s="26" t="s">
        <v>29</v>
      </c>
      <c r="I18" s="57">
        <v>38.088</v>
      </c>
      <c r="J18" s="58">
        <v>1346.694</v>
      </c>
      <c r="K18" s="71">
        <v>38.61</v>
      </c>
      <c r="L18" s="62">
        <f t="shared" si="1"/>
        <v>1384.782</v>
      </c>
      <c r="N18" s="26" t="s">
        <v>29</v>
      </c>
      <c r="O18" s="57">
        <v>8.187</v>
      </c>
      <c r="P18" s="58">
        <v>555.425</v>
      </c>
      <c r="Q18" s="71">
        <v>66.78</v>
      </c>
      <c r="R18" s="62">
        <f t="shared" si="2"/>
        <v>563.612</v>
      </c>
    </row>
    <row r="19" spans="2:18" ht="12.75">
      <c r="B19" s="26" t="s">
        <v>30</v>
      </c>
      <c r="C19" s="57">
        <v>178.088</v>
      </c>
      <c r="D19" s="58">
        <v>21426.28</v>
      </c>
      <c r="E19" s="71">
        <v>6.465700749299444</v>
      </c>
      <c r="F19" s="62">
        <f t="shared" si="0"/>
        <v>21604.368</v>
      </c>
      <c r="H19" s="26" t="s">
        <v>30</v>
      </c>
      <c r="I19" s="57">
        <v>10.848</v>
      </c>
      <c r="J19" s="58">
        <v>2329.741</v>
      </c>
      <c r="K19" s="71">
        <v>21.57</v>
      </c>
      <c r="L19" s="62">
        <f t="shared" si="1"/>
        <v>2340.589</v>
      </c>
      <c r="N19" s="26" t="s">
        <v>30</v>
      </c>
      <c r="O19" s="57">
        <v>0.737</v>
      </c>
      <c r="P19" s="58">
        <v>64.763</v>
      </c>
      <c r="Q19" s="71">
        <v>90.5</v>
      </c>
      <c r="R19" s="62">
        <f t="shared" si="2"/>
        <v>65.5</v>
      </c>
    </row>
    <row r="20" spans="2:18" ht="12.75">
      <c r="B20" s="26" t="s">
        <v>31</v>
      </c>
      <c r="C20" s="57">
        <v>436.855</v>
      </c>
      <c r="D20" s="58">
        <v>27645.921</v>
      </c>
      <c r="E20" s="71">
        <v>4.983236399732512</v>
      </c>
      <c r="F20" s="62">
        <f t="shared" si="0"/>
        <v>28082.775999999998</v>
      </c>
      <c r="H20" s="26" t="s">
        <v>31</v>
      </c>
      <c r="I20" s="57">
        <v>23.666</v>
      </c>
      <c r="J20" s="58">
        <v>836.007</v>
      </c>
      <c r="K20" s="71">
        <v>19.95</v>
      </c>
      <c r="L20" s="62">
        <f t="shared" si="1"/>
        <v>859.673</v>
      </c>
      <c r="N20" s="26" t="s">
        <v>31</v>
      </c>
      <c r="O20" s="57">
        <v>0.806</v>
      </c>
      <c r="P20" s="58">
        <v>70.524</v>
      </c>
      <c r="Q20" s="71">
        <v>65.12</v>
      </c>
      <c r="R20" s="62">
        <f t="shared" si="2"/>
        <v>71.33</v>
      </c>
    </row>
    <row r="21" spans="2:18" ht="12.75">
      <c r="B21" s="26" t="s">
        <v>32</v>
      </c>
      <c r="C21" s="57">
        <v>1689.329</v>
      </c>
      <c r="D21" s="58">
        <v>19300.22</v>
      </c>
      <c r="E21" s="71">
        <v>3.83125345831</v>
      </c>
      <c r="F21" s="62">
        <f t="shared" si="0"/>
        <v>20989.549000000003</v>
      </c>
      <c r="H21" s="26" t="s">
        <v>32</v>
      </c>
      <c r="I21" s="57">
        <v>46.034</v>
      </c>
      <c r="J21" s="58">
        <v>1235.927</v>
      </c>
      <c r="K21" s="71">
        <v>19.37</v>
      </c>
      <c r="L21" s="62">
        <f t="shared" si="1"/>
        <v>1281.961</v>
      </c>
      <c r="N21" s="26" t="s">
        <v>32</v>
      </c>
      <c r="O21" s="57">
        <v>428.633</v>
      </c>
      <c r="P21" s="58">
        <v>1783.489</v>
      </c>
      <c r="Q21" s="71">
        <v>11.76</v>
      </c>
      <c r="R21" s="62">
        <f t="shared" si="2"/>
        <v>2212.122</v>
      </c>
    </row>
    <row r="22" spans="2:18" ht="12.75">
      <c r="B22" s="26" t="s">
        <v>33</v>
      </c>
      <c r="C22" s="57">
        <v>121.079</v>
      </c>
      <c r="D22" s="58">
        <v>6019.951</v>
      </c>
      <c r="E22" s="71">
        <v>10.304195542678485</v>
      </c>
      <c r="F22" s="62">
        <f t="shared" si="0"/>
        <v>6141.03</v>
      </c>
      <c r="H22" s="26" t="s">
        <v>33</v>
      </c>
      <c r="I22" s="57">
        <v>4.277</v>
      </c>
      <c r="J22" s="58">
        <v>62.952</v>
      </c>
      <c r="K22" s="71">
        <v>81.9</v>
      </c>
      <c r="L22" s="62">
        <f t="shared" si="1"/>
        <v>67.229</v>
      </c>
      <c r="N22" s="26" t="s">
        <v>33</v>
      </c>
      <c r="O22" s="57">
        <v>0</v>
      </c>
      <c r="P22" s="58">
        <v>0</v>
      </c>
      <c r="Q22" s="71">
        <v>0</v>
      </c>
      <c r="R22" s="62">
        <f t="shared" si="2"/>
        <v>0</v>
      </c>
    </row>
    <row r="23" spans="2:18" ht="12.75">
      <c r="B23" s="26" t="s">
        <v>34</v>
      </c>
      <c r="C23" s="57">
        <v>68.592</v>
      </c>
      <c r="D23" s="58">
        <v>6058.103</v>
      </c>
      <c r="E23" s="71">
        <v>6.349010625077087</v>
      </c>
      <c r="F23" s="62">
        <f t="shared" si="0"/>
        <v>6126.695</v>
      </c>
      <c r="H23" s="26" t="s">
        <v>34</v>
      </c>
      <c r="I23" s="57">
        <v>20.267</v>
      </c>
      <c r="J23" s="58">
        <v>128.058</v>
      </c>
      <c r="K23" s="71">
        <v>25.27</v>
      </c>
      <c r="L23" s="62">
        <f t="shared" si="1"/>
        <v>148.325</v>
      </c>
      <c r="N23" s="26" t="s">
        <v>34</v>
      </c>
      <c r="O23" s="57">
        <v>5.697</v>
      </c>
      <c r="P23" s="58">
        <v>61.519</v>
      </c>
      <c r="Q23" s="71">
        <v>61.17</v>
      </c>
      <c r="R23" s="62">
        <f t="shared" si="2"/>
        <v>67.216</v>
      </c>
    </row>
    <row r="24" spans="2:18" ht="12.75">
      <c r="B24" s="26" t="s">
        <v>35</v>
      </c>
      <c r="C24" s="57">
        <v>0</v>
      </c>
      <c r="D24" s="58">
        <v>3419.914</v>
      </c>
      <c r="E24" s="71">
        <v>6.880843700261859</v>
      </c>
      <c r="F24" s="62">
        <f t="shared" si="0"/>
        <v>3419.914</v>
      </c>
      <c r="H24" s="26" t="s">
        <v>35</v>
      </c>
      <c r="I24" s="57">
        <v>0</v>
      </c>
      <c r="J24" s="58">
        <v>142.534</v>
      </c>
      <c r="K24" s="71">
        <v>25.14</v>
      </c>
      <c r="L24" s="62">
        <f t="shared" si="1"/>
        <v>142.534</v>
      </c>
      <c r="N24" s="26" t="s">
        <v>35</v>
      </c>
      <c r="O24" s="57">
        <v>0</v>
      </c>
      <c r="P24" s="58">
        <v>0</v>
      </c>
      <c r="Q24" s="71">
        <v>0</v>
      </c>
      <c r="R24" s="62">
        <f t="shared" si="2"/>
        <v>0</v>
      </c>
    </row>
    <row r="25" spans="2:18" ht="12.75">
      <c r="B25" s="26" t="s">
        <v>36</v>
      </c>
      <c r="C25" s="57">
        <v>128.43</v>
      </c>
      <c r="D25" s="58">
        <v>7695.417</v>
      </c>
      <c r="E25" s="71">
        <v>8.447001362603583</v>
      </c>
      <c r="F25" s="62">
        <f t="shared" si="0"/>
        <v>7823.847000000001</v>
      </c>
      <c r="H25" s="26" t="s">
        <v>36</v>
      </c>
      <c r="I25" s="57">
        <v>4.504</v>
      </c>
      <c r="J25" s="58">
        <v>838.684</v>
      </c>
      <c r="K25" s="71">
        <v>19.45</v>
      </c>
      <c r="L25" s="62">
        <f t="shared" si="1"/>
        <v>843.188</v>
      </c>
      <c r="N25" s="26" t="s">
        <v>36</v>
      </c>
      <c r="O25" s="57">
        <v>7.771</v>
      </c>
      <c r="P25" s="58">
        <v>220.367</v>
      </c>
      <c r="Q25" s="71">
        <v>42.23</v>
      </c>
      <c r="R25" s="62">
        <f t="shared" si="2"/>
        <v>228.13799999999998</v>
      </c>
    </row>
    <row r="26" spans="2:18" ht="12.75">
      <c r="B26" s="26" t="s">
        <v>37</v>
      </c>
      <c r="C26" s="57">
        <v>0.22</v>
      </c>
      <c r="D26" s="58">
        <v>4787.364</v>
      </c>
      <c r="E26" s="71">
        <v>9.926517511259966</v>
      </c>
      <c r="F26" s="62">
        <f t="shared" si="0"/>
        <v>4787.584</v>
      </c>
      <c r="H26" s="26" t="s">
        <v>37</v>
      </c>
      <c r="I26" s="57">
        <v>0</v>
      </c>
      <c r="J26" s="58">
        <v>159.456</v>
      </c>
      <c r="K26" s="71">
        <v>27.64</v>
      </c>
      <c r="L26" s="62">
        <f t="shared" si="1"/>
        <v>159.456</v>
      </c>
      <c r="N26" s="26" t="s">
        <v>37</v>
      </c>
      <c r="O26" s="57">
        <v>0</v>
      </c>
      <c r="P26" s="58">
        <v>45.218</v>
      </c>
      <c r="Q26" s="71">
        <v>55.92</v>
      </c>
      <c r="R26" s="62">
        <f t="shared" si="2"/>
        <v>45.218</v>
      </c>
    </row>
    <row r="27" spans="2:18" ht="12.75">
      <c r="B27" s="26" t="s">
        <v>38</v>
      </c>
      <c r="C27" s="57">
        <v>2433.561</v>
      </c>
      <c r="D27" s="58">
        <v>16831.516</v>
      </c>
      <c r="E27" s="71">
        <v>5.881558078156518</v>
      </c>
      <c r="F27" s="62">
        <f t="shared" si="0"/>
        <v>19265.077</v>
      </c>
      <c r="H27" s="26" t="s">
        <v>38</v>
      </c>
      <c r="I27" s="57">
        <v>72.504</v>
      </c>
      <c r="J27" s="58">
        <v>288.654</v>
      </c>
      <c r="K27" s="71">
        <v>24.71</v>
      </c>
      <c r="L27" s="62">
        <f t="shared" si="1"/>
        <v>361.158</v>
      </c>
      <c r="N27" s="26" t="s">
        <v>38</v>
      </c>
      <c r="O27" s="57">
        <v>67.404</v>
      </c>
      <c r="P27" s="58">
        <v>212.75</v>
      </c>
      <c r="Q27" s="71">
        <v>24.27</v>
      </c>
      <c r="R27" s="62">
        <f t="shared" si="2"/>
        <v>280.154</v>
      </c>
    </row>
    <row r="28" spans="2:18" ht="12.75">
      <c r="B28" s="27" t="s">
        <v>39</v>
      </c>
      <c r="C28" s="59">
        <v>96016.104</v>
      </c>
      <c r="D28" s="60">
        <v>329927.014</v>
      </c>
      <c r="E28" s="74">
        <v>1.2498813995885236</v>
      </c>
      <c r="F28" s="63">
        <f t="shared" si="0"/>
        <v>425943.118</v>
      </c>
      <c r="H28" s="27" t="s">
        <v>39</v>
      </c>
      <c r="I28" s="59">
        <v>2210.804</v>
      </c>
      <c r="J28" s="60">
        <v>14474.24</v>
      </c>
      <c r="K28" s="74">
        <v>5.65</v>
      </c>
      <c r="L28" s="63">
        <f t="shared" si="1"/>
        <v>16685.044</v>
      </c>
      <c r="N28" s="27" t="s">
        <v>39</v>
      </c>
      <c r="O28" s="59">
        <v>9229.549</v>
      </c>
      <c r="P28" s="60">
        <v>13178.424</v>
      </c>
      <c r="Q28" s="74">
        <v>5.24</v>
      </c>
      <c r="R28" s="63">
        <f t="shared" si="2"/>
        <v>22407.973</v>
      </c>
    </row>
    <row r="32" ht="12.75">
      <c r="B32" s="21" t="s">
        <v>64</v>
      </c>
    </row>
    <row r="34" spans="2:18" ht="12.75">
      <c r="B34" s="109" t="s">
        <v>18</v>
      </c>
      <c r="C34" s="9" t="s">
        <v>12</v>
      </c>
      <c r="D34" s="111" t="s">
        <v>2</v>
      </c>
      <c r="E34" s="112"/>
      <c r="F34" s="10" t="s">
        <v>11</v>
      </c>
      <c r="H34" s="109" t="s">
        <v>18</v>
      </c>
      <c r="I34" s="9" t="s">
        <v>12</v>
      </c>
      <c r="J34" s="111" t="s">
        <v>2</v>
      </c>
      <c r="K34" s="112"/>
      <c r="L34" s="10" t="s">
        <v>11</v>
      </c>
      <c r="N34" s="109" t="s">
        <v>18</v>
      </c>
      <c r="O34" s="9" t="s">
        <v>12</v>
      </c>
      <c r="P34" s="111" t="s">
        <v>2</v>
      </c>
      <c r="Q34" s="112"/>
      <c r="R34" s="10" t="s">
        <v>11</v>
      </c>
    </row>
    <row r="35" spans="2:18" ht="25.5">
      <c r="B35" s="110"/>
      <c r="C35" s="11" t="s">
        <v>67</v>
      </c>
      <c r="D35" s="11" t="s">
        <v>67</v>
      </c>
      <c r="E35" s="12" t="s">
        <v>13</v>
      </c>
      <c r="F35" s="22" t="s">
        <v>67</v>
      </c>
      <c r="H35" s="110"/>
      <c r="I35" s="11" t="s">
        <v>67</v>
      </c>
      <c r="J35" s="11" t="s">
        <v>67</v>
      </c>
      <c r="K35" s="12" t="s">
        <v>13</v>
      </c>
      <c r="L35" s="22" t="s">
        <v>67</v>
      </c>
      <c r="N35" s="110"/>
      <c r="O35" s="11" t="s">
        <v>67</v>
      </c>
      <c r="P35" s="11" t="s">
        <v>67</v>
      </c>
      <c r="Q35" s="12" t="s">
        <v>13</v>
      </c>
      <c r="R35" s="22" t="s">
        <v>67</v>
      </c>
    </row>
    <row r="36" spans="2:18" ht="12.75">
      <c r="B36" s="31" t="s">
        <v>41</v>
      </c>
      <c r="C36" s="32"/>
      <c r="D36" s="32"/>
      <c r="E36" s="33"/>
      <c r="F36" s="32"/>
      <c r="H36" s="31" t="s">
        <v>46</v>
      </c>
      <c r="I36" s="32"/>
      <c r="J36" s="32"/>
      <c r="K36" s="33"/>
      <c r="L36" s="32"/>
      <c r="N36" s="13" t="s">
        <v>7</v>
      </c>
      <c r="O36" s="23"/>
      <c r="P36" s="23"/>
      <c r="Q36" s="24"/>
      <c r="R36" s="23"/>
    </row>
    <row r="37" spans="2:18" ht="12.75">
      <c r="B37" s="25" t="s">
        <v>19</v>
      </c>
      <c r="C37" s="55">
        <v>17186.087</v>
      </c>
      <c r="D37" s="56">
        <v>38208.573</v>
      </c>
      <c r="E37" s="70">
        <v>2.926461359766786</v>
      </c>
      <c r="F37" s="61">
        <f>C37+D37</f>
        <v>55394.659999999996</v>
      </c>
      <c r="H37" s="25" t="s">
        <v>19</v>
      </c>
      <c r="I37" s="55">
        <v>4536.155</v>
      </c>
      <c r="J37" s="56">
        <v>4727.887</v>
      </c>
      <c r="K37" s="70">
        <v>8.24</v>
      </c>
      <c r="L37" s="61">
        <f>I37+J37</f>
        <v>9264.042</v>
      </c>
      <c r="N37" s="25" t="s">
        <v>19</v>
      </c>
      <c r="O37" s="55">
        <v>6604.924</v>
      </c>
      <c r="P37" s="56">
        <v>17388.192</v>
      </c>
      <c r="Q37" s="70">
        <v>4.05</v>
      </c>
      <c r="R37" s="61">
        <f>O37+P37</f>
        <v>23993.115999999998</v>
      </c>
    </row>
    <row r="38" spans="2:18" ht="12.75">
      <c r="B38" s="26" t="s">
        <v>20</v>
      </c>
      <c r="C38" s="57">
        <v>5804.437</v>
      </c>
      <c r="D38" s="58">
        <v>5954.199</v>
      </c>
      <c r="E38" s="71">
        <v>9.089427207344874</v>
      </c>
      <c r="F38" s="62">
        <f aca="true" t="shared" si="3" ref="F38:F58">C38+D38</f>
        <v>11758.635999999999</v>
      </c>
      <c r="H38" s="26" t="s">
        <v>20</v>
      </c>
      <c r="I38" s="57">
        <v>3354.266</v>
      </c>
      <c r="J38" s="58">
        <v>1352.81</v>
      </c>
      <c r="K38" s="71">
        <v>20.24</v>
      </c>
      <c r="L38" s="62">
        <f aca="true" t="shared" si="4" ref="L38:L58">I38+J38</f>
        <v>4707.076</v>
      </c>
      <c r="N38" s="26" t="s">
        <v>20</v>
      </c>
      <c r="O38" s="57">
        <v>2334.527</v>
      </c>
      <c r="P38" s="58">
        <v>3514.75</v>
      </c>
      <c r="Q38" s="71">
        <v>14.61</v>
      </c>
      <c r="R38" s="62">
        <f aca="true" t="shared" si="5" ref="R38:R58">O38+P38</f>
        <v>5849.277</v>
      </c>
    </row>
    <row r="39" spans="2:18" ht="12.75">
      <c r="B39" s="26" t="s">
        <v>21</v>
      </c>
      <c r="C39" s="57">
        <v>2762.235</v>
      </c>
      <c r="D39" s="58">
        <v>10381.843</v>
      </c>
      <c r="E39" s="71">
        <v>6.834143908708848</v>
      </c>
      <c r="F39" s="62">
        <f t="shared" si="3"/>
        <v>13144.078000000001</v>
      </c>
      <c r="H39" s="26" t="s">
        <v>21</v>
      </c>
      <c r="I39" s="57">
        <v>265.38</v>
      </c>
      <c r="J39" s="58">
        <v>1533.756</v>
      </c>
      <c r="K39" s="71">
        <v>17.94</v>
      </c>
      <c r="L39" s="62">
        <f t="shared" si="4"/>
        <v>1799.136</v>
      </c>
      <c r="N39" s="26" t="s">
        <v>21</v>
      </c>
      <c r="O39" s="57">
        <v>2220.563</v>
      </c>
      <c r="P39" s="58">
        <v>9377.736</v>
      </c>
      <c r="Q39" s="71">
        <v>6.76</v>
      </c>
      <c r="R39" s="62">
        <f t="shared" si="5"/>
        <v>11598.299</v>
      </c>
    </row>
    <row r="40" spans="2:18" ht="12.75">
      <c r="B40" s="26" t="s">
        <v>22</v>
      </c>
      <c r="C40" s="57">
        <v>3289.316</v>
      </c>
      <c r="D40" s="58">
        <v>3004.036</v>
      </c>
      <c r="E40" s="71">
        <v>11.38547810215022</v>
      </c>
      <c r="F40" s="62">
        <f t="shared" si="3"/>
        <v>6293.352</v>
      </c>
      <c r="H40" s="26" t="s">
        <v>22</v>
      </c>
      <c r="I40" s="57">
        <v>33.25</v>
      </c>
      <c r="J40" s="58">
        <v>32.312</v>
      </c>
      <c r="K40" s="71">
        <v>85.1</v>
      </c>
      <c r="L40" s="62">
        <f t="shared" si="4"/>
        <v>65.562</v>
      </c>
      <c r="N40" s="26" t="s">
        <v>22</v>
      </c>
      <c r="O40" s="57">
        <v>127.6</v>
      </c>
      <c r="P40" s="58">
        <v>0</v>
      </c>
      <c r="Q40" s="71">
        <v>0</v>
      </c>
      <c r="R40" s="62">
        <f t="shared" si="5"/>
        <v>127.6</v>
      </c>
    </row>
    <row r="41" spans="2:18" ht="12.75">
      <c r="B41" s="26" t="s">
        <v>23</v>
      </c>
      <c r="C41" s="57">
        <v>977.317</v>
      </c>
      <c r="D41" s="58">
        <v>3910.222</v>
      </c>
      <c r="E41" s="71">
        <v>9.53744093045836</v>
      </c>
      <c r="F41" s="62">
        <f t="shared" si="3"/>
        <v>4887.539000000001</v>
      </c>
      <c r="H41" s="26" t="s">
        <v>23</v>
      </c>
      <c r="I41" s="57">
        <v>354.174</v>
      </c>
      <c r="J41" s="58">
        <v>445.131</v>
      </c>
      <c r="K41" s="71">
        <v>36.27</v>
      </c>
      <c r="L41" s="62">
        <f t="shared" si="4"/>
        <v>799.305</v>
      </c>
      <c r="N41" s="26" t="s">
        <v>23</v>
      </c>
      <c r="O41" s="57">
        <v>312.177</v>
      </c>
      <c r="P41" s="58">
        <v>660.783</v>
      </c>
      <c r="Q41" s="71">
        <v>31.33</v>
      </c>
      <c r="R41" s="62">
        <f t="shared" si="5"/>
        <v>972.96</v>
      </c>
    </row>
    <row r="42" spans="2:18" ht="12.75">
      <c r="B42" s="26" t="s">
        <v>4</v>
      </c>
      <c r="C42" s="57">
        <v>1126.478</v>
      </c>
      <c r="D42" s="58">
        <v>6733.627</v>
      </c>
      <c r="E42" s="71">
        <v>6.923359255197306</v>
      </c>
      <c r="F42" s="62">
        <f t="shared" si="3"/>
        <v>7860.1050000000005</v>
      </c>
      <c r="H42" s="26" t="s">
        <v>4</v>
      </c>
      <c r="I42" s="57">
        <v>140.466</v>
      </c>
      <c r="J42" s="58">
        <v>857.283</v>
      </c>
      <c r="K42" s="71">
        <v>28.41</v>
      </c>
      <c r="L42" s="62">
        <f t="shared" si="4"/>
        <v>997.749</v>
      </c>
      <c r="N42" s="26" t="s">
        <v>4</v>
      </c>
      <c r="O42" s="57">
        <v>515.331</v>
      </c>
      <c r="P42" s="58">
        <v>1990.946</v>
      </c>
      <c r="Q42" s="71">
        <v>17.26</v>
      </c>
      <c r="R42" s="62">
        <f t="shared" si="5"/>
        <v>2506.277</v>
      </c>
    </row>
    <row r="43" spans="2:18" ht="12.75">
      <c r="B43" s="26" t="s">
        <v>24</v>
      </c>
      <c r="C43" s="57">
        <v>1762.168</v>
      </c>
      <c r="D43" s="58">
        <v>3880.181</v>
      </c>
      <c r="E43" s="72">
        <v>12.930337692928276</v>
      </c>
      <c r="F43" s="62">
        <f t="shared" si="3"/>
        <v>5642.349</v>
      </c>
      <c r="H43" s="26" t="s">
        <v>24</v>
      </c>
      <c r="I43" s="57">
        <v>47.153</v>
      </c>
      <c r="J43" s="58">
        <v>142.231</v>
      </c>
      <c r="K43" s="72">
        <v>54.45</v>
      </c>
      <c r="L43" s="62">
        <f t="shared" si="4"/>
        <v>189.384</v>
      </c>
      <c r="N43" s="26" t="s">
        <v>24</v>
      </c>
      <c r="O43" s="57">
        <v>193.524</v>
      </c>
      <c r="P43" s="58">
        <v>632.015</v>
      </c>
      <c r="Q43" s="72">
        <v>37.86</v>
      </c>
      <c r="R43" s="62">
        <f t="shared" si="5"/>
        <v>825.539</v>
      </c>
    </row>
    <row r="44" spans="2:18" ht="12.75">
      <c r="B44" s="26" t="s">
        <v>25</v>
      </c>
      <c r="C44" s="57">
        <v>604.97</v>
      </c>
      <c r="D44" s="58">
        <v>821.798</v>
      </c>
      <c r="E44" s="72">
        <v>24.85541190626893</v>
      </c>
      <c r="F44" s="62">
        <f t="shared" si="3"/>
        <v>1426.768</v>
      </c>
      <c r="H44" s="26" t="s">
        <v>25</v>
      </c>
      <c r="I44" s="57">
        <v>298.015</v>
      </c>
      <c r="J44" s="58">
        <v>263.603</v>
      </c>
      <c r="K44" s="72">
        <v>48.4</v>
      </c>
      <c r="L44" s="62">
        <f t="shared" si="4"/>
        <v>561.6179999999999</v>
      </c>
      <c r="N44" s="26" t="s">
        <v>25</v>
      </c>
      <c r="O44" s="57">
        <v>820.99</v>
      </c>
      <c r="P44" s="58">
        <v>844.994</v>
      </c>
      <c r="Q44" s="72">
        <v>27.14</v>
      </c>
      <c r="R44" s="62">
        <f t="shared" si="5"/>
        <v>1665.984</v>
      </c>
    </row>
    <row r="45" spans="2:18" ht="12.75">
      <c r="B45" s="26" t="s">
        <v>26</v>
      </c>
      <c r="C45" s="57">
        <v>859.164</v>
      </c>
      <c r="D45" s="58">
        <v>3584.687</v>
      </c>
      <c r="E45" s="72">
        <v>10.339134602255177</v>
      </c>
      <c r="F45" s="62">
        <f t="shared" si="3"/>
        <v>4443.851</v>
      </c>
      <c r="H45" s="26" t="s">
        <v>26</v>
      </c>
      <c r="I45" s="57">
        <v>43.451</v>
      </c>
      <c r="J45" s="58">
        <v>100.759</v>
      </c>
      <c r="K45" s="72">
        <v>49.67</v>
      </c>
      <c r="L45" s="62">
        <f t="shared" si="4"/>
        <v>144.21</v>
      </c>
      <c r="N45" s="26" t="s">
        <v>26</v>
      </c>
      <c r="O45" s="57">
        <v>80.213</v>
      </c>
      <c r="P45" s="58">
        <v>316.14</v>
      </c>
      <c r="Q45" s="72">
        <v>62.39</v>
      </c>
      <c r="R45" s="62">
        <f t="shared" si="5"/>
        <v>396.35299999999995</v>
      </c>
    </row>
    <row r="46" spans="2:18" ht="12.75">
      <c r="B46" s="25" t="s">
        <v>27</v>
      </c>
      <c r="C46" s="55">
        <v>7607.954</v>
      </c>
      <c r="D46" s="56">
        <v>147800.567</v>
      </c>
      <c r="E46" s="73">
        <v>1.9917304643659854</v>
      </c>
      <c r="F46" s="61">
        <f t="shared" si="3"/>
        <v>155408.521</v>
      </c>
      <c r="H46" s="25" t="s">
        <v>27</v>
      </c>
      <c r="I46" s="55">
        <v>110.865</v>
      </c>
      <c r="J46" s="56">
        <v>4756.126</v>
      </c>
      <c r="K46" s="73">
        <v>9.16</v>
      </c>
      <c r="L46" s="61">
        <f t="shared" si="4"/>
        <v>4866.991</v>
      </c>
      <c r="N46" s="25" t="s">
        <v>27</v>
      </c>
      <c r="O46" s="55">
        <v>215.906</v>
      </c>
      <c r="P46" s="56">
        <v>3901.979</v>
      </c>
      <c r="Q46" s="73">
        <v>9.5</v>
      </c>
      <c r="R46" s="61">
        <f t="shared" si="5"/>
        <v>4117.885</v>
      </c>
    </row>
    <row r="47" spans="2:18" ht="12.75">
      <c r="B47" s="26" t="s">
        <v>28</v>
      </c>
      <c r="C47" s="57">
        <v>2995.617</v>
      </c>
      <c r="D47" s="58">
        <v>45987.92</v>
      </c>
      <c r="E47" s="71">
        <v>4.565223149488819</v>
      </c>
      <c r="F47" s="62">
        <f t="shared" si="3"/>
        <v>48983.537</v>
      </c>
      <c r="H47" s="26" t="s">
        <v>28</v>
      </c>
      <c r="I47" s="57">
        <v>8.789</v>
      </c>
      <c r="J47" s="58">
        <v>861.112</v>
      </c>
      <c r="K47" s="71">
        <v>27.76</v>
      </c>
      <c r="L47" s="62">
        <f t="shared" si="4"/>
        <v>869.901</v>
      </c>
      <c r="N47" s="26" t="s">
        <v>28</v>
      </c>
      <c r="O47" s="57">
        <v>7.062</v>
      </c>
      <c r="P47" s="58">
        <v>485.524</v>
      </c>
      <c r="Q47" s="71">
        <v>59.11</v>
      </c>
      <c r="R47" s="62">
        <f t="shared" si="5"/>
        <v>492.586</v>
      </c>
    </row>
    <row r="48" spans="2:18" ht="12.75">
      <c r="B48" s="26" t="s">
        <v>29</v>
      </c>
      <c r="C48" s="57">
        <v>2615.856</v>
      </c>
      <c r="D48" s="58">
        <v>19358.344</v>
      </c>
      <c r="E48" s="71">
        <v>7.260347126809543</v>
      </c>
      <c r="F48" s="62">
        <f t="shared" si="3"/>
        <v>21974.2</v>
      </c>
      <c r="H48" s="26" t="s">
        <v>29</v>
      </c>
      <c r="I48" s="57">
        <v>20.146</v>
      </c>
      <c r="J48" s="58">
        <v>408.19</v>
      </c>
      <c r="K48" s="71">
        <v>25.12</v>
      </c>
      <c r="L48" s="62">
        <f t="shared" si="4"/>
        <v>428.336</v>
      </c>
      <c r="N48" s="26" t="s">
        <v>29</v>
      </c>
      <c r="O48" s="57">
        <v>29.624</v>
      </c>
      <c r="P48" s="58">
        <v>425.093</v>
      </c>
      <c r="Q48" s="71">
        <v>41.14</v>
      </c>
      <c r="R48" s="62">
        <f t="shared" si="5"/>
        <v>454.71700000000004</v>
      </c>
    </row>
    <row r="49" spans="2:18" ht="12.75">
      <c r="B49" s="26" t="s">
        <v>30</v>
      </c>
      <c r="C49" s="57">
        <v>129.77</v>
      </c>
      <c r="D49" s="58">
        <v>15883.333</v>
      </c>
      <c r="E49" s="71">
        <v>7.572547153388642</v>
      </c>
      <c r="F49" s="62">
        <f t="shared" si="3"/>
        <v>16013.103000000001</v>
      </c>
      <c r="H49" s="26" t="s">
        <v>30</v>
      </c>
      <c r="I49" s="57">
        <v>5.858</v>
      </c>
      <c r="J49" s="58">
        <v>749.518</v>
      </c>
      <c r="K49" s="71">
        <v>26.95</v>
      </c>
      <c r="L49" s="62">
        <f t="shared" si="4"/>
        <v>755.376</v>
      </c>
      <c r="N49" s="26" t="s">
        <v>30</v>
      </c>
      <c r="O49" s="57">
        <v>3.452</v>
      </c>
      <c r="P49" s="58">
        <v>172.741</v>
      </c>
      <c r="Q49" s="71">
        <v>50.56</v>
      </c>
      <c r="R49" s="62">
        <f t="shared" si="5"/>
        <v>176.193</v>
      </c>
    </row>
    <row r="50" spans="2:18" ht="12.75">
      <c r="B50" s="26" t="s">
        <v>31</v>
      </c>
      <c r="C50" s="57">
        <v>342.487</v>
      </c>
      <c r="D50" s="58">
        <v>21228.267</v>
      </c>
      <c r="E50" s="71">
        <v>5.133741819945816</v>
      </c>
      <c r="F50" s="62">
        <f t="shared" si="3"/>
        <v>21570.754</v>
      </c>
      <c r="H50" s="26" t="s">
        <v>31</v>
      </c>
      <c r="I50" s="57">
        <v>0.327</v>
      </c>
      <c r="J50" s="58">
        <v>479.646</v>
      </c>
      <c r="K50" s="71">
        <v>23.04</v>
      </c>
      <c r="L50" s="62">
        <f t="shared" si="4"/>
        <v>479.973</v>
      </c>
      <c r="N50" s="26" t="s">
        <v>31</v>
      </c>
      <c r="O50" s="57">
        <v>1.83</v>
      </c>
      <c r="P50" s="58">
        <v>10.868</v>
      </c>
      <c r="Q50" s="71">
        <v>87.5</v>
      </c>
      <c r="R50" s="62">
        <f t="shared" si="5"/>
        <v>12.698</v>
      </c>
    </row>
    <row r="51" spans="2:18" ht="12.75">
      <c r="B51" s="26" t="s">
        <v>32</v>
      </c>
      <c r="C51" s="57">
        <v>373.969</v>
      </c>
      <c r="D51" s="58">
        <v>10477.665</v>
      </c>
      <c r="E51" s="71">
        <v>5.645055031823368</v>
      </c>
      <c r="F51" s="62">
        <f t="shared" si="3"/>
        <v>10851.634</v>
      </c>
      <c r="H51" s="26" t="s">
        <v>32</v>
      </c>
      <c r="I51" s="57">
        <v>15.826</v>
      </c>
      <c r="J51" s="58">
        <v>971.179</v>
      </c>
      <c r="K51" s="71">
        <v>22.03</v>
      </c>
      <c r="L51" s="62">
        <f t="shared" si="4"/>
        <v>987.005</v>
      </c>
      <c r="N51" s="26" t="s">
        <v>32</v>
      </c>
      <c r="O51" s="57">
        <v>77.377</v>
      </c>
      <c r="P51" s="58">
        <v>2380.519</v>
      </c>
      <c r="Q51" s="71">
        <v>9.84</v>
      </c>
      <c r="R51" s="62">
        <f t="shared" si="5"/>
        <v>2457.8959999999997</v>
      </c>
    </row>
    <row r="52" spans="2:18" ht="12.75">
      <c r="B52" s="26" t="s">
        <v>33</v>
      </c>
      <c r="C52" s="57">
        <v>114.245</v>
      </c>
      <c r="D52" s="58">
        <v>5802.913</v>
      </c>
      <c r="E52" s="71">
        <v>10.204618702986084</v>
      </c>
      <c r="F52" s="62">
        <f t="shared" si="3"/>
        <v>5917.157999999999</v>
      </c>
      <c r="H52" s="26" t="s">
        <v>33</v>
      </c>
      <c r="I52" s="57">
        <v>0</v>
      </c>
      <c r="J52" s="58">
        <v>0</v>
      </c>
      <c r="K52" s="71">
        <v>0</v>
      </c>
      <c r="L52" s="62">
        <f t="shared" si="4"/>
        <v>0</v>
      </c>
      <c r="N52" s="26" t="s">
        <v>33</v>
      </c>
      <c r="O52" s="57">
        <v>0</v>
      </c>
      <c r="P52" s="58">
        <v>0</v>
      </c>
      <c r="Q52" s="71">
        <v>0</v>
      </c>
      <c r="R52" s="62">
        <f t="shared" si="5"/>
        <v>0</v>
      </c>
    </row>
    <row r="53" spans="2:18" ht="12.75">
      <c r="B53" s="26" t="s">
        <v>34</v>
      </c>
      <c r="C53" s="57">
        <v>32.185</v>
      </c>
      <c r="D53" s="58">
        <v>4880.569</v>
      </c>
      <c r="E53" s="71">
        <v>7.01858395617843</v>
      </c>
      <c r="F53" s="62">
        <f t="shared" si="3"/>
        <v>4912.754000000001</v>
      </c>
      <c r="H53" s="26" t="s">
        <v>34</v>
      </c>
      <c r="I53" s="57">
        <v>0.213</v>
      </c>
      <c r="J53" s="58">
        <v>225.374</v>
      </c>
      <c r="K53" s="71">
        <v>25.61</v>
      </c>
      <c r="L53" s="62">
        <f t="shared" si="4"/>
        <v>225.587</v>
      </c>
      <c r="N53" s="26" t="s">
        <v>34</v>
      </c>
      <c r="O53" s="57">
        <v>0.005</v>
      </c>
      <c r="P53" s="58">
        <v>26.25</v>
      </c>
      <c r="Q53" s="71">
        <v>88.48</v>
      </c>
      <c r="R53" s="62">
        <f t="shared" si="5"/>
        <v>26.255</v>
      </c>
    </row>
    <row r="54" spans="2:18" ht="12.75">
      <c r="B54" s="26" t="s">
        <v>35</v>
      </c>
      <c r="C54" s="57">
        <v>0</v>
      </c>
      <c r="D54" s="58">
        <v>2832.779</v>
      </c>
      <c r="E54" s="71">
        <v>7.587860143178584</v>
      </c>
      <c r="F54" s="62">
        <f t="shared" si="3"/>
        <v>2832.779</v>
      </c>
      <c r="H54" s="26" t="s">
        <v>35</v>
      </c>
      <c r="I54" s="57">
        <v>0</v>
      </c>
      <c r="J54" s="58">
        <v>29.311</v>
      </c>
      <c r="K54" s="71">
        <v>32.07</v>
      </c>
      <c r="L54" s="62">
        <f t="shared" si="4"/>
        <v>29.311</v>
      </c>
      <c r="N54" s="26" t="s">
        <v>35</v>
      </c>
      <c r="O54" s="57">
        <v>0</v>
      </c>
      <c r="P54" s="58">
        <v>0.749</v>
      </c>
      <c r="Q54" s="71">
        <v>58.44</v>
      </c>
      <c r="R54" s="62">
        <f t="shared" si="5"/>
        <v>0.749</v>
      </c>
    </row>
    <row r="55" spans="2:18" ht="12.75">
      <c r="B55" s="26" t="s">
        <v>36</v>
      </c>
      <c r="C55" s="57">
        <v>51.686</v>
      </c>
      <c r="D55" s="58">
        <v>4885.024</v>
      </c>
      <c r="E55" s="71">
        <v>10.429044800841325</v>
      </c>
      <c r="F55" s="62">
        <f t="shared" si="3"/>
        <v>4936.71</v>
      </c>
      <c r="H55" s="26" t="s">
        <v>36</v>
      </c>
      <c r="I55" s="57">
        <v>5.899</v>
      </c>
      <c r="J55" s="58">
        <v>534.393</v>
      </c>
      <c r="K55" s="71">
        <v>31.7</v>
      </c>
      <c r="L55" s="62">
        <f t="shared" si="4"/>
        <v>540.292</v>
      </c>
      <c r="N55" s="26" t="s">
        <v>36</v>
      </c>
      <c r="O55" s="57">
        <v>8.553</v>
      </c>
      <c r="P55" s="58">
        <v>30.722</v>
      </c>
      <c r="Q55" s="71">
        <v>44.63</v>
      </c>
      <c r="R55" s="62">
        <f t="shared" si="5"/>
        <v>39.275000000000006</v>
      </c>
    </row>
    <row r="56" spans="2:18" ht="12.75">
      <c r="B56" s="26" t="s">
        <v>37</v>
      </c>
      <c r="C56" s="57">
        <v>0.032</v>
      </c>
      <c r="D56" s="58">
        <v>3594.483</v>
      </c>
      <c r="E56" s="71">
        <v>11.826221483419362</v>
      </c>
      <c r="F56" s="62">
        <f t="shared" si="3"/>
        <v>3594.5150000000003</v>
      </c>
      <c r="H56" s="26" t="s">
        <v>37</v>
      </c>
      <c r="I56" s="57">
        <v>0</v>
      </c>
      <c r="J56" s="58">
        <v>259.867</v>
      </c>
      <c r="K56" s="71">
        <v>59.03</v>
      </c>
      <c r="L56" s="62">
        <f t="shared" si="4"/>
        <v>259.867</v>
      </c>
      <c r="N56" s="26" t="s">
        <v>37</v>
      </c>
      <c r="O56" s="57">
        <v>0.188</v>
      </c>
      <c r="P56" s="58">
        <v>60.321</v>
      </c>
      <c r="Q56" s="71">
        <v>52.69</v>
      </c>
      <c r="R56" s="62">
        <f t="shared" si="5"/>
        <v>60.509</v>
      </c>
    </row>
    <row r="57" spans="2:18" ht="12.75">
      <c r="B57" s="26" t="s">
        <v>38</v>
      </c>
      <c r="C57" s="57">
        <v>952.109</v>
      </c>
      <c r="D57" s="58">
        <v>13542.54</v>
      </c>
      <c r="E57" s="71">
        <v>6.485763720084014</v>
      </c>
      <c r="F57" s="62">
        <f t="shared" si="3"/>
        <v>14494.649000000001</v>
      </c>
      <c r="H57" s="26" t="s">
        <v>38</v>
      </c>
      <c r="I57" s="57">
        <v>53.808</v>
      </c>
      <c r="J57" s="58">
        <v>217.792</v>
      </c>
      <c r="K57" s="71">
        <v>17.47</v>
      </c>
      <c r="L57" s="62">
        <f t="shared" si="4"/>
        <v>271.6</v>
      </c>
      <c r="N57" s="26" t="s">
        <v>38</v>
      </c>
      <c r="O57" s="57">
        <v>87.815</v>
      </c>
      <c r="P57" s="58">
        <v>283.077</v>
      </c>
      <c r="Q57" s="71">
        <v>25.78</v>
      </c>
      <c r="R57" s="62">
        <f t="shared" si="5"/>
        <v>370.892</v>
      </c>
    </row>
    <row r="58" spans="2:18" ht="12.75">
      <c r="B58" s="27" t="s">
        <v>39</v>
      </c>
      <c r="C58" s="59">
        <v>24794.037</v>
      </c>
      <c r="D58" s="60">
        <v>185982.357</v>
      </c>
      <c r="E58" s="74">
        <v>1.6591902591959153</v>
      </c>
      <c r="F58" s="63">
        <f t="shared" si="3"/>
        <v>210776.394</v>
      </c>
      <c r="H58" s="27" t="s">
        <v>39</v>
      </c>
      <c r="I58" s="59">
        <v>4647.02</v>
      </c>
      <c r="J58" s="60">
        <v>9522.562</v>
      </c>
      <c r="K58" s="74">
        <v>5.68</v>
      </c>
      <c r="L58" s="63">
        <f t="shared" si="4"/>
        <v>14169.582</v>
      </c>
      <c r="N58" s="27" t="s">
        <v>39</v>
      </c>
      <c r="O58" s="59">
        <v>6820.83</v>
      </c>
      <c r="P58" s="60">
        <v>21226.713</v>
      </c>
      <c r="Q58" s="74">
        <v>3.81</v>
      </c>
      <c r="R58" s="63">
        <f t="shared" si="5"/>
        <v>28047.542999999998</v>
      </c>
    </row>
    <row r="62" ht="12.75">
      <c r="B62" s="21" t="s">
        <v>65</v>
      </c>
    </row>
    <row r="64" spans="2:18" ht="12.75">
      <c r="B64" s="109" t="s">
        <v>18</v>
      </c>
      <c r="C64" s="9" t="s">
        <v>12</v>
      </c>
      <c r="D64" s="111" t="s">
        <v>2</v>
      </c>
      <c r="E64" s="112"/>
      <c r="F64" s="10" t="s">
        <v>11</v>
      </c>
      <c r="H64" s="109" t="s">
        <v>18</v>
      </c>
      <c r="I64" s="9" t="s">
        <v>12</v>
      </c>
      <c r="J64" s="111" t="s">
        <v>2</v>
      </c>
      <c r="K64" s="112"/>
      <c r="L64" s="10" t="s">
        <v>11</v>
      </c>
      <c r="N64" s="109" t="s">
        <v>18</v>
      </c>
      <c r="O64" s="9" t="s">
        <v>12</v>
      </c>
      <c r="P64" s="111" t="s">
        <v>2</v>
      </c>
      <c r="Q64" s="112"/>
      <c r="R64" s="10" t="s">
        <v>11</v>
      </c>
    </row>
    <row r="65" spans="2:18" ht="25.5">
      <c r="B65" s="110"/>
      <c r="C65" s="11" t="s">
        <v>67</v>
      </c>
      <c r="D65" s="11" t="s">
        <v>67</v>
      </c>
      <c r="E65" s="12" t="s">
        <v>13</v>
      </c>
      <c r="F65" s="22" t="s">
        <v>67</v>
      </c>
      <c r="H65" s="110"/>
      <c r="I65" s="11" t="s">
        <v>67</v>
      </c>
      <c r="J65" s="11" t="s">
        <v>67</v>
      </c>
      <c r="K65" s="12" t="s">
        <v>13</v>
      </c>
      <c r="L65" s="22" t="s">
        <v>67</v>
      </c>
      <c r="N65" s="110"/>
      <c r="O65" s="11" t="s">
        <v>67</v>
      </c>
      <c r="P65" s="11" t="s">
        <v>67</v>
      </c>
      <c r="Q65" s="12" t="s">
        <v>13</v>
      </c>
      <c r="R65" s="22" t="s">
        <v>67</v>
      </c>
    </row>
    <row r="66" spans="2:18" ht="12.75">
      <c r="B66" s="13" t="s">
        <v>0</v>
      </c>
      <c r="C66" s="23"/>
      <c r="D66" s="23"/>
      <c r="E66" s="24"/>
      <c r="F66" s="23"/>
      <c r="H66" s="31" t="s">
        <v>53</v>
      </c>
      <c r="I66" s="32"/>
      <c r="J66" s="32"/>
      <c r="K66" s="33"/>
      <c r="L66" s="32"/>
      <c r="N66" s="13" t="s">
        <v>5</v>
      </c>
      <c r="O66" s="23"/>
      <c r="P66" s="23"/>
      <c r="Q66" s="24"/>
      <c r="R66" s="23"/>
    </row>
    <row r="67" spans="2:18" ht="12.75">
      <c r="B67" s="25" t="s">
        <v>19</v>
      </c>
      <c r="C67" s="55">
        <v>54632.58</v>
      </c>
      <c r="D67" s="56">
        <v>85276.66</v>
      </c>
      <c r="E67" s="70">
        <v>2.0806085643551455</v>
      </c>
      <c r="F67" s="61">
        <f>C67+D67</f>
        <v>139909.24</v>
      </c>
      <c r="H67" s="25" t="s">
        <v>19</v>
      </c>
      <c r="I67" s="55">
        <v>1537.17</v>
      </c>
      <c r="J67" s="56">
        <v>3870.411</v>
      </c>
      <c r="K67" s="70">
        <v>6.05</v>
      </c>
      <c r="L67" s="61">
        <f>I67+J67</f>
        <v>5407.581</v>
      </c>
      <c r="N67" s="25" t="s">
        <v>19</v>
      </c>
      <c r="O67" s="55">
        <v>3971.415</v>
      </c>
      <c r="P67" s="56">
        <v>9381.049</v>
      </c>
      <c r="Q67" s="70">
        <v>4.83</v>
      </c>
      <c r="R67" s="61">
        <f>O67+P67</f>
        <v>13352.464</v>
      </c>
    </row>
    <row r="68" spans="2:18" ht="12.75">
      <c r="B68" s="26" t="s">
        <v>20</v>
      </c>
      <c r="C68" s="57">
        <v>34960.766</v>
      </c>
      <c r="D68" s="58">
        <v>50493.556</v>
      </c>
      <c r="E68" s="71">
        <v>3.2436005832364967</v>
      </c>
      <c r="F68" s="62">
        <f aca="true" t="shared" si="6" ref="F68:F88">C68+D68</f>
        <v>85454.322</v>
      </c>
      <c r="H68" s="26" t="s">
        <v>20</v>
      </c>
      <c r="I68" s="57">
        <v>422.072</v>
      </c>
      <c r="J68" s="58">
        <v>1124.909</v>
      </c>
      <c r="K68" s="71">
        <v>16.94</v>
      </c>
      <c r="L68" s="62">
        <f aca="true" t="shared" si="7" ref="L68:L88">I68+J68</f>
        <v>1546.9810000000002</v>
      </c>
      <c r="N68" s="26" t="s">
        <v>20</v>
      </c>
      <c r="O68" s="57">
        <v>1824.467</v>
      </c>
      <c r="P68" s="58">
        <v>4498.876</v>
      </c>
      <c r="Q68" s="71">
        <v>10.01</v>
      </c>
      <c r="R68" s="62">
        <f aca="true" t="shared" si="8" ref="R68:R88">O68+P68</f>
        <v>6323.343000000001</v>
      </c>
    </row>
    <row r="69" spans="2:18" ht="12.75">
      <c r="B69" s="26" t="s">
        <v>21</v>
      </c>
      <c r="C69" s="57">
        <v>6305.515</v>
      </c>
      <c r="D69" s="58">
        <v>15561.781</v>
      </c>
      <c r="E69" s="71">
        <v>5.640351411888663</v>
      </c>
      <c r="F69" s="62">
        <f t="shared" si="6"/>
        <v>21867.296000000002</v>
      </c>
      <c r="H69" s="26" t="s">
        <v>21</v>
      </c>
      <c r="I69" s="57">
        <v>467.612</v>
      </c>
      <c r="J69" s="58">
        <v>827.777</v>
      </c>
      <c r="K69" s="71">
        <v>13.53</v>
      </c>
      <c r="L69" s="62">
        <f t="shared" si="7"/>
        <v>1295.3890000000001</v>
      </c>
      <c r="N69" s="26" t="s">
        <v>21</v>
      </c>
      <c r="O69" s="57">
        <v>907.336</v>
      </c>
      <c r="P69" s="58">
        <v>1969.329</v>
      </c>
      <c r="Q69" s="71">
        <v>13.96</v>
      </c>
      <c r="R69" s="62">
        <f t="shared" si="8"/>
        <v>2876.665</v>
      </c>
    </row>
    <row r="70" spans="2:18" ht="12.75">
      <c r="B70" s="26" t="s">
        <v>22</v>
      </c>
      <c r="C70" s="57">
        <v>213.019</v>
      </c>
      <c r="D70" s="58">
        <v>216.725</v>
      </c>
      <c r="E70" s="71">
        <v>48.800069497976295</v>
      </c>
      <c r="F70" s="62">
        <f t="shared" si="6"/>
        <v>429.744</v>
      </c>
      <c r="H70" s="26" t="s">
        <v>22</v>
      </c>
      <c r="I70" s="57">
        <v>69.841</v>
      </c>
      <c r="J70" s="58">
        <v>175.836</v>
      </c>
      <c r="K70" s="71">
        <v>37.26</v>
      </c>
      <c r="L70" s="62">
        <f t="shared" si="7"/>
        <v>245.67700000000002</v>
      </c>
      <c r="N70" s="26" t="s">
        <v>22</v>
      </c>
      <c r="O70" s="57">
        <v>47.731</v>
      </c>
      <c r="P70" s="58">
        <v>0</v>
      </c>
      <c r="Q70" s="71">
        <v>0</v>
      </c>
      <c r="R70" s="62">
        <f t="shared" si="8"/>
        <v>47.731</v>
      </c>
    </row>
    <row r="71" spans="2:18" ht="12.75">
      <c r="B71" s="26" t="s">
        <v>23</v>
      </c>
      <c r="C71" s="57">
        <v>1908.401</v>
      </c>
      <c r="D71" s="58">
        <v>2799.18</v>
      </c>
      <c r="E71" s="71">
        <v>14.244699175452558</v>
      </c>
      <c r="F71" s="62">
        <f t="shared" si="6"/>
        <v>4707.581</v>
      </c>
      <c r="H71" s="26" t="s">
        <v>23</v>
      </c>
      <c r="I71" s="57">
        <v>51.286</v>
      </c>
      <c r="J71" s="58">
        <v>284.251</v>
      </c>
      <c r="K71" s="71">
        <v>20.96</v>
      </c>
      <c r="L71" s="62">
        <f t="shared" si="7"/>
        <v>335.537</v>
      </c>
      <c r="N71" s="26" t="s">
        <v>23</v>
      </c>
      <c r="O71" s="57">
        <v>234.153</v>
      </c>
      <c r="P71" s="58">
        <v>531.706</v>
      </c>
      <c r="Q71" s="71">
        <v>22.31</v>
      </c>
      <c r="R71" s="62">
        <f t="shared" si="8"/>
        <v>765.859</v>
      </c>
    </row>
    <row r="72" spans="2:18" ht="12.75">
      <c r="B72" s="26" t="s">
        <v>4</v>
      </c>
      <c r="C72" s="57">
        <v>3216.829</v>
      </c>
      <c r="D72" s="58">
        <v>7689.706</v>
      </c>
      <c r="E72" s="71">
        <v>8.148410977385707</v>
      </c>
      <c r="F72" s="62">
        <f t="shared" si="6"/>
        <v>10906.535</v>
      </c>
      <c r="H72" s="26" t="s">
        <v>4</v>
      </c>
      <c r="I72" s="57">
        <v>291.967</v>
      </c>
      <c r="J72" s="58">
        <v>935.452</v>
      </c>
      <c r="K72" s="71">
        <v>11.82</v>
      </c>
      <c r="L72" s="62">
        <f t="shared" si="7"/>
        <v>1227.4189999999999</v>
      </c>
      <c r="N72" s="26" t="s">
        <v>4</v>
      </c>
      <c r="O72" s="57">
        <v>254.328</v>
      </c>
      <c r="P72" s="58">
        <v>1784.853</v>
      </c>
      <c r="Q72" s="71">
        <v>16.19</v>
      </c>
      <c r="R72" s="62">
        <f t="shared" si="8"/>
        <v>2039.181</v>
      </c>
    </row>
    <row r="73" spans="2:18" ht="12.75">
      <c r="B73" s="26" t="s">
        <v>24</v>
      </c>
      <c r="C73" s="57">
        <v>975.11</v>
      </c>
      <c r="D73" s="58">
        <v>1523.623</v>
      </c>
      <c r="E73" s="72">
        <v>22.966582779215024</v>
      </c>
      <c r="F73" s="62">
        <f t="shared" si="6"/>
        <v>2498.733</v>
      </c>
      <c r="H73" s="26" t="s">
        <v>24</v>
      </c>
      <c r="I73" s="57">
        <v>62.197</v>
      </c>
      <c r="J73" s="58">
        <v>150.907</v>
      </c>
      <c r="K73" s="72">
        <v>39.22</v>
      </c>
      <c r="L73" s="62">
        <f t="shared" si="7"/>
        <v>213.104</v>
      </c>
      <c r="N73" s="26" t="s">
        <v>24</v>
      </c>
      <c r="O73" s="57">
        <v>116.888</v>
      </c>
      <c r="P73" s="58">
        <v>143.946</v>
      </c>
      <c r="Q73" s="72">
        <v>32.64</v>
      </c>
      <c r="R73" s="62">
        <f t="shared" si="8"/>
        <v>260.834</v>
      </c>
    </row>
    <row r="74" spans="2:18" ht="12.75">
      <c r="B74" s="26" t="s">
        <v>25</v>
      </c>
      <c r="C74" s="57">
        <v>6484.054</v>
      </c>
      <c r="D74" s="58">
        <v>5134.092</v>
      </c>
      <c r="E74" s="72">
        <v>9.561369209470065</v>
      </c>
      <c r="F74" s="62">
        <f t="shared" si="6"/>
        <v>11618.146</v>
      </c>
      <c r="H74" s="26" t="s">
        <v>25</v>
      </c>
      <c r="I74" s="57">
        <v>119.673</v>
      </c>
      <c r="J74" s="58">
        <v>244.413</v>
      </c>
      <c r="K74" s="72">
        <v>31.78</v>
      </c>
      <c r="L74" s="62">
        <f t="shared" si="7"/>
        <v>364.086</v>
      </c>
      <c r="N74" s="26" t="s">
        <v>25</v>
      </c>
      <c r="O74" s="57">
        <v>521.742</v>
      </c>
      <c r="P74" s="58">
        <v>130.172</v>
      </c>
      <c r="Q74" s="72">
        <v>40.09</v>
      </c>
      <c r="R74" s="62">
        <f t="shared" si="8"/>
        <v>651.914</v>
      </c>
    </row>
    <row r="75" spans="2:18" ht="12.75">
      <c r="B75" s="26" t="s">
        <v>26</v>
      </c>
      <c r="C75" s="57">
        <v>568.89</v>
      </c>
      <c r="D75" s="58">
        <v>1705.025</v>
      </c>
      <c r="E75" s="72">
        <v>33.61033761280225</v>
      </c>
      <c r="F75" s="62">
        <f t="shared" si="6"/>
        <v>2273.915</v>
      </c>
      <c r="H75" s="26" t="s">
        <v>26</v>
      </c>
      <c r="I75" s="57">
        <v>52.522</v>
      </c>
      <c r="J75" s="58">
        <v>126.867</v>
      </c>
      <c r="K75" s="72">
        <v>27.41</v>
      </c>
      <c r="L75" s="62">
        <f t="shared" si="7"/>
        <v>179.389</v>
      </c>
      <c r="N75" s="26" t="s">
        <v>26</v>
      </c>
      <c r="O75" s="57">
        <v>64.769</v>
      </c>
      <c r="P75" s="58">
        <v>291.163</v>
      </c>
      <c r="Q75" s="72">
        <v>41.92</v>
      </c>
      <c r="R75" s="62">
        <f t="shared" si="8"/>
        <v>355.932</v>
      </c>
    </row>
    <row r="76" spans="2:18" ht="12.75">
      <c r="B76" s="25" t="s">
        <v>27</v>
      </c>
      <c r="C76" s="55">
        <v>3034.528</v>
      </c>
      <c r="D76" s="56">
        <v>28224.721</v>
      </c>
      <c r="E76" s="73">
        <v>5.288127059863792</v>
      </c>
      <c r="F76" s="61">
        <f t="shared" si="6"/>
        <v>31259.249</v>
      </c>
      <c r="H76" s="25" t="s">
        <v>27</v>
      </c>
      <c r="I76" s="55">
        <v>273.93</v>
      </c>
      <c r="J76" s="56">
        <v>10683.065</v>
      </c>
      <c r="K76" s="73">
        <v>5.29</v>
      </c>
      <c r="L76" s="61">
        <f t="shared" si="7"/>
        <v>10956.995</v>
      </c>
      <c r="N76" s="25" t="s">
        <v>27</v>
      </c>
      <c r="O76" s="55">
        <v>172.135</v>
      </c>
      <c r="P76" s="56">
        <v>4695.924</v>
      </c>
      <c r="Q76" s="73">
        <v>9.09</v>
      </c>
      <c r="R76" s="61">
        <f t="shared" si="8"/>
        <v>4868.059</v>
      </c>
    </row>
    <row r="77" spans="2:18" ht="12.75">
      <c r="B77" s="26" t="s">
        <v>28</v>
      </c>
      <c r="C77" s="57">
        <v>515.411</v>
      </c>
      <c r="D77" s="58">
        <v>5568.085</v>
      </c>
      <c r="E77" s="71">
        <v>14.08816856772313</v>
      </c>
      <c r="F77" s="62">
        <f t="shared" si="6"/>
        <v>6083.496</v>
      </c>
      <c r="H77" s="26" t="s">
        <v>28</v>
      </c>
      <c r="I77" s="57">
        <v>48.929</v>
      </c>
      <c r="J77" s="58">
        <v>2541.443</v>
      </c>
      <c r="K77" s="71">
        <v>14.63</v>
      </c>
      <c r="L77" s="62">
        <f t="shared" si="7"/>
        <v>2590.3720000000003</v>
      </c>
      <c r="N77" s="26" t="s">
        <v>28</v>
      </c>
      <c r="O77" s="57">
        <v>15.023</v>
      </c>
      <c r="P77" s="58">
        <v>529.066</v>
      </c>
      <c r="Q77" s="71">
        <v>33.51</v>
      </c>
      <c r="R77" s="62">
        <f t="shared" si="8"/>
        <v>544.089</v>
      </c>
    </row>
    <row r="78" spans="2:18" ht="12.75">
      <c r="B78" s="26" t="s">
        <v>29</v>
      </c>
      <c r="C78" s="57">
        <v>133.883</v>
      </c>
      <c r="D78" s="58">
        <v>4487.968</v>
      </c>
      <c r="E78" s="71">
        <v>17.240407842627476</v>
      </c>
      <c r="F78" s="62">
        <f t="shared" si="6"/>
        <v>4621.851</v>
      </c>
      <c r="H78" s="26" t="s">
        <v>29</v>
      </c>
      <c r="I78" s="57">
        <v>46.971</v>
      </c>
      <c r="J78" s="58">
        <v>1411.383</v>
      </c>
      <c r="K78" s="71">
        <v>16.71</v>
      </c>
      <c r="L78" s="62">
        <f t="shared" si="7"/>
        <v>1458.354</v>
      </c>
      <c r="N78" s="26" t="s">
        <v>29</v>
      </c>
      <c r="O78" s="57">
        <v>25.392</v>
      </c>
      <c r="P78" s="58">
        <v>1244.347</v>
      </c>
      <c r="Q78" s="71">
        <v>27.84</v>
      </c>
      <c r="R78" s="62">
        <f t="shared" si="8"/>
        <v>1269.739</v>
      </c>
    </row>
    <row r="79" spans="2:18" ht="12.75">
      <c r="B79" s="26" t="s">
        <v>30</v>
      </c>
      <c r="C79" s="57">
        <v>37.486</v>
      </c>
      <c r="D79" s="58">
        <v>3258.567</v>
      </c>
      <c r="E79" s="71">
        <v>14.241971558333285</v>
      </c>
      <c r="F79" s="62">
        <f t="shared" si="6"/>
        <v>3296.053</v>
      </c>
      <c r="H79" s="26" t="s">
        <v>30</v>
      </c>
      <c r="I79" s="57">
        <v>36.458</v>
      </c>
      <c r="J79" s="58">
        <v>2709.233</v>
      </c>
      <c r="K79" s="71">
        <v>13.68</v>
      </c>
      <c r="L79" s="62">
        <f t="shared" si="7"/>
        <v>2745.6910000000003</v>
      </c>
      <c r="N79" s="26" t="s">
        <v>30</v>
      </c>
      <c r="O79" s="57">
        <v>10.114</v>
      </c>
      <c r="P79" s="58">
        <v>567.486</v>
      </c>
      <c r="Q79" s="71">
        <v>23.33</v>
      </c>
      <c r="R79" s="62">
        <f t="shared" si="8"/>
        <v>577.6</v>
      </c>
    </row>
    <row r="80" spans="2:18" ht="12.75">
      <c r="B80" s="26" t="s">
        <v>31</v>
      </c>
      <c r="C80" s="57">
        <v>36.731</v>
      </c>
      <c r="D80" s="58">
        <v>2295.067</v>
      </c>
      <c r="E80" s="71">
        <v>22.675110231888073</v>
      </c>
      <c r="F80" s="62">
        <f t="shared" si="6"/>
        <v>2331.7980000000002</v>
      </c>
      <c r="H80" s="26" t="s">
        <v>31</v>
      </c>
      <c r="I80" s="57">
        <v>23.151</v>
      </c>
      <c r="J80" s="58">
        <v>1361.881</v>
      </c>
      <c r="K80" s="71">
        <v>12.9</v>
      </c>
      <c r="L80" s="62">
        <f t="shared" si="7"/>
        <v>1385.0320000000002</v>
      </c>
      <c r="N80" s="26" t="s">
        <v>31</v>
      </c>
      <c r="O80" s="57">
        <v>2.011</v>
      </c>
      <c r="P80" s="58">
        <v>316.445</v>
      </c>
      <c r="Q80" s="71">
        <v>42.95</v>
      </c>
      <c r="R80" s="62">
        <f t="shared" si="8"/>
        <v>318.456</v>
      </c>
    </row>
    <row r="81" spans="2:18" ht="12.75">
      <c r="B81" s="26" t="s">
        <v>32</v>
      </c>
      <c r="C81" s="57">
        <v>1263.319</v>
      </c>
      <c r="D81" s="58">
        <v>7765.16</v>
      </c>
      <c r="E81" s="71">
        <v>5.219651042164291</v>
      </c>
      <c r="F81" s="62">
        <f t="shared" si="6"/>
        <v>9028.479</v>
      </c>
      <c r="H81" s="26" t="s">
        <v>32</v>
      </c>
      <c r="I81" s="57">
        <v>43.965</v>
      </c>
      <c r="J81" s="58">
        <v>872.217</v>
      </c>
      <c r="K81" s="71">
        <v>11.95</v>
      </c>
      <c r="L81" s="62">
        <f t="shared" si="7"/>
        <v>916.182</v>
      </c>
      <c r="N81" s="26" t="s">
        <v>32</v>
      </c>
      <c r="O81" s="57">
        <v>66.208</v>
      </c>
      <c r="P81" s="58">
        <v>1171.331</v>
      </c>
      <c r="Q81" s="71">
        <v>10.56</v>
      </c>
      <c r="R81" s="62">
        <f t="shared" si="8"/>
        <v>1237.539</v>
      </c>
    </row>
    <row r="82" spans="2:18" ht="12.75">
      <c r="B82" s="26" t="s">
        <v>33</v>
      </c>
      <c r="C82" s="57">
        <v>0</v>
      </c>
      <c r="D82" s="58">
        <v>0</v>
      </c>
      <c r="E82" s="71">
        <v>0</v>
      </c>
      <c r="F82" s="62">
        <f t="shared" si="6"/>
        <v>0</v>
      </c>
      <c r="H82" s="26" t="s">
        <v>33</v>
      </c>
      <c r="I82" s="57">
        <v>0.792</v>
      </c>
      <c r="J82" s="58">
        <v>77.333</v>
      </c>
      <c r="K82" s="71">
        <v>58.49</v>
      </c>
      <c r="L82" s="62">
        <f t="shared" si="7"/>
        <v>78.125</v>
      </c>
      <c r="N82" s="26" t="s">
        <v>33</v>
      </c>
      <c r="O82" s="57">
        <v>0</v>
      </c>
      <c r="P82" s="58">
        <v>0</v>
      </c>
      <c r="Q82" s="71">
        <v>0</v>
      </c>
      <c r="R82" s="62">
        <f t="shared" si="8"/>
        <v>0</v>
      </c>
    </row>
    <row r="83" spans="2:18" ht="12.75">
      <c r="B83" s="26" t="s">
        <v>34</v>
      </c>
      <c r="C83" s="57">
        <v>34.092</v>
      </c>
      <c r="D83" s="58">
        <v>340.134</v>
      </c>
      <c r="E83" s="71">
        <v>21.85549832439879</v>
      </c>
      <c r="F83" s="62">
        <f t="shared" si="6"/>
        <v>374.226</v>
      </c>
      <c r="H83" s="26" t="s">
        <v>34</v>
      </c>
      <c r="I83" s="57">
        <v>0</v>
      </c>
      <c r="J83" s="58">
        <v>78.506</v>
      </c>
      <c r="K83" s="71">
        <v>23.69</v>
      </c>
      <c r="L83" s="62">
        <f t="shared" si="7"/>
        <v>78.506</v>
      </c>
      <c r="N83" s="26" t="s">
        <v>34</v>
      </c>
      <c r="O83" s="57">
        <v>0</v>
      </c>
      <c r="P83" s="58">
        <v>29.389</v>
      </c>
      <c r="Q83" s="71">
        <v>32.04</v>
      </c>
      <c r="R83" s="62">
        <f t="shared" si="8"/>
        <v>29.389</v>
      </c>
    </row>
    <row r="84" spans="2:18" ht="12.75">
      <c r="B84" s="26" t="s">
        <v>35</v>
      </c>
      <c r="C84" s="57">
        <v>0</v>
      </c>
      <c r="D84" s="58">
        <v>252.57</v>
      </c>
      <c r="E84" s="71">
        <v>21.267921239397953</v>
      </c>
      <c r="F84" s="62">
        <f t="shared" si="6"/>
        <v>252.57</v>
      </c>
      <c r="H84" s="26" t="s">
        <v>35</v>
      </c>
      <c r="I84" s="57">
        <v>0</v>
      </c>
      <c r="J84" s="58">
        <v>213.526</v>
      </c>
      <c r="K84" s="71">
        <v>14.73</v>
      </c>
      <c r="L84" s="62">
        <f t="shared" si="7"/>
        <v>213.526</v>
      </c>
      <c r="N84" s="26" t="s">
        <v>35</v>
      </c>
      <c r="O84" s="57">
        <v>0</v>
      </c>
      <c r="P84" s="58">
        <v>48.518</v>
      </c>
      <c r="Q84" s="71">
        <v>66.09</v>
      </c>
      <c r="R84" s="62">
        <f t="shared" si="8"/>
        <v>48.518</v>
      </c>
    </row>
    <row r="85" spans="2:18" ht="12.75">
      <c r="B85" s="26" t="s">
        <v>36</v>
      </c>
      <c r="C85" s="57">
        <v>61.52</v>
      </c>
      <c r="D85" s="58">
        <v>1448.495</v>
      </c>
      <c r="E85" s="71">
        <v>22.66689518662399</v>
      </c>
      <c r="F85" s="62">
        <f t="shared" si="6"/>
        <v>1510.0149999999999</v>
      </c>
      <c r="H85" s="26" t="s">
        <v>36</v>
      </c>
      <c r="I85" s="57">
        <v>2.585</v>
      </c>
      <c r="J85" s="58">
        <v>463.31</v>
      </c>
      <c r="K85" s="71">
        <v>20.9</v>
      </c>
      <c r="L85" s="62">
        <f t="shared" si="7"/>
        <v>465.895</v>
      </c>
      <c r="N85" s="26" t="s">
        <v>36</v>
      </c>
      <c r="O85" s="57">
        <v>2.823</v>
      </c>
      <c r="P85" s="58">
        <v>345.071</v>
      </c>
      <c r="Q85" s="71">
        <v>51.81</v>
      </c>
      <c r="R85" s="62">
        <f t="shared" si="8"/>
        <v>347.894</v>
      </c>
    </row>
    <row r="86" spans="2:18" ht="12.75">
      <c r="B86" s="26" t="s">
        <v>37</v>
      </c>
      <c r="C86" s="57">
        <v>0.188</v>
      </c>
      <c r="D86" s="58">
        <v>457.011</v>
      </c>
      <c r="E86" s="71">
        <v>15.439499515847208</v>
      </c>
      <c r="F86" s="62">
        <f t="shared" si="6"/>
        <v>457.199</v>
      </c>
      <c r="H86" s="26" t="s">
        <v>37</v>
      </c>
      <c r="I86" s="57">
        <v>0</v>
      </c>
      <c r="J86" s="58">
        <v>217.023</v>
      </c>
      <c r="K86" s="71">
        <v>21</v>
      </c>
      <c r="L86" s="62">
        <f t="shared" si="7"/>
        <v>217.023</v>
      </c>
      <c r="N86" s="26" t="s">
        <v>37</v>
      </c>
      <c r="O86" s="57">
        <v>0</v>
      </c>
      <c r="P86" s="58">
        <v>198.212</v>
      </c>
      <c r="Q86" s="71">
        <v>25.07</v>
      </c>
      <c r="R86" s="62">
        <f t="shared" si="8"/>
        <v>198.212</v>
      </c>
    </row>
    <row r="87" spans="2:18" ht="12.75">
      <c r="B87" s="26" t="s">
        <v>38</v>
      </c>
      <c r="C87" s="57">
        <v>951.897</v>
      </c>
      <c r="D87" s="58">
        <v>2394.123</v>
      </c>
      <c r="E87" s="71">
        <v>17.609565882742622</v>
      </c>
      <c r="F87" s="62">
        <f t="shared" si="6"/>
        <v>3346.02</v>
      </c>
      <c r="H87" s="26" t="s">
        <v>38</v>
      </c>
      <c r="I87" s="57">
        <v>71.079</v>
      </c>
      <c r="J87" s="58">
        <v>752.086</v>
      </c>
      <c r="K87" s="71">
        <v>12.44</v>
      </c>
      <c r="L87" s="62">
        <f t="shared" si="7"/>
        <v>823.165</v>
      </c>
      <c r="N87" s="26" t="s">
        <v>38</v>
      </c>
      <c r="O87" s="57">
        <v>50.563</v>
      </c>
      <c r="P87" s="58">
        <v>374.312</v>
      </c>
      <c r="Q87" s="71">
        <v>33.55</v>
      </c>
      <c r="R87" s="62">
        <f t="shared" si="8"/>
        <v>424.875</v>
      </c>
    </row>
    <row r="88" spans="2:18" ht="12.75">
      <c r="B88" s="27" t="s">
        <v>39</v>
      </c>
      <c r="C88" s="59">
        <v>57667.109</v>
      </c>
      <c r="D88" s="60">
        <v>113214.234</v>
      </c>
      <c r="E88" s="74">
        <v>2.063608390946073</v>
      </c>
      <c r="F88" s="63">
        <f t="shared" si="6"/>
        <v>170881.343</v>
      </c>
      <c r="H88" s="27" t="s">
        <v>39</v>
      </c>
      <c r="I88" s="59">
        <v>1811.099</v>
      </c>
      <c r="J88" s="60">
        <v>14538.513</v>
      </c>
      <c r="K88" s="74">
        <v>4.04</v>
      </c>
      <c r="L88" s="63">
        <f t="shared" si="7"/>
        <v>16349.612000000001</v>
      </c>
      <c r="N88" s="27" t="s">
        <v>39</v>
      </c>
      <c r="O88" s="59">
        <v>4143.55</v>
      </c>
      <c r="P88" s="60">
        <v>14042.531</v>
      </c>
      <c r="Q88" s="74">
        <v>4.37</v>
      </c>
      <c r="R88" s="63">
        <f t="shared" si="8"/>
        <v>18186.081000000002</v>
      </c>
    </row>
    <row r="92" ht="12.75">
      <c r="B92" s="21" t="s">
        <v>66</v>
      </c>
    </row>
    <row r="94" spans="2:18" ht="12.75">
      <c r="B94" s="109" t="s">
        <v>18</v>
      </c>
      <c r="C94" s="9" t="s">
        <v>12</v>
      </c>
      <c r="D94" s="111" t="s">
        <v>2</v>
      </c>
      <c r="E94" s="112"/>
      <c r="F94" s="10" t="s">
        <v>11</v>
      </c>
      <c r="H94" s="109" t="s">
        <v>18</v>
      </c>
      <c r="I94" s="9" t="s">
        <v>12</v>
      </c>
      <c r="J94" s="111" t="s">
        <v>2</v>
      </c>
      <c r="K94" s="112"/>
      <c r="L94" s="10" t="s">
        <v>11</v>
      </c>
      <c r="N94" s="109" t="s">
        <v>18</v>
      </c>
      <c r="O94" s="9" t="s">
        <v>12</v>
      </c>
      <c r="P94" s="111" t="s">
        <v>2</v>
      </c>
      <c r="Q94" s="112"/>
      <c r="R94" s="10" t="s">
        <v>11</v>
      </c>
    </row>
    <row r="95" spans="2:18" ht="25.5">
      <c r="B95" s="110"/>
      <c r="C95" s="11" t="s">
        <v>67</v>
      </c>
      <c r="D95" s="11" t="s">
        <v>67</v>
      </c>
      <c r="E95" s="12" t="s">
        <v>13</v>
      </c>
      <c r="F95" s="22" t="s">
        <v>67</v>
      </c>
      <c r="H95" s="110"/>
      <c r="I95" s="11" t="s">
        <v>67</v>
      </c>
      <c r="J95" s="11" t="s">
        <v>67</v>
      </c>
      <c r="K95" s="12" t="s">
        <v>13</v>
      </c>
      <c r="L95" s="22" t="s">
        <v>67</v>
      </c>
      <c r="N95" s="110"/>
      <c r="O95" s="11" t="s">
        <v>67</v>
      </c>
      <c r="P95" s="11" t="s">
        <v>67</v>
      </c>
      <c r="Q95" s="12" t="s">
        <v>13</v>
      </c>
      <c r="R95" s="22" t="s">
        <v>67</v>
      </c>
    </row>
    <row r="96" spans="2:18" ht="12.75">
      <c r="B96" s="34" t="s">
        <v>42</v>
      </c>
      <c r="C96" s="35"/>
      <c r="D96" s="35"/>
      <c r="E96" s="36"/>
      <c r="F96" s="35"/>
      <c r="H96" s="31" t="s">
        <v>47</v>
      </c>
      <c r="I96" s="32"/>
      <c r="J96" s="32"/>
      <c r="K96" s="33"/>
      <c r="L96" s="32"/>
      <c r="N96" s="13" t="s">
        <v>8</v>
      </c>
      <c r="O96" s="23"/>
      <c r="P96" s="23"/>
      <c r="Q96" s="24"/>
      <c r="R96" s="23"/>
    </row>
    <row r="97" spans="2:18" ht="12.75">
      <c r="B97" s="25" t="s">
        <v>19</v>
      </c>
      <c r="C97" s="55">
        <v>12204.515</v>
      </c>
      <c r="D97" s="56">
        <v>10822.329</v>
      </c>
      <c r="E97" s="70">
        <v>6.28</v>
      </c>
      <c r="F97" s="61">
        <f>C97+D97</f>
        <v>23026.843999999997</v>
      </c>
      <c r="H97" s="25" t="s">
        <v>19</v>
      </c>
      <c r="I97" s="55">
        <v>1125.679</v>
      </c>
      <c r="J97" s="56">
        <v>1715.945</v>
      </c>
      <c r="K97" s="70">
        <v>16.49</v>
      </c>
      <c r="L97" s="61">
        <f>I97+J97</f>
        <v>2841.624</v>
      </c>
      <c r="N97" s="25" t="s">
        <v>19</v>
      </c>
      <c r="O97" s="55">
        <v>16179.198</v>
      </c>
      <c r="P97" s="56">
        <v>28987.295</v>
      </c>
      <c r="Q97" s="70">
        <v>3.79</v>
      </c>
      <c r="R97" s="61">
        <f>O97+P97</f>
        <v>45166.493</v>
      </c>
    </row>
    <row r="98" spans="2:18" ht="12.75">
      <c r="B98" s="26" t="s">
        <v>20</v>
      </c>
      <c r="C98" s="57">
        <v>6975.411</v>
      </c>
      <c r="D98" s="58">
        <v>5810.183</v>
      </c>
      <c r="E98" s="71">
        <v>11.04</v>
      </c>
      <c r="F98" s="62">
        <f aca="true" t="shared" si="9" ref="F98:F118">C98+D98</f>
        <v>12785.594000000001</v>
      </c>
      <c r="H98" s="26" t="s">
        <v>20</v>
      </c>
      <c r="I98" s="57">
        <v>38.268</v>
      </c>
      <c r="J98" s="58">
        <v>3.236</v>
      </c>
      <c r="K98" s="71">
        <v>110.32</v>
      </c>
      <c r="L98" s="62">
        <f aca="true" t="shared" si="10" ref="L98:L118">I98+J98</f>
        <v>41.504</v>
      </c>
      <c r="N98" s="26" t="s">
        <v>20</v>
      </c>
      <c r="O98" s="57">
        <v>13476.219</v>
      </c>
      <c r="P98" s="58">
        <v>23273.145</v>
      </c>
      <c r="Q98" s="71">
        <v>4.96</v>
      </c>
      <c r="R98" s="62">
        <f aca="true" t="shared" si="11" ref="R98:R118">O98+P98</f>
        <v>36749.364</v>
      </c>
    </row>
    <row r="99" spans="2:18" ht="12.75">
      <c r="B99" s="26" t="s">
        <v>21</v>
      </c>
      <c r="C99" s="57">
        <v>363.332</v>
      </c>
      <c r="D99" s="58">
        <v>224.914</v>
      </c>
      <c r="E99" s="71">
        <v>45.72</v>
      </c>
      <c r="F99" s="62">
        <f t="shared" si="9"/>
        <v>588.246</v>
      </c>
      <c r="H99" s="26" t="s">
        <v>21</v>
      </c>
      <c r="I99" s="57">
        <v>334.451</v>
      </c>
      <c r="J99" s="58">
        <v>1038.232</v>
      </c>
      <c r="K99" s="71">
        <v>26.05</v>
      </c>
      <c r="L99" s="62">
        <f t="shared" si="10"/>
        <v>1372.683</v>
      </c>
      <c r="N99" s="26" t="s">
        <v>21</v>
      </c>
      <c r="O99" s="57">
        <v>200.651</v>
      </c>
      <c r="P99" s="58">
        <v>1498.943</v>
      </c>
      <c r="Q99" s="71">
        <v>20.72</v>
      </c>
      <c r="R99" s="62">
        <f t="shared" si="11"/>
        <v>1699.594</v>
      </c>
    </row>
    <row r="100" spans="2:18" ht="12.75">
      <c r="B100" s="26" t="s">
        <v>22</v>
      </c>
      <c r="C100" s="57">
        <v>368.118</v>
      </c>
      <c r="D100" s="58">
        <v>161.53</v>
      </c>
      <c r="E100" s="71">
        <v>42.7</v>
      </c>
      <c r="F100" s="62">
        <f t="shared" si="9"/>
        <v>529.648</v>
      </c>
      <c r="H100" s="26" t="s">
        <v>22</v>
      </c>
      <c r="I100" s="57">
        <v>560.985</v>
      </c>
      <c r="J100" s="58">
        <v>244.731</v>
      </c>
      <c r="K100" s="71">
        <v>33.15</v>
      </c>
      <c r="L100" s="62">
        <f t="shared" si="10"/>
        <v>805.716</v>
      </c>
      <c r="N100" s="26" t="s">
        <v>22</v>
      </c>
      <c r="O100" s="57">
        <v>20.771</v>
      </c>
      <c r="P100" s="58">
        <v>26.075</v>
      </c>
      <c r="Q100" s="71">
        <v>69.13</v>
      </c>
      <c r="R100" s="62">
        <f t="shared" si="11"/>
        <v>46.846000000000004</v>
      </c>
    </row>
    <row r="101" spans="2:18" ht="12.75">
      <c r="B101" s="26" t="s">
        <v>23</v>
      </c>
      <c r="C101" s="57">
        <v>792.105</v>
      </c>
      <c r="D101" s="58">
        <v>449.716</v>
      </c>
      <c r="E101" s="71">
        <v>41.86</v>
      </c>
      <c r="F101" s="62">
        <f t="shared" si="9"/>
        <v>1241.821</v>
      </c>
      <c r="H101" s="26" t="s">
        <v>23</v>
      </c>
      <c r="I101" s="57">
        <v>43.547</v>
      </c>
      <c r="J101" s="58">
        <v>144.051</v>
      </c>
      <c r="K101" s="71">
        <v>36.26</v>
      </c>
      <c r="L101" s="62">
        <f t="shared" si="10"/>
        <v>187.59799999999998</v>
      </c>
      <c r="N101" s="26" t="s">
        <v>23</v>
      </c>
      <c r="O101" s="57">
        <v>459.987</v>
      </c>
      <c r="P101" s="58">
        <v>1243.56</v>
      </c>
      <c r="Q101" s="71">
        <v>22.64</v>
      </c>
      <c r="R101" s="62">
        <f t="shared" si="11"/>
        <v>1703.547</v>
      </c>
    </row>
    <row r="102" spans="2:18" ht="12.75">
      <c r="B102" s="26" t="s">
        <v>4</v>
      </c>
      <c r="C102" s="57">
        <v>1784.989</v>
      </c>
      <c r="D102" s="58">
        <v>1905.91</v>
      </c>
      <c r="E102" s="71">
        <v>19.91</v>
      </c>
      <c r="F102" s="62">
        <f t="shared" si="9"/>
        <v>3690.8990000000003</v>
      </c>
      <c r="H102" s="26" t="s">
        <v>4</v>
      </c>
      <c r="I102" s="57">
        <v>32.467</v>
      </c>
      <c r="J102" s="58">
        <v>209.362</v>
      </c>
      <c r="K102" s="71">
        <v>26.45</v>
      </c>
      <c r="L102" s="62">
        <f t="shared" si="10"/>
        <v>241.829</v>
      </c>
      <c r="N102" s="26" t="s">
        <v>4</v>
      </c>
      <c r="O102" s="57">
        <v>919.708</v>
      </c>
      <c r="P102" s="58">
        <v>2043.466</v>
      </c>
      <c r="Q102" s="71">
        <v>15.28</v>
      </c>
      <c r="R102" s="62">
        <f t="shared" si="11"/>
        <v>2963.174</v>
      </c>
    </row>
    <row r="103" spans="2:18" ht="12.75">
      <c r="B103" s="26" t="s">
        <v>24</v>
      </c>
      <c r="C103" s="57">
        <v>884.996</v>
      </c>
      <c r="D103" s="58">
        <v>1223.712</v>
      </c>
      <c r="E103" s="72">
        <v>24.75</v>
      </c>
      <c r="F103" s="62">
        <f t="shared" si="9"/>
        <v>2108.708</v>
      </c>
      <c r="H103" s="26" t="s">
        <v>24</v>
      </c>
      <c r="I103" s="57">
        <v>13.576</v>
      </c>
      <c r="J103" s="58">
        <v>46.393</v>
      </c>
      <c r="K103" s="72">
        <v>80.61</v>
      </c>
      <c r="L103" s="62">
        <f t="shared" si="10"/>
        <v>59.969</v>
      </c>
      <c r="N103" s="26" t="s">
        <v>24</v>
      </c>
      <c r="O103" s="57">
        <v>141.593</v>
      </c>
      <c r="P103" s="58">
        <v>183.036</v>
      </c>
      <c r="Q103" s="72">
        <v>36.97</v>
      </c>
      <c r="R103" s="62">
        <f t="shared" si="11"/>
        <v>324.629</v>
      </c>
    </row>
    <row r="104" spans="2:18" ht="12.75">
      <c r="B104" s="26" t="s">
        <v>25</v>
      </c>
      <c r="C104" s="57">
        <v>445.065</v>
      </c>
      <c r="D104" s="58">
        <v>299.943</v>
      </c>
      <c r="E104" s="72">
        <v>35.01</v>
      </c>
      <c r="F104" s="62">
        <f t="shared" si="9"/>
        <v>745.008</v>
      </c>
      <c r="H104" s="26" t="s">
        <v>25</v>
      </c>
      <c r="I104" s="57">
        <v>48.3</v>
      </c>
      <c r="J104" s="58">
        <v>0</v>
      </c>
      <c r="K104" s="72">
        <v>0</v>
      </c>
      <c r="L104" s="62">
        <f t="shared" si="10"/>
        <v>48.3</v>
      </c>
      <c r="N104" s="26" t="s">
        <v>25</v>
      </c>
      <c r="O104" s="57">
        <v>860.157</v>
      </c>
      <c r="P104" s="58">
        <v>439.088</v>
      </c>
      <c r="Q104" s="72">
        <v>31.87</v>
      </c>
      <c r="R104" s="62">
        <f t="shared" si="11"/>
        <v>1299.2450000000001</v>
      </c>
    </row>
    <row r="105" spans="2:18" ht="12.75">
      <c r="B105" s="26" t="s">
        <v>26</v>
      </c>
      <c r="C105" s="57">
        <v>590.497</v>
      </c>
      <c r="D105" s="58">
        <v>723.973</v>
      </c>
      <c r="E105" s="72">
        <v>38.24</v>
      </c>
      <c r="F105" s="62">
        <f t="shared" si="9"/>
        <v>1314.4699999999998</v>
      </c>
      <c r="H105" s="26" t="s">
        <v>26</v>
      </c>
      <c r="I105" s="57">
        <v>54.085</v>
      </c>
      <c r="J105" s="58">
        <v>29.94</v>
      </c>
      <c r="K105" s="72">
        <v>58.95</v>
      </c>
      <c r="L105" s="62">
        <f t="shared" si="10"/>
        <v>84.025</v>
      </c>
      <c r="N105" s="26" t="s">
        <v>26</v>
      </c>
      <c r="O105" s="57">
        <v>100.112</v>
      </c>
      <c r="P105" s="58">
        <v>273.092</v>
      </c>
      <c r="Q105" s="72">
        <v>32.65</v>
      </c>
      <c r="R105" s="62">
        <f t="shared" si="11"/>
        <v>373.20399999999995</v>
      </c>
    </row>
    <row r="106" spans="2:18" ht="12.75">
      <c r="B106" s="25" t="s">
        <v>27</v>
      </c>
      <c r="C106" s="55">
        <v>1350.444</v>
      </c>
      <c r="D106" s="56">
        <v>19896.47</v>
      </c>
      <c r="E106" s="73">
        <v>6.39</v>
      </c>
      <c r="F106" s="61">
        <f t="shared" si="9"/>
        <v>21246.914</v>
      </c>
      <c r="H106" s="25" t="s">
        <v>27</v>
      </c>
      <c r="I106" s="55">
        <v>860.98</v>
      </c>
      <c r="J106" s="56">
        <v>10401.5</v>
      </c>
      <c r="K106" s="73">
        <v>6.88</v>
      </c>
      <c r="L106" s="61">
        <f t="shared" si="10"/>
        <v>11262.48</v>
      </c>
      <c r="N106" s="25" t="s">
        <v>27</v>
      </c>
      <c r="O106" s="55">
        <v>390.631</v>
      </c>
      <c r="P106" s="56">
        <v>11388.057</v>
      </c>
      <c r="Q106" s="73">
        <v>9.96</v>
      </c>
      <c r="R106" s="61">
        <f t="shared" si="11"/>
        <v>11778.688</v>
      </c>
    </row>
    <row r="107" spans="2:18" ht="12.75">
      <c r="B107" s="26" t="s">
        <v>28</v>
      </c>
      <c r="C107" s="57">
        <v>333.496</v>
      </c>
      <c r="D107" s="58">
        <v>6334.276</v>
      </c>
      <c r="E107" s="71">
        <v>14.14</v>
      </c>
      <c r="F107" s="62">
        <f t="shared" si="9"/>
        <v>6667.772</v>
      </c>
      <c r="H107" s="26" t="s">
        <v>28</v>
      </c>
      <c r="I107" s="57">
        <v>447.607</v>
      </c>
      <c r="J107" s="58">
        <v>2798.458</v>
      </c>
      <c r="K107" s="71">
        <v>14.96</v>
      </c>
      <c r="L107" s="62">
        <f t="shared" si="10"/>
        <v>3246.065</v>
      </c>
      <c r="N107" s="26" t="s">
        <v>28</v>
      </c>
      <c r="O107" s="57">
        <v>90.735</v>
      </c>
      <c r="P107" s="58">
        <v>2617.655</v>
      </c>
      <c r="Q107" s="71">
        <v>22.11</v>
      </c>
      <c r="R107" s="62">
        <f t="shared" si="11"/>
        <v>2708.3900000000003</v>
      </c>
    </row>
    <row r="108" spans="2:18" ht="12.75">
      <c r="B108" s="26" t="s">
        <v>29</v>
      </c>
      <c r="C108" s="57">
        <v>342.511</v>
      </c>
      <c r="D108" s="58">
        <v>1938.508</v>
      </c>
      <c r="E108" s="71">
        <v>26</v>
      </c>
      <c r="F108" s="62">
        <f t="shared" si="9"/>
        <v>2281.0190000000002</v>
      </c>
      <c r="H108" s="26" t="s">
        <v>29</v>
      </c>
      <c r="I108" s="57">
        <v>75.457</v>
      </c>
      <c r="J108" s="58">
        <v>134.534</v>
      </c>
      <c r="K108" s="71">
        <v>31.7</v>
      </c>
      <c r="L108" s="62">
        <f t="shared" si="10"/>
        <v>209.99099999999999</v>
      </c>
      <c r="N108" s="26" t="s">
        <v>29</v>
      </c>
      <c r="O108" s="57">
        <v>27.949</v>
      </c>
      <c r="P108" s="58">
        <v>1751.666</v>
      </c>
      <c r="Q108" s="71">
        <v>25.55</v>
      </c>
      <c r="R108" s="62">
        <f t="shared" si="11"/>
        <v>1779.615</v>
      </c>
    </row>
    <row r="109" spans="2:18" ht="12.75">
      <c r="B109" s="26" t="s">
        <v>30</v>
      </c>
      <c r="C109" s="57">
        <v>10.832</v>
      </c>
      <c r="D109" s="58">
        <v>2284.38</v>
      </c>
      <c r="E109" s="71">
        <v>22.2</v>
      </c>
      <c r="F109" s="62">
        <f t="shared" si="9"/>
        <v>2295.212</v>
      </c>
      <c r="H109" s="26" t="s">
        <v>30</v>
      </c>
      <c r="I109" s="57">
        <v>21.937</v>
      </c>
      <c r="J109" s="58">
        <v>1532.29</v>
      </c>
      <c r="K109" s="71">
        <v>20.76</v>
      </c>
      <c r="L109" s="62">
        <f t="shared" si="10"/>
        <v>1554.2269999999999</v>
      </c>
      <c r="N109" s="26" t="s">
        <v>30</v>
      </c>
      <c r="O109" s="57">
        <v>14.859</v>
      </c>
      <c r="P109" s="58">
        <v>2076.672</v>
      </c>
      <c r="Q109" s="71">
        <v>16.51</v>
      </c>
      <c r="R109" s="62">
        <f t="shared" si="11"/>
        <v>2091.531</v>
      </c>
    </row>
    <row r="110" spans="2:18" ht="12.75">
      <c r="B110" s="26" t="s">
        <v>31</v>
      </c>
      <c r="C110" s="57">
        <v>57.637</v>
      </c>
      <c r="D110" s="58">
        <v>4122.587</v>
      </c>
      <c r="E110" s="71">
        <v>16.08</v>
      </c>
      <c r="F110" s="62">
        <f t="shared" si="9"/>
        <v>4180.224</v>
      </c>
      <c r="H110" s="26" t="s">
        <v>31</v>
      </c>
      <c r="I110" s="57">
        <v>121.704</v>
      </c>
      <c r="J110" s="58">
        <v>2708.588</v>
      </c>
      <c r="K110" s="71">
        <v>19.53</v>
      </c>
      <c r="L110" s="62">
        <f t="shared" si="10"/>
        <v>2830.2920000000004</v>
      </c>
      <c r="N110" s="26" t="s">
        <v>31</v>
      </c>
      <c r="O110" s="57">
        <v>7.294</v>
      </c>
      <c r="P110" s="58">
        <v>1680.444</v>
      </c>
      <c r="Q110" s="71">
        <v>29.19</v>
      </c>
      <c r="R110" s="62">
        <f t="shared" si="11"/>
        <v>1687.738</v>
      </c>
    </row>
    <row r="111" spans="2:18" ht="12.75">
      <c r="B111" s="26" t="s">
        <v>32</v>
      </c>
      <c r="C111" s="57">
        <v>52.041</v>
      </c>
      <c r="D111" s="58">
        <v>1057.395</v>
      </c>
      <c r="E111" s="71">
        <v>17.09</v>
      </c>
      <c r="F111" s="62">
        <f t="shared" si="9"/>
        <v>1109.436</v>
      </c>
      <c r="H111" s="26" t="s">
        <v>32</v>
      </c>
      <c r="I111" s="57">
        <v>57.761</v>
      </c>
      <c r="J111" s="58">
        <v>489.578</v>
      </c>
      <c r="K111" s="71">
        <v>21.07</v>
      </c>
      <c r="L111" s="62">
        <f t="shared" si="10"/>
        <v>547.3389999999999</v>
      </c>
      <c r="N111" s="26" t="s">
        <v>32</v>
      </c>
      <c r="O111" s="57">
        <v>53.629</v>
      </c>
      <c r="P111" s="58">
        <v>1223.339</v>
      </c>
      <c r="Q111" s="71">
        <v>12.69</v>
      </c>
      <c r="R111" s="62">
        <f t="shared" si="11"/>
        <v>1276.9679999999998</v>
      </c>
    </row>
    <row r="112" spans="2:18" ht="12.75">
      <c r="B112" s="26" t="s">
        <v>33</v>
      </c>
      <c r="C112" s="57">
        <v>6.834</v>
      </c>
      <c r="D112" s="58">
        <v>217.038</v>
      </c>
      <c r="E112" s="71">
        <v>85.11</v>
      </c>
      <c r="F112" s="62">
        <f t="shared" si="9"/>
        <v>223.872</v>
      </c>
      <c r="H112" s="26" t="s">
        <v>33</v>
      </c>
      <c r="I112" s="57">
        <v>7.901</v>
      </c>
      <c r="J112" s="58">
        <v>333.413</v>
      </c>
      <c r="K112" s="71">
        <v>49.67</v>
      </c>
      <c r="L112" s="62">
        <f t="shared" si="10"/>
        <v>341.314</v>
      </c>
      <c r="N112" s="26" t="s">
        <v>33</v>
      </c>
      <c r="O112" s="57">
        <v>0</v>
      </c>
      <c r="P112" s="58">
        <v>0</v>
      </c>
      <c r="Q112" s="71">
        <v>0</v>
      </c>
      <c r="R112" s="62">
        <f t="shared" si="11"/>
        <v>0</v>
      </c>
    </row>
    <row r="113" spans="2:18" ht="12.75">
      <c r="B113" s="26" t="s">
        <v>34</v>
      </c>
      <c r="C113" s="57">
        <v>2.315</v>
      </c>
      <c r="D113" s="58">
        <v>837.4</v>
      </c>
      <c r="E113" s="71">
        <v>18.91</v>
      </c>
      <c r="F113" s="62">
        <f t="shared" si="9"/>
        <v>839.715</v>
      </c>
      <c r="H113" s="26" t="s">
        <v>34</v>
      </c>
      <c r="I113" s="57">
        <v>0.898</v>
      </c>
      <c r="J113" s="58">
        <v>194.578</v>
      </c>
      <c r="K113" s="71">
        <v>22.01</v>
      </c>
      <c r="L113" s="62">
        <f t="shared" si="10"/>
        <v>195.476</v>
      </c>
      <c r="N113" s="26" t="s">
        <v>34</v>
      </c>
      <c r="O113" s="57">
        <v>0.434</v>
      </c>
      <c r="P113" s="58">
        <v>43.099</v>
      </c>
      <c r="Q113" s="71">
        <v>43.93</v>
      </c>
      <c r="R113" s="62">
        <f t="shared" si="11"/>
        <v>43.532999999999994</v>
      </c>
    </row>
    <row r="114" spans="2:18" ht="12.75">
      <c r="B114" s="26" t="s">
        <v>35</v>
      </c>
      <c r="C114" s="57">
        <v>0</v>
      </c>
      <c r="D114" s="58">
        <v>334.565</v>
      </c>
      <c r="E114" s="71">
        <v>23.7</v>
      </c>
      <c r="F114" s="62">
        <f t="shared" si="9"/>
        <v>334.565</v>
      </c>
      <c r="H114" s="26" t="s">
        <v>35</v>
      </c>
      <c r="I114" s="57">
        <v>0</v>
      </c>
      <c r="J114" s="58">
        <v>448.87</v>
      </c>
      <c r="K114" s="71">
        <v>19.66</v>
      </c>
      <c r="L114" s="62">
        <f t="shared" si="10"/>
        <v>448.87</v>
      </c>
      <c r="N114" s="26" t="s">
        <v>35</v>
      </c>
      <c r="O114" s="57">
        <v>0</v>
      </c>
      <c r="P114" s="58">
        <v>189.782</v>
      </c>
      <c r="Q114" s="71">
        <v>22.03</v>
      </c>
      <c r="R114" s="62">
        <f t="shared" si="11"/>
        <v>189.782</v>
      </c>
    </row>
    <row r="115" spans="2:18" ht="12.75">
      <c r="B115" s="26" t="s">
        <v>36</v>
      </c>
      <c r="C115" s="57">
        <v>15.224</v>
      </c>
      <c r="D115" s="58">
        <v>1361.898</v>
      </c>
      <c r="E115" s="71">
        <v>17.25</v>
      </c>
      <c r="F115" s="62">
        <f t="shared" si="9"/>
        <v>1377.1219999999998</v>
      </c>
      <c r="H115" s="26" t="s">
        <v>36</v>
      </c>
      <c r="I115" s="57">
        <v>1.264</v>
      </c>
      <c r="J115" s="58">
        <v>102.29</v>
      </c>
      <c r="K115" s="71">
        <v>62.92</v>
      </c>
      <c r="L115" s="62">
        <f t="shared" si="10"/>
        <v>103.554</v>
      </c>
      <c r="N115" s="26" t="s">
        <v>36</v>
      </c>
      <c r="O115" s="57">
        <v>5.831</v>
      </c>
      <c r="P115" s="58">
        <v>368.566</v>
      </c>
      <c r="Q115" s="71">
        <v>23.89</v>
      </c>
      <c r="R115" s="62">
        <f t="shared" si="11"/>
        <v>374.397</v>
      </c>
    </row>
    <row r="116" spans="2:18" ht="12.75">
      <c r="B116" s="26" t="s">
        <v>37</v>
      </c>
      <c r="C116" s="57">
        <v>0</v>
      </c>
      <c r="D116" s="58">
        <v>735.87</v>
      </c>
      <c r="E116" s="71">
        <v>27.23</v>
      </c>
      <c r="F116" s="62">
        <f t="shared" si="9"/>
        <v>735.87</v>
      </c>
      <c r="H116" s="26" t="s">
        <v>37</v>
      </c>
      <c r="I116" s="57">
        <v>0</v>
      </c>
      <c r="J116" s="58">
        <v>262.782</v>
      </c>
      <c r="K116" s="71">
        <v>41.23</v>
      </c>
      <c r="L116" s="62">
        <f t="shared" si="10"/>
        <v>262.782</v>
      </c>
      <c r="N116" s="26" t="s">
        <v>37</v>
      </c>
      <c r="O116" s="57">
        <v>0</v>
      </c>
      <c r="P116" s="58">
        <v>121.215</v>
      </c>
      <c r="Q116" s="71">
        <v>22.07</v>
      </c>
      <c r="R116" s="62">
        <f t="shared" si="11"/>
        <v>121.215</v>
      </c>
    </row>
    <row r="117" spans="2:18" ht="12.75">
      <c r="B117" s="26" t="s">
        <v>38</v>
      </c>
      <c r="C117" s="57">
        <v>529.555</v>
      </c>
      <c r="D117" s="58">
        <v>894.853</v>
      </c>
      <c r="E117" s="71">
        <v>19.61</v>
      </c>
      <c r="F117" s="62">
        <f t="shared" si="9"/>
        <v>1424.408</v>
      </c>
      <c r="H117" s="26" t="s">
        <v>38</v>
      </c>
      <c r="I117" s="57">
        <v>126.451</v>
      </c>
      <c r="J117" s="58">
        <v>1395.851</v>
      </c>
      <c r="K117" s="71">
        <v>18.45</v>
      </c>
      <c r="L117" s="62">
        <f t="shared" si="10"/>
        <v>1522.3020000000001</v>
      </c>
      <c r="N117" s="26" t="s">
        <v>38</v>
      </c>
      <c r="O117" s="57">
        <v>189.898</v>
      </c>
      <c r="P117" s="58">
        <v>1316.383</v>
      </c>
      <c r="Q117" s="71">
        <v>29.04</v>
      </c>
      <c r="R117" s="62">
        <f t="shared" si="11"/>
        <v>1506.281</v>
      </c>
    </row>
    <row r="118" spans="2:18" ht="12.75">
      <c r="B118" s="27" t="s">
        <v>39</v>
      </c>
      <c r="C118" s="59">
        <v>13554.958</v>
      </c>
      <c r="D118" s="60">
        <v>30730.423</v>
      </c>
      <c r="E118" s="74">
        <v>4.63</v>
      </c>
      <c r="F118" s="63">
        <f t="shared" si="9"/>
        <v>44285.381</v>
      </c>
      <c r="H118" s="27" t="s">
        <v>39</v>
      </c>
      <c r="I118" s="59">
        <v>1986.659</v>
      </c>
      <c r="J118" s="60">
        <v>12115.222</v>
      </c>
      <c r="K118" s="74">
        <v>6.1</v>
      </c>
      <c r="L118" s="63">
        <f t="shared" si="10"/>
        <v>14101.881</v>
      </c>
      <c r="N118" s="27" t="s">
        <v>39</v>
      </c>
      <c r="O118" s="59">
        <v>16569.829</v>
      </c>
      <c r="P118" s="60">
        <v>40349.586</v>
      </c>
      <c r="Q118" s="74">
        <v>3.78</v>
      </c>
      <c r="R118" s="63">
        <f t="shared" si="11"/>
        <v>56919.41500000001</v>
      </c>
    </row>
    <row r="122" ht="12.75">
      <c r="B122" s="75" t="s">
        <v>84</v>
      </c>
    </row>
    <row r="124" spans="2:18" ht="12.75">
      <c r="B124" s="106" t="s">
        <v>18</v>
      </c>
      <c r="C124" s="76" t="s">
        <v>12</v>
      </c>
      <c r="D124" s="108" t="s">
        <v>2</v>
      </c>
      <c r="E124" s="108"/>
      <c r="F124" s="77" t="s">
        <v>11</v>
      </c>
      <c r="H124" s="109" t="s">
        <v>18</v>
      </c>
      <c r="I124" s="9" t="s">
        <v>12</v>
      </c>
      <c r="J124" s="111" t="s">
        <v>2</v>
      </c>
      <c r="K124" s="112"/>
      <c r="L124" s="10" t="s">
        <v>11</v>
      </c>
      <c r="N124" s="109" t="s">
        <v>18</v>
      </c>
      <c r="O124" s="9" t="s">
        <v>12</v>
      </c>
      <c r="P124" s="111" t="s">
        <v>2</v>
      </c>
      <c r="Q124" s="112"/>
      <c r="R124" s="10" t="s">
        <v>11</v>
      </c>
    </row>
    <row r="125" spans="2:18" ht="25.5">
      <c r="B125" s="107"/>
      <c r="C125" s="78" t="s">
        <v>67</v>
      </c>
      <c r="D125" s="78" t="s">
        <v>67</v>
      </c>
      <c r="E125" s="79" t="s">
        <v>13</v>
      </c>
      <c r="F125" s="80" t="s">
        <v>67</v>
      </c>
      <c r="H125" s="110"/>
      <c r="I125" s="11" t="s">
        <v>67</v>
      </c>
      <c r="J125" s="11" t="s">
        <v>67</v>
      </c>
      <c r="K125" s="12" t="s">
        <v>13</v>
      </c>
      <c r="L125" s="22" t="s">
        <v>67</v>
      </c>
      <c r="N125" s="110"/>
      <c r="O125" s="11" t="s">
        <v>67</v>
      </c>
      <c r="P125" s="11" t="s">
        <v>67</v>
      </c>
      <c r="Q125" s="12" t="s">
        <v>13</v>
      </c>
      <c r="R125" s="22" t="s">
        <v>67</v>
      </c>
    </row>
    <row r="126" spans="2:18" ht="12.75">
      <c r="B126" s="31" t="s">
        <v>41</v>
      </c>
      <c r="C126" s="32"/>
      <c r="D126" s="32"/>
      <c r="E126" s="33"/>
      <c r="F126" s="32"/>
      <c r="H126" s="31" t="s">
        <v>48</v>
      </c>
      <c r="I126" s="32"/>
      <c r="J126" s="32"/>
      <c r="K126" s="33"/>
      <c r="L126" s="32"/>
      <c r="N126" s="13" t="s">
        <v>9</v>
      </c>
      <c r="O126" s="23"/>
      <c r="P126" s="23"/>
      <c r="Q126" s="24"/>
      <c r="R126" s="23"/>
    </row>
    <row r="127" spans="2:18" ht="12.75">
      <c r="B127" s="81" t="s">
        <v>19</v>
      </c>
      <c r="C127" s="82">
        <v>17186.087</v>
      </c>
      <c r="D127" s="83">
        <v>38208.573</v>
      </c>
      <c r="E127" s="84">
        <v>2.926461359766786</v>
      </c>
      <c r="F127" s="85">
        <f>C127+D127</f>
        <v>55394.659999999996</v>
      </c>
      <c r="H127" s="25" t="s">
        <v>19</v>
      </c>
      <c r="I127" s="55">
        <v>2105.767</v>
      </c>
      <c r="J127" s="56">
        <v>2994.31</v>
      </c>
      <c r="K127" s="70">
        <v>8.92</v>
      </c>
      <c r="L127" s="61">
        <f>I127+J127</f>
        <v>5100.076999999999</v>
      </c>
      <c r="N127" s="25" t="s">
        <v>19</v>
      </c>
      <c r="O127" s="55">
        <v>19194.827</v>
      </c>
      <c r="P127" s="56">
        <v>19334.207</v>
      </c>
      <c r="Q127" s="70">
        <v>5.08</v>
      </c>
      <c r="R127" s="61">
        <f>O127+P127</f>
        <v>38529.034</v>
      </c>
    </row>
    <row r="128" spans="2:18" ht="12.75">
      <c r="B128" s="81" t="s">
        <v>27</v>
      </c>
      <c r="C128" s="82">
        <v>7607.954</v>
      </c>
      <c r="D128" s="83">
        <v>147800.567</v>
      </c>
      <c r="E128" s="84">
        <v>1.9917304643659854</v>
      </c>
      <c r="F128" s="85">
        <f>C128+D128</f>
        <v>155408.521</v>
      </c>
      <c r="H128" s="26" t="s">
        <v>20</v>
      </c>
      <c r="I128" s="57">
        <v>0.15</v>
      </c>
      <c r="J128" s="58">
        <v>23.891</v>
      </c>
      <c r="K128" s="71">
        <v>69.59</v>
      </c>
      <c r="L128" s="62">
        <f aca="true" t="shared" si="12" ref="L128:L148">I128+J128</f>
        <v>24.040999999999997</v>
      </c>
      <c r="N128" s="26" t="s">
        <v>20</v>
      </c>
      <c r="O128" s="57">
        <v>15268.925</v>
      </c>
      <c r="P128" s="58">
        <v>15391.428</v>
      </c>
      <c r="Q128" s="71">
        <v>5.48</v>
      </c>
      <c r="R128" s="62">
        <f aca="true" t="shared" si="13" ref="R128:R148">O128+P128</f>
        <v>30660.353</v>
      </c>
    </row>
    <row r="129" spans="2:18" ht="12.75">
      <c r="B129" s="86" t="s">
        <v>39</v>
      </c>
      <c r="C129" s="87">
        <v>24794.037</v>
      </c>
      <c r="D129" s="88">
        <v>185982.357</v>
      </c>
      <c r="E129" s="89">
        <v>1.6591902591959153</v>
      </c>
      <c r="F129" s="90">
        <f>C129+D129</f>
        <v>210776.394</v>
      </c>
      <c r="H129" s="26" t="s">
        <v>21</v>
      </c>
      <c r="I129" s="57">
        <v>522.367</v>
      </c>
      <c r="J129" s="58">
        <v>1338.855</v>
      </c>
      <c r="K129" s="71">
        <v>15.63</v>
      </c>
      <c r="L129" s="62">
        <f t="shared" si="12"/>
        <v>1861.222</v>
      </c>
      <c r="N129" s="26" t="s">
        <v>21</v>
      </c>
      <c r="O129" s="57">
        <v>394.976</v>
      </c>
      <c r="P129" s="58">
        <v>555.82</v>
      </c>
      <c r="Q129" s="71">
        <v>32.08</v>
      </c>
      <c r="R129" s="62">
        <f t="shared" si="13"/>
        <v>950.796</v>
      </c>
    </row>
    <row r="130" spans="2:18" ht="12.75">
      <c r="B130" s="96" t="s">
        <v>0</v>
      </c>
      <c r="C130" s="97"/>
      <c r="D130" s="97"/>
      <c r="E130" s="98"/>
      <c r="F130" s="97"/>
      <c r="H130" s="26" t="s">
        <v>22</v>
      </c>
      <c r="I130" s="57">
        <v>1420.733</v>
      </c>
      <c r="J130" s="58">
        <v>741.925</v>
      </c>
      <c r="K130" s="71">
        <v>22.53</v>
      </c>
      <c r="L130" s="62">
        <f t="shared" si="12"/>
        <v>2162.658</v>
      </c>
      <c r="N130" s="26" t="s">
        <v>22</v>
      </c>
      <c r="O130" s="57">
        <v>11.114</v>
      </c>
      <c r="P130" s="58">
        <v>116.656</v>
      </c>
      <c r="Q130" s="71">
        <v>57.56</v>
      </c>
      <c r="R130" s="62">
        <f t="shared" si="13"/>
        <v>127.77000000000001</v>
      </c>
    </row>
    <row r="131" spans="2:18" ht="12.75">
      <c r="B131" s="81" t="s">
        <v>19</v>
      </c>
      <c r="C131" s="82">
        <v>54632.58</v>
      </c>
      <c r="D131" s="83">
        <v>85276.66</v>
      </c>
      <c r="E131" s="84">
        <v>2.0806085643551455</v>
      </c>
      <c r="F131" s="85">
        <f>C131+D131</f>
        <v>139909.24</v>
      </c>
      <c r="H131" s="26" t="s">
        <v>23</v>
      </c>
      <c r="I131" s="57">
        <v>8.599</v>
      </c>
      <c r="J131" s="58">
        <v>201.622</v>
      </c>
      <c r="K131" s="71">
        <v>32.91</v>
      </c>
      <c r="L131" s="62">
        <f t="shared" si="12"/>
        <v>210.221</v>
      </c>
      <c r="N131" s="26" t="s">
        <v>23</v>
      </c>
      <c r="O131" s="57">
        <v>681.725</v>
      </c>
      <c r="P131" s="58">
        <v>186.18</v>
      </c>
      <c r="Q131" s="71">
        <v>63.75</v>
      </c>
      <c r="R131" s="62">
        <f t="shared" si="13"/>
        <v>867.905</v>
      </c>
    </row>
    <row r="132" spans="2:18" ht="12.75">
      <c r="B132" s="81" t="s">
        <v>27</v>
      </c>
      <c r="C132" s="82">
        <v>3034.528</v>
      </c>
      <c r="D132" s="83">
        <v>28224.721</v>
      </c>
      <c r="E132" s="84">
        <v>5.288127059863792</v>
      </c>
      <c r="F132" s="85">
        <f>C132+D132</f>
        <v>31259.249</v>
      </c>
      <c r="H132" s="26" t="s">
        <v>4</v>
      </c>
      <c r="I132" s="57">
        <v>22.261</v>
      </c>
      <c r="J132" s="58">
        <v>356.996</v>
      </c>
      <c r="K132" s="71">
        <v>24.76</v>
      </c>
      <c r="L132" s="62">
        <f t="shared" si="12"/>
        <v>379.257</v>
      </c>
      <c r="N132" s="26" t="s">
        <v>4</v>
      </c>
      <c r="O132" s="57">
        <v>1047.227</v>
      </c>
      <c r="P132" s="58">
        <v>1256.449</v>
      </c>
      <c r="Q132" s="71">
        <v>20.2</v>
      </c>
      <c r="R132" s="62">
        <f t="shared" si="13"/>
        <v>2303.6760000000004</v>
      </c>
    </row>
    <row r="133" spans="2:18" ht="12.75">
      <c r="B133" s="86" t="s">
        <v>39</v>
      </c>
      <c r="C133" s="87">
        <v>57667.109</v>
      </c>
      <c r="D133" s="88">
        <v>113214.234</v>
      </c>
      <c r="E133" s="89">
        <v>2.063608390946073</v>
      </c>
      <c r="F133" s="90">
        <f>C133+D133</f>
        <v>170881.343</v>
      </c>
      <c r="H133" s="26" t="s">
        <v>24</v>
      </c>
      <c r="I133" s="57">
        <v>76.988</v>
      </c>
      <c r="J133" s="58">
        <v>157.237</v>
      </c>
      <c r="K133" s="72">
        <v>36.7</v>
      </c>
      <c r="L133" s="62">
        <f t="shared" si="12"/>
        <v>234.225</v>
      </c>
      <c r="N133" s="26" t="s">
        <v>24</v>
      </c>
      <c r="O133" s="57">
        <v>126.367</v>
      </c>
      <c r="P133" s="58">
        <v>6.913</v>
      </c>
      <c r="Q133" s="72">
        <v>84.2</v>
      </c>
      <c r="R133" s="62">
        <f t="shared" si="13"/>
        <v>133.28</v>
      </c>
    </row>
    <row r="134" spans="2:18" ht="12.75">
      <c r="B134" s="99" t="s">
        <v>42</v>
      </c>
      <c r="C134" s="100"/>
      <c r="D134" s="100"/>
      <c r="E134" s="101"/>
      <c r="F134" s="100"/>
      <c r="H134" s="26" t="s">
        <v>25</v>
      </c>
      <c r="I134" s="57">
        <v>2.856</v>
      </c>
      <c r="J134" s="58">
        <v>0</v>
      </c>
      <c r="K134" s="72">
        <v>0</v>
      </c>
      <c r="L134" s="62">
        <f t="shared" si="12"/>
        <v>2.856</v>
      </c>
      <c r="N134" s="26" t="s">
        <v>25</v>
      </c>
      <c r="O134" s="57">
        <v>1436.559</v>
      </c>
      <c r="P134" s="58">
        <v>968.75</v>
      </c>
      <c r="Q134" s="72">
        <v>23.61</v>
      </c>
      <c r="R134" s="62">
        <f t="shared" si="13"/>
        <v>2405.309</v>
      </c>
    </row>
    <row r="135" spans="2:18" ht="12.75">
      <c r="B135" s="81" t="s">
        <v>19</v>
      </c>
      <c r="C135" s="82">
        <v>12204.515</v>
      </c>
      <c r="D135" s="83">
        <v>10822.329</v>
      </c>
      <c r="E135" s="84">
        <v>6.28</v>
      </c>
      <c r="F135" s="85">
        <f>C135+D135</f>
        <v>23026.843999999997</v>
      </c>
      <c r="H135" s="26" t="s">
        <v>26</v>
      </c>
      <c r="I135" s="57">
        <v>51.812</v>
      </c>
      <c r="J135" s="58">
        <v>173.784</v>
      </c>
      <c r="K135" s="72">
        <v>32.73</v>
      </c>
      <c r="L135" s="62">
        <f t="shared" si="12"/>
        <v>225.596</v>
      </c>
      <c r="N135" s="26" t="s">
        <v>26</v>
      </c>
      <c r="O135" s="57">
        <v>227.937</v>
      </c>
      <c r="P135" s="58">
        <v>824.63</v>
      </c>
      <c r="Q135" s="72">
        <v>62.62</v>
      </c>
      <c r="R135" s="62">
        <f t="shared" si="13"/>
        <v>1052.567</v>
      </c>
    </row>
    <row r="136" spans="2:18" ht="12.75">
      <c r="B136" s="81" t="s">
        <v>27</v>
      </c>
      <c r="C136" s="82">
        <v>1350.444</v>
      </c>
      <c r="D136" s="83">
        <v>19896.47</v>
      </c>
      <c r="E136" s="84">
        <v>6.39</v>
      </c>
      <c r="F136" s="85">
        <f>C136+D136</f>
        <v>21246.914</v>
      </c>
      <c r="H136" s="25" t="s">
        <v>27</v>
      </c>
      <c r="I136" s="55">
        <v>489.783</v>
      </c>
      <c r="J136" s="56">
        <v>16103.497</v>
      </c>
      <c r="K136" s="73">
        <v>5.96</v>
      </c>
      <c r="L136" s="61">
        <f t="shared" si="12"/>
        <v>16593.28</v>
      </c>
      <c r="N136" s="25" t="s">
        <v>27</v>
      </c>
      <c r="O136" s="55">
        <v>1708.523</v>
      </c>
      <c r="P136" s="56">
        <v>5167.419</v>
      </c>
      <c r="Q136" s="73">
        <v>12.73</v>
      </c>
      <c r="R136" s="61">
        <f t="shared" si="13"/>
        <v>6875.942</v>
      </c>
    </row>
    <row r="137" spans="2:18" ht="12.75">
      <c r="B137" s="86" t="s">
        <v>39</v>
      </c>
      <c r="C137" s="87">
        <v>13554.958</v>
      </c>
      <c r="D137" s="88">
        <v>30730.423</v>
      </c>
      <c r="E137" s="89">
        <v>4.63</v>
      </c>
      <c r="F137" s="90">
        <f>C137+D137</f>
        <v>44285.381</v>
      </c>
      <c r="H137" s="26" t="s">
        <v>28</v>
      </c>
      <c r="I137" s="57">
        <v>138.082</v>
      </c>
      <c r="J137" s="58">
        <v>4647.923</v>
      </c>
      <c r="K137" s="71">
        <v>14.68</v>
      </c>
      <c r="L137" s="62">
        <f t="shared" si="12"/>
        <v>4786.005</v>
      </c>
      <c r="N137" s="26" t="s">
        <v>28</v>
      </c>
      <c r="O137" s="57">
        <v>374.492</v>
      </c>
      <c r="P137" s="58">
        <v>1882.019</v>
      </c>
      <c r="Q137" s="71">
        <v>21.62</v>
      </c>
      <c r="R137" s="62">
        <f t="shared" si="13"/>
        <v>2256.511</v>
      </c>
    </row>
    <row r="138" spans="2:18" ht="12.75">
      <c r="B138" s="102" t="s">
        <v>40</v>
      </c>
      <c r="C138" s="103"/>
      <c r="D138" s="103"/>
      <c r="E138" s="104"/>
      <c r="F138" s="103"/>
      <c r="H138" s="26" t="s">
        <v>29</v>
      </c>
      <c r="I138" s="57">
        <v>147.221</v>
      </c>
      <c r="J138" s="58">
        <v>1436.144</v>
      </c>
      <c r="K138" s="71">
        <v>21.94</v>
      </c>
      <c r="L138" s="62">
        <f t="shared" si="12"/>
        <v>1583.365</v>
      </c>
      <c r="N138" s="26" t="s">
        <v>29</v>
      </c>
      <c r="O138" s="57">
        <v>42.731</v>
      </c>
      <c r="P138" s="58">
        <v>511.437</v>
      </c>
      <c r="Q138" s="71">
        <v>64.91</v>
      </c>
      <c r="R138" s="62">
        <f t="shared" si="13"/>
        <v>554.168</v>
      </c>
    </row>
    <row r="139" spans="2:18" ht="12.75">
      <c r="B139" s="81" t="s">
        <v>19</v>
      </c>
      <c r="C139" s="82">
        <v>84023.182</v>
      </c>
      <c r="D139" s="83">
        <v>134307.562</v>
      </c>
      <c r="E139" s="84">
        <v>1.641452748463208</v>
      </c>
      <c r="F139" s="85">
        <f>C139+D139</f>
        <v>218330.744</v>
      </c>
      <c r="H139" s="26" t="s">
        <v>30</v>
      </c>
      <c r="I139" s="57">
        <v>12.51</v>
      </c>
      <c r="J139" s="58">
        <v>2099.078</v>
      </c>
      <c r="K139" s="71">
        <v>20.91</v>
      </c>
      <c r="L139" s="62">
        <f t="shared" si="12"/>
        <v>2111.588</v>
      </c>
      <c r="N139" s="26" t="s">
        <v>30</v>
      </c>
      <c r="O139" s="57">
        <v>8.324</v>
      </c>
      <c r="P139" s="58">
        <v>376.905</v>
      </c>
      <c r="Q139" s="71">
        <v>69.81</v>
      </c>
      <c r="R139" s="62">
        <f t="shared" si="13"/>
        <v>385.229</v>
      </c>
    </row>
    <row r="140" spans="2:18" ht="12.75">
      <c r="B140" s="81" t="s">
        <v>27</v>
      </c>
      <c r="C140" s="82">
        <v>11992.926</v>
      </c>
      <c r="D140" s="83">
        <v>195921.758</v>
      </c>
      <c r="E140" s="84">
        <v>1.8052890762898073</v>
      </c>
      <c r="F140" s="85">
        <f>C140+D140</f>
        <v>207914.684</v>
      </c>
      <c r="H140" s="26" t="s">
        <v>31</v>
      </c>
      <c r="I140" s="57">
        <v>31.641</v>
      </c>
      <c r="J140" s="58">
        <v>2029.416</v>
      </c>
      <c r="K140" s="71">
        <v>17.83</v>
      </c>
      <c r="L140" s="62">
        <f t="shared" si="12"/>
        <v>2061.057</v>
      </c>
      <c r="N140" s="26" t="s">
        <v>31</v>
      </c>
      <c r="O140" s="57">
        <v>24.79</v>
      </c>
      <c r="P140" s="58">
        <v>216.786</v>
      </c>
      <c r="Q140" s="71">
        <v>45.06</v>
      </c>
      <c r="R140" s="62">
        <f t="shared" si="13"/>
        <v>241.576</v>
      </c>
    </row>
    <row r="141" spans="2:18" ht="12.75">
      <c r="B141" s="91" t="s">
        <v>39</v>
      </c>
      <c r="C141" s="92">
        <v>96016.104</v>
      </c>
      <c r="D141" s="93">
        <v>329927.014</v>
      </c>
      <c r="E141" s="94">
        <v>1.2498813995885236</v>
      </c>
      <c r="F141" s="95">
        <f>C141+D141</f>
        <v>425943.118</v>
      </c>
      <c r="H141" s="26" t="s">
        <v>32</v>
      </c>
      <c r="I141" s="57">
        <v>47.259</v>
      </c>
      <c r="J141" s="58">
        <v>908.853</v>
      </c>
      <c r="K141" s="71">
        <v>21.49</v>
      </c>
      <c r="L141" s="62">
        <f t="shared" si="12"/>
        <v>956.112</v>
      </c>
      <c r="N141" s="26" t="s">
        <v>32</v>
      </c>
      <c r="O141" s="57">
        <v>637.472</v>
      </c>
      <c r="P141" s="58">
        <v>1206.482</v>
      </c>
      <c r="Q141" s="71">
        <v>13.37</v>
      </c>
      <c r="R141" s="62">
        <f t="shared" si="13"/>
        <v>1843.954</v>
      </c>
    </row>
    <row r="142" spans="8:18" ht="12.75">
      <c r="H142" s="26" t="s">
        <v>33</v>
      </c>
      <c r="I142" s="57">
        <v>11.143</v>
      </c>
      <c r="J142" s="58">
        <v>822.769</v>
      </c>
      <c r="K142" s="71">
        <v>29.83</v>
      </c>
      <c r="L142" s="62">
        <f t="shared" si="12"/>
        <v>833.912</v>
      </c>
      <c r="N142" s="26" t="s">
        <v>33</v>
      </c>
      <c r="O142" s="57">
        <v>0</v>
      </c>
      <c r="P142" s="58">
        <v>0</v>
      </c>
      <c r="Q142" s="71">
        <v>0</v>
      </c>
      <c r="R142" s="62">
        <f t="shared" si="13"/>
        <v>0</v>
      </c>
    </row>
    <row r="143" spans="8:18" ht="12.75">
      <c r="H143" s="26" t="s">
        <v>34</v>
      </c>
      <c r="I143" s="57">
        <v>2.963</v>
      </c>
      <c r="J143" s="58">
        <v>245.004</v>
      </c>
      <c r="K143" s="71">
        <v>25.97</v>
      </c>
      <c r="L143" s="62">
        <f t="shared" si="12"/>
        <v>247.96699999999998</v>
      </c>
      <c r="N143" s="26" t="s">
        <v>34</v>
      </c>
      <c r="O143" s="57">
        <v>27.956</v>
      </c>
      <c r="P143" s="58">
        <v>179.877</v>
      </c>
      <c r="Q143" s="71">
        <v>31.07</v>
      </c>
      <c r="R143" s="62">
        <f t="shared" si="13"/>
        <v>207.833</v>
      </c>
    </row>
    <row r="144" spans="8:18" ht="12.75">
      <c r="H144" s="26" t="s">
        <v>35</v>
      </c>
      <c r="I144" s="57">
        <v>0</v>
      </c>
      <c r="J144" s="58">
        <v>119.258</v>
      </c>
      <c r="K144" s="71">
        <v>18.69</v>
      </c>
      <c r="L144" s="62">
        <f t="shared" si="12"/>
        <v>119.258</v>
      </c>
      <c r="N144" s="26" t="s">
        <v>35</v>
      </c>
      <c r="O144" s="57">
        <v>0</v>
      </c>
      <c r="P144" s="58">
        <v>13.521</v>
      </c>
      <c r="Q144" s="71">
        <v>77.24</v>
      </c>
      <c r="R144" s="62">
        <f t="shared" si="13"/>
        <v>13.521</v>
      </c>
    </row>
    <row r="145" spans="8:18" ht="12.75">
      <c r="H145" s="26" t="s">
        <v>36</v>
      </c>
      <c r="I145" s="57">
        <v>7.33</v>
      </c>
      <c r="J145" s="58">
        <v>457.289</v>
      </c>
      <c r="K145" s="71">
        <v>53.04</v>
      </c>
      <c r="L145" s="62">
        <f t="shared" si="12"/>
        <v>464.61899999999997</v>
      </c>
      <c r="N145" s="26" t="s">
        <v>36</v>
      </c>
      <c r="O145" s="57">
        <v>36.542</v>
      </c>
      <c r="P145" s="58">
        <v>483.769</v>
      </c>
      <c r="Q145" s="71">
        <v>50.31</v>
      </c>
      <c r="R145" s="62">
        <f t="shared" si="13"/>
        <v>520.311</v>
      </c>
    </row>
    <row r="146" spans="8:18" ht="12.75">
      <c r="H146" s="26" t="s">
        <v>37</v>
      </c>
      <c r="I146" s="57">
        <v>0.032</v>
      </c>
      <c r="J146" s="58">
        <v>526.357</v>
      </c>
      <c r="K146" s="71">
        <v>47.85</v>
      </c>
      <c r="L146" s="62">
        <f t="shared" si="12"/>
        <v>526.389</v>
      </c>
      <c r="N146" s="26" t="s">
        <v>37</v>
      </c>
      <c r="O146" s="57">
        <v>0</v>
      </c>
      <c r="P146" s="58">
        <v>32.045</v>
      </c>
      <c r="Q146" s="71">
        <v>37.48</v>
      </c>
      <c r="R146" s="62">
        <f t="shared" si="13"/>
        <v>32.045</v>
      </c>
    </row>
    <row r="147" spans="8:18" ht="12.75">
      <c r="H147" s="26" t="s">
        <v>38</v>
      </c>
      <c r="I147" s="57">
        <v>91.602</v>
      </c>
      <c r="J147" s="58">
        <v>2811.407</v>
      </c>
      <c r="K147" s="71">
        <v>17.84</v>
      </c>
      <c r="L147" s="62">
        <f t="shared" si="12"/>
        <v>2903.009</v>
      </c>
      <c r="N147" s="26" t="s">
        <v>38</v>
      </c>
      <c r="O147" s="57">
        <v>556.217</v>
      </c>
      <c r="P147" s="58">
        <v>207.601</v>
      </c>
      <c r="Q147" s="71">
        <v>42.66</v>
      </c>
      <c r="R147" s="62">
        <f t="shared" si="13"/>
        <v>763.818</v>
      </c>
    </row>
    <row r="148" spans="8:18" ht="12.75">
      <c r="H148" s="27" t="s">
        <v>39</v>
      </c>
      <c r="I148" s="59">
        <v>2595.55</v>
      </c>
      <c r="J148" s="60">
        <v>19097.807</v>
      </c>
      <c r="K148" s="74">
        <v>4.98</v>
      </c>
      <c r="L148" s="63">
        <f t="shared" si="12"/>
        <v>21693.357</v>
      </c>
      <c r="N148" s="27" t="s">
        <v>39</v>
      </c>
      <c r="O148" s="59">
        <v>20903.351</v>
      </c>
      <c r="P148" s="60">
        <v>24416.98</v>
      </c>
      <c r="Q148" s="74">
        <v>5.22</v>
      </c>
      <c r="R148" s="63">
        <f t="shared" si="13"/>
        <v>45320.331</v>
      </c>
    </row>
    <row r="154" spans="8:12" ht="12.75">
      <c r="H154" s="109" t="s">
        <v>18</v>
      </c>
      <c r="I154" s="9" t="s">
        <v>12</v>
      </c>
      <c r="J154" s="111" t="s">
        <v>2</v>
      </c>
      <c r="K154" s="112"/>
      <c r="L154" s="10" t="s">
        <v>11</v>
      </c>
    </row>
    <row r="155" spans="8:12" ht="25.5">
      <c r="H155" s="110"/>
      <c r="I155" s="11" t="s">
        <v>67</v>
      </c>
      <c r="J155" s="11" t="s">
        <v>67</v>
      </c>
      <c r="K155" s="12" t="s">
        <v>13</v>
      </c>
      <c r="L155" s="22" t="s">
        <v>67</v>
      </c>
    </row>
    <row r="156" spans="8:12" ht="12.75">
      <c r="H156" s="31" t="s">
        <v>49</v>
      </c>
      <c r="I156" s="32"/>
      <c r="J156" s="32"/>
      <c r="K156" s="33"/>
      <c r="L156" s="32"/>
    </row>
    <row r="157" spans="8:12" ht="12.75">
      <c r="H157" s="25" t="s">
        <v>19</v>
      </c>
      <c r="I157" s="55">
        <v>1985.933</v>
      </c>
      <c r="J157" s="56">
        <v>7532.746</v>
      </c>
      <c r="K157" s="70">
        <v>5.57</v>
      </c>
      <c r="L157" s="61">
        <f>I157+J157</f>
        <v>9518.679</v>
      </c>
    </row>
    <row r="158" spans="8:12" ht="12.75">
      <c r="H158" s="26" t="s">
        <v>20</v>
      </c>
      <c r="I158" s="57">
        <v>7.974</v>
      </c>
      <c r="J158" s="58">
        <v>127.781</v>
      </c>
      <c r="K158" s="71">
        <v>43.32</v>
      </c>
      <c r="L158" s="62">
        <f aca="true" t="shared" si="14" ref="L158:L178">I158+J158</f>
        <v>135.755</v>
      </c>
    </row>
    <row r="159" spans="8:12" ht="12.75">
      <c r="H159" s="26" t="s">
        <v>21</v>
      </c>
      <c r="I159" s="57">
        <v>610.431</v>
      </c>
      <c r="J159" s="58">
        <v>2859.209</v>
      </c>
      <c r="K159" s="71">
        <v>12.78</v>
      </c>
      <c r="L159" s="62">
        <f t="shared" si="14"/>
        <v>3469.64</v>
      </c>
    </row>
    <row r="160" spans="8:12" ht="12.75">
      <c r="H160" s="26" t="s">
        <v>22</v>
      </c>
      <c r="I160" s="57">
        <v>517.441</v>
      </c>
      <c r="J160" s="58">
        <v>789.309</v>
      </c>
      <c r="K160" s="71">
        <v>20.64</v>
      </c>
      <c r="L160" s="62">
        <f t="shared" si="14"/>
        <v>1306.75</v>
      </c>
    </row>
    <row r="161" spans="8:12" ht="12.75">
      <c r="H161" s="26" t="s">
        <v>23</v>
      </c>
      <c r="I161" s="57">
        <v>152.093</v>
      </c>
      <c r="J161" s="58">
        <v>771.207</v>
      </c>
      <c r="K161" s="71">
        <v>15.52</v>
      </c>
      <c r="L161" s="62">
        <f t="shared" si="14"/>
        <v>923.3</v>
      </c>
    </row>
    <row r="162" spans="8:12" ht="12.75">
      <c r="H162" s="26" t="s">
        <v>4</v>
      </c>
      <c r="I162" s="57">
        <v>86.932</v>
      </c>
      <c r="J162" s="58">
        <v>1075.835</v>
      </c>
      <c r="K162" s="71">
        <v>15.11</v>
      </c>
      <c r="L162" s="62">
        <f t="shared" si="14"/>
        <v>1162.767</v>
      </c>
    </row>
    <row r="163" spans="8:12" ht="12.75">
      <c r="H163" s="26" t="s">
        <v>24</v>
      </c>
      <c r="I163" s="57">
        <v>333.668</v>
      </c>
      <c r="J163" s="58">
        <v>625.187</v>
      </c>
      <c r="K163" s="72">
        <v>23.08</v>
      </c>
      <c r="L163" s="62">
        <f t="shared" si="14"/>
        <v>958.855</v>
      </c>
    </row>
    <row r="164" spans="8:12" ht="12.75">
      <c r="H164" s="26" t="s">
        <v>25</v>
      </c>
      <c r="I164" s="57">
        <v>3.546</v>
      </c>
      <c r="J164" s="58">
        <v>12.448</v>
      </c>
      <c r="K164" s="72">
        <v>106.93</v>
      </c>
      <c r="L164" s="62">
        <f t="shared" si="14"/>
        <v>15.994</v>
      </c>
    </row>
    <row r="165" spans="8:12" ht="12.75">
      <c r="H165" s="26" t="s">
        <v>26</v>
      </c>
      <c r="I165" s="57">
        <v>273.847</v>
      </c>
      <c r="J165" s="58">
        <v>1302.98</v>
      </c>
      <c r="K165" s="72">
        <v>17.04</v>
      </c>
      <c r="L165" s="62">
        <f t="shared" si="14"/>
        <v>1576.827</v>
      </c>
    </row>
    <row r="166" spans="8:12" ht="12.75">
      <c r="H166" s="25" t="s">
        <v>27</v>
      </c>
      <c r="I166" s="55">
        <v>3710.813</v>
      </c>
      <c r="J166" s="56">
        <v>42518.028</v>
      </c>
      <c r="K166" s="73">
        <v>2.99</v>
      </c>
      <c r="L166" s="61">
        <f t="shared" si="14"/>
        <v>46228.841</v>
      </c>
    </row>
    <row r="167" spans="8:12" ht="12.75">
      <c r="H167" s="26" t="s">
        <v>28</v>
      </c>
      <c r="I167" s="57">
        <v>1609.306</v>
      </c>
      <c r="J167" s="58">
        <v>12780.724</v>
      </c>
      <c r="K167" s="71">
        <v>6.64</v>
      </c>
      <c r="L167" s="62">
        <f t="shared" si="14"/>
        <v>14390.03</v>
      </c>
    </row>
    <row r="168" spans="8:12" ht="12.75">
      <c r="H168" s="26" t="s">
        <v>29</v>
      </c>
      <c r="I168" s="57">
        <v>1642.626</v>
      </c>
      <c r="J168" s="58">
        <v>8340.769</v>
      </c>
      <c r="K168" s="71">
        <v>10.31</v>
      </c>
      <c r="L168" s="62">
        <f t="shared" si="14"/>
        <v>9983.395</v>
      </c>
    </row>
    <row r="169" spans="8:12" ht="12.75">
      <c r="H169" s="26" t="s">
        <v>30</v>
      </c>
      <c r="I169" s="57">
        <v>17.755</v>
      </c>
      <c r="J169" s="58">
        <v>1483.244</v>
      </c>
      <c r="K169" s="71">
        <v>19.99</v>
      </c>
      <c r="L169" s="62">
        <f t="shared" si="14"/>
        <v>1500.999</v>
      </c>
    </row>
    <row r="170" spans="8:12" ht="12.75">
      <c r="H170" s="26" t="s">
        <v>31</v>
      </c>
      <c r="I170" s="57">
        <v>53.106</v>
      </c>
      <c r="J170" s="58">
        <v>5253.223</v>
      </c>
      <c r="K170" s="71">
        <v>8.58</v>
      </c>
      <c r="L170" s="62">
        <f t="shared" si="14"/>
        <v>5306.329</v>
      </c>
    </row>
    <row r="171" spans="8:12" ht="12.75">
      <c r="H171" s="26" t="s">
        <v>32</v>
      </c>
      <c r="I171" s="57">
        <v>93.482</v>
      </c>
      <c r="J171" s="58">
        <v>3741.107</v>
      </c>
      <c r="K171" s="71">
        <v>8.41</v>
      </c>
      <c r="L171" s="62">
        <f t="shared" si="14"/>
        <v>3834.589</v>
      </c>
    </row>
    <row r="172" spans="8:12" ht="12.75">
      <c r="H172" s="26" t="s">
        <v>33</v>
      </c>
      <c r="I172" s="57">
        <v>35.354</v>
      </c>
      <c r="J172" s="58">
        <v>2579.524</v>
      </c>
      <c r="K172" s="71">
        <v>13.02</v>
      </c>
      <c r="L172" s="62">
        <f t="shared" si="14"/>
        <v>2614.8779999999997</v>
      </c>
    </row>
    <row r="173" spans="8:12" ht="12.75">
      <c r="H173" s="26" t="s">
        <v>34</v>
      </c>
      <c r="I173" s="57">
        <v>1.843</v>
      </c>
      <c r="J173" s="58">
        <v>1835.812</v>
      </c>
      <c r="K173" s="71">
        <v>11.04</v>
      </c>
      <c r="L173" s="62">
        <f t="shared" si="14"/>
        <v>1837.655</v>
      </c>
    </row>
    <row r="174" spans="8:12" ht="12.75">
      <c r="H174" s="26" t="s">
        <v>35</v>
      </c>
      <c r="I174" s="57">
        <v>0</v>
      </c>
      <c r="J174" s="58">
        <v>880.975</v>
      </c>
      <c r="K174" s="71">
        <v>13.51</v>
      </c>
      <c r="L174" s="62">
        <f t="shared" si="14"/>
        <v>880.975</v>
      </c>
    </row>
    <row r="175" spans="8:12" ht="12.75">
      <c r="H175" s="26" t="s">
        <v>36</v>
      </c>
      <c r="I175" s="57">
        <v>18.353</v>
      </c>
      <c r="J175" s="58">
        <v>851.537</v>
      </c>
      <c r="K175" s="71">
        <v>26.27</v>
      </c>
      <c r="L175" s="62">
        <f t="shared" si="14"/>
        <v>869.89</v>
      </c>
    </row>
    <row r="176" spans="8:12" ht="12.75">
      <c r="H176" s="26" t="s">
        <v>37</v>
      </c>
      <c r="I176" s="57">
        <v>0</v>
      </c>
      <c r="J176" s="58">
        <v>588.514</v>
      </c>
      <c r="K176" s="71">
        <v>17.02</v>
      </c>
      <c r="L176" s="62">
        <f t="shared" si="14"/>
        <v>588.514</v>
      </c>
    </row>
    <row r="177" spans="8:12" ht="12.75">
      <c r="H177" s="26" t="s">
        <v>38</v>
      </c>
      <c r="I177" s="57">
        <v>238.987</v>
      </c>
      <c r="J177" s="58">
        <v>4320.705</v>
      </c>
      <c r="K177" s="71">
        <v>10.12</v>
      </c>
      <c r="L177" s="62">
        <f t="shared" si="14"/>
        <v>4559.692</v>
      </c>
    </row>
    <row r="178" spans="8:12" ht="12.75">
      <c r="H178" s="27" t="s">
        <v>39</v>
      </c>
      <c r="I178" s="59">
        <v>5696.745</v>
      </c>
      <c r="J178" s="60">
        <v>49943.064</v>
      </c>
      <c r="K178" s="74">
        <v>2.64</v>
      </c>
      <c r="L178" s="63">
        <f t="shared" si="14"/>
        <v>55639.809</v>
      </c>
    </row>
    <row r="184" spans="8:12" ht="12.75">
      <c r="H184" s="109" t="s">
        <v>18</v>
      </c>
      <c r="I184" s="9" t="s">
        <v>12</v>
      </c>
      <c r="J184" s="111" t="s">
        <v>2</v>
      </c>
      <c r="K184" s="112"/>
      <c r="L184" s="10" t="s">
        <v>11</v>
      </c>
    </row>
    <row r="185" spans="8:12" ht="25.5">
      <c r="H185" s="110"/>
      <c r="I185" s="11" t="s">
        <v>67</v>
      </c>
      <c r="J185" s="11" t="s">
        <v>67</v>
      </c>
      <c r="K185" s="12" t="s">
        <v>13</v>
      </c>
      <c r="L185" s="22" t="s">
        <v>67</v>
      </c>
    </row>
    <row r="186" spans="8:12" ht="12.75">
      <c r="H186" s="31" t="s">
        <v>50</v>
      </c>
      <c r="I186" s="32"/>
      <c r="J186" s="32"/>
      <c r="K186" s="33"/>
      <c r="L186" s="32"/>
    </row>
    <row r="187" spans="8:12" ht="12.75">
      <c r="H187" s="25" t="s">
        <v>19</v>
      </c>
      <c r="I187" s="55">
        <v>2779.569</v>
      </c>
      <c r="J187" s="56">
        <v>8526.286</v>
      </c>
      <c r="K187" s="70">
        <v>6.1</v>
      </c>
      <c r="L187" s="61">
        <f>I187+J187</f>
        <v>11305.855</v>
      </c>
    </row>
    <row r="188" spans="8:12" ht="12.75">
      <c r="H188" s="26" t="s">
        <v>20</v>
      </c>
      <c r="I188" s="57">
        <v>610.424</v>
      </c>
      <c r="J188" s="58">
        <v>1369.661</v>
      </c>
      <c r="K188" s="71">
        <v>20.11</v>
      </c>
      <c r="L188" s="62">
        <f aca="true" t="shared" si="15" ref="L188:L208">I188+J188</f>
        <v>1980.085</v>
      </c>
    </row>
    <row r="189" spans="8:12" ht="12.75">
      <c r="H189" s="26" t="s">
        <v>21</v>
      </c>
      <c r="I189" s="57">
        <v>239.873</v>
      </c>
      <c r="J189" s="58">
        <v>1001.803</v>
      </c>
      <c r="K189" s="71">
        <v>18.29</v>
      </c>
      <c r="L189" s="62">
        <f t="shared" si="15"/>
        <v>1241.676</v>
      </c>
    </row>
    <row r="190" spans="8:12" ht="12.75">
      <c r="H190" s="26" t="s">
        <v>22</v>
      </c>
      <c r="I190" s="57">
        <v>398.85</v>
      </c>
      <c r="J190" s="58">
        <v>397.341</v>
      </c>
      <c r="K190" s="71">
        <v>28.87</v>
      </c>
      <c r="L190" s="62">
        <f t="shared" si="15"/>
        <v>796.191</v>
      </c>
    </row>
    <row r="191" spans="8:12" ht="12.75">
      <c r="H191" s="26" t="s">
        <v>23</v>
      </c>
      <c r="I191" s="57">
        <v>248.766</v>
      </c>
      <c r="J191" s="58">
        <v>970.551</v>
      </c>
      <c r="K191" s="71">
        <v>18.42</v>
      </c>
      <c r="L191" s="62">
        <f t="shared" si="15"/>
        <v>1219.317</v>
      </c>
    </row>
    <row r="192" spans="8:12" ht="12.75">
      <c r="H192" s="26" t="s">
        <v>4</v>
      </c>
      <c r="I192" s="57">
        <v>226.463</v>
      </c>
      <c r="J192" s="58">
        <v>1495.166</v>
      </c>
      <c r="K192" s="71">
        <v>13.87</v>
      </c>
      <c r="L192" s="62">
        <f t="shared" si="15"/>
        <v>1721.629</v>
      </c>
    </row>
    <row r="193" spans="8:12" ht="12.75">
      <c r="H193" s="26" t="s">
        <v>24</v>
      </c>
      <c r="I193" s="57">
        <v>767.881</v>
      </c>
      <c r="J193" s="58">
        <v>2196.528</v>
      </c>
      <c r="K193" s="72">
        <v>19.05</v>
      </c>
      <c r="L193" s="62">
        <f t="shared" si="15"/>
        <v>2964.4089999999997</v>
      </c>
    </row>
    <row r="194" spans="8:12" ht="12.75">
      <c r="H194" s="26" t="s">
        <v>25</v>
      </c>
      <c r="I194" s="57">
        <v>22.432</v>
      </c>
      <c r="J194" s="58">
        <v>5.6</v>
      </c>
      <c r="K194" s="72">
        <v>105.18</v>
      </c>
      <c r="L194" s="62">
        <f t="shared" si="15"/>
        <v>28.031999999999996</v>
      </c>
    </row>
    <row r="195" spans="8:12" ht="12.75">
      <c r="H195" s="26" t="s">
        <v>26</v>
      </c>
      <c r="I195" s="57">
        <v>264.88</v>
      </c>
      <c r="J195" s="58">
        <v>1115.131</v>
      </c>
      <c r="K195" s="72">
        <v>17.48</v>
      </c>
      <c r="L195" s="62">
        <f t="shared" si="15"/>
        <v>1380.011</v>
      </c>
    </row>
    <row r="196" spans="8:12" ht="12.75">
      <c r="H196" s="25" t="s">
        <v>27</v>
      </c>
      <c r="I196" s="55">
        <v>1481.689</v>
      </c>
      <c r="J196" s="56">
        <v>35127.486</v>
      </c>
      <c r="K196" s="73">
        <v>4.69</v>
      </c>
      <c r="L196" s="61">
        <f t="shared" si="15"/>
        <v>36609.174999999996</v>
      </c>
    </row>
    <row r="197" spans="8:12" ht="12.75">
      <c r="H197" s="26" t="s">
        <v>28</v>
      </c>
      <c r="I197" s="57">
        <v>505.558</v>
      </c>
      <c r="J197" s="58">
        <v>12261.792</v>
      </c>
      <c r="K197" s="71">
        <v>9.74</v>
      </c>
      <c r="L197" s="62">
        <f t="shared" si="15"/>
        <v>12767.349999999999</v>
      </c>
    </row>
    <row r="198" spans="8:12" ht="12.75">
      <c r="H198" s="26" t="s">
        <v>29</v>
      </c>
      <c r="I198" s="57">
        <v>561.277</v>
      </c>
      <c r="J198" s="58">
        <v>5047.062</v>
      </c>
      <c r="K198" s="71">
        <v>15.45</v>
      </c>
      <c r="L198" s="62">
        <f t="shared" si="15"/>
        <v>5608.339</v>
      </c>
    </row>
    <row r="199" spans="8:12" ht="12.75">
      <c r="H199" s="26" t="s">
        <v>30</v>
      </c>
      <c r="I199" s="57">
        <v>17.112</v>
      </c>
      <c r="J199" s="58">
        <v>3041.726</v>
      </c>
      <c r="K199" s="71">
        <v>12.66</v>
      </c>
      <c r="L199" s="62">
        <f t="shared" si="15"/>
        <v>3058.838</v>
      </c>
    </row>
    <row r="200" spans="8:12" ht="12.75">
      <c r="H200" s="26" t="s">
        <v>31</v>
      </c>
      <c r="I200" s="57">
        <v>69.314</v>
      </c>
      <c r="J200" s="58">
        <v>6087.16</v>
      </c>
      <c r="K200" s="71">
        <v>8</v>
      </c>
      <c r="L200" s="62">
        <f t="shared" si="15"/>
        <v>6156.474</v>
      </c>
    </row>
    <row r="201" spans="8:12" ht="12.75">
      <c r="H201" s="26" t="s">
        <v>32</v>
      </c>
      <c r="I201" s="57">
        <v>39.127</v>
      </c>
      <c r="J201" s="58">
        <v>1310.161</v>
      </c>
      <c r="K201" s="71">
        <v>13.42</v>
      </c>
      <c r="L201" s="62">
        <f t="shared" si="15"/>
        <v>1349.288</v>
      </c>
    </row>
    <row r="202" spans="8:12" ht="12.75">
      <c r="H202" s="26" t="s">
        <v>33</v>
      </c>
      <c r="I202" s="57">
        <v>48.415</v>
      </c>
      <c r="J202" s="58">
        <v>1328.35</v>
      </c>
      <c r="K202" s="71">
        <v>24.14</v>
      </c>
      <c r="L202" s="62">
        <f t="shared" si="15"/>
        <v>1376.7649999999999</v>
      </c>
    </row>
    <row r="203" spans="8:12" ht="12.75">
      <c r="H203" s="26" t="s">
        <v>34</v>
      </c>
      <c r="I203" s="57">
        <v>3.923</v>
      </c>
      <c r="J203" s="58">
        <v>1523.615</v>
      </c>
      <c r="K203" s="71">
        <v>13.06</v>
      </c>
      <c r="L203" s="62">
        <f t="shared" si="15"/>
        <v>1527.538</v>
      </c>
    </row>
    <row r="204" spans="8:12" ht="12.75">
      <c r="H204" s="26" t="s">
        <v>35</v>
      </c>
      <c r="I204" s="57">
        <v>0</v>
      </c>
      <c r="J204" s="58">
        <v>659.989</v>
      </c>
      <c r="K204" s="71">
        <v>19.63</v>
      </c>
      <c r="L204" s="62">
        <f t="shared" si="15"/>
        <v>659.989</v>
      </c>
    </row>
    <row r="205" spans="8:12" ht="12.75">
      <c r="H205" s="26" t="s">
        <v>36</v>
      </c>
      <c r="I205" s="57">
        <v>8.132</v>
      </c>
      <c r="J205" s="58">
        <v>1092.981</v>
      </c>
      <c r="K205" s="71">
        <v>20.12</v>
      </c>
      <c r="L205" s="62">
        <f t="shared" si="15"/>
        <v>1101.113</v>
      </c>
    </row>
    <row r="206" spans="8:12" ht="12.75">
      <c r="H206" s="26" t="s">
        <v>37</v>
      </c>
      <c r="I206" s="57">
        <v>0</v>
      </c>
      <c r="J206" s="58">
        <v>1287.039</v>
      </c>
      <c r="K206" s="71">
        <v>19.19</v>
      </c>
      <c r="L206" s="62">
        <f t="shared" si="15"/>
        <v>1287.039</v>
      </c>
    </row>
    <row r="207" spans="8:12" ht="12.75">
      <c r="H207" s="26" t="s">
        <v>38</v>
      </c>
      <c r="I207" s="57">
        <v>228.831</v>
      </c>
      <c r="J207" s="58">
        <v>2071.498</v>
      </c>
      <c r="K207" s="71">
        <v>13.23</v>
      </c>
      <c r="L207" s="62">
        <f t="shared" si="15"/>
        <v>2300.329</v>
      </c>
    </row>
    <row r="208" spans="8:12" ht="12.75">
      <c r="H208" s="27" t="s">
        <v>39</v>
      </c>
      <c r="I208" s="59">
        <v>4261.257</v>
      </c>
      <c r="J208" s="60">
        <v>43630.714</v>
      </c>
      <c r="K208" s="74">
        <v>3.91</v>
      </c>
      <c r="L208" s="63">
        <f t="shared" si="15"/>
        <v>47891.971</v>
      </c>
    </row>
    <row r="214" spans="8:12" ht="12.75">
      <c r="H214" s="109" t="s">
        <v>18</v>
      </c>
      <c r="I214" s="9" t="s">
        <v>12</v>
      </c>
      <c r="J214" s="111" t="s">
        <v>2</v>
      </c>
      <c r="K214" s="112"/>
      <c r="L214" s="10" t="s">
        <v>11</v>
      </c>
    </row>
    <row r="215" spans="8:12" ht="25.5">
      <c r="H215" s="110"/>
      <c r="I215" s="11" t="s">
        <v>67</v>
      </c>
      <c r="J215" s="11" t="s">
        <v>67</v>
      </c>
      <c r="K215" s="12" t="s">
        <v>13</v>
      </c>
      <c r="L215" s="22" t="s">
        <v>67</v>
      </c>
    </row>
    <row r="216" spans="8:12" ht="12.75">
      <c r="H216" s="31" t="s">
        <v>51</v>
      </c>
      <c r="I216" s="32"/>
      <c r="J216" s="32"/>
      <c r="K216" s="33"/>
      <c r="L216" s="32"/>
    </row>
    <row r="217" spans="8:12" ht="12.75">
      <c r="H217" s="25" t="s">
        <v>19</v>
      </c>
      <c r="I217" s="55">
        <v>1229.4</v>
      </c>
      <c r="J217" s="56">
        <v>4885.78</v>
      </c>
      <c r="K217" s="70">
        <v>12.08</v>
      </c>
      <c r="L217" s="61">
        <f>I217+J217</f>
        <v>6115.18</v>
      </c>
    </row>
    <row r="218" spans="8:12" ht="12.75">
      <c r="H218" s="26" t="s">
        <v>20</v>
      </c>
      <c r="I218" s="57">
        <v>59.94</v>
      </c>
      <c r="J218" s="58">
        <v>229.895</v>
      </c>
      <c r="K218" s="71">
        <v>63.88</v>
      </c>
      <c r="L218" s="62">
        <f aca="true" t="shared" si="16" ref="L218:L238">I218+J218</f>
        <v>289.83500000000004</v>
      </c>
    </row>
    <row r="219" spans="8:12" ht="12.75">
      <c r="H219" s="26" t="s">
        <v>21</v>
      </c>
      <c r="I219" s="57">
        <v>215.256</v>
      </c>
      <c r="J219" s="58">
        <v>1268.227</v>
      </c>
      <c r="K219" s="71">
        <v>27.36</v>
      </c>
      <c r="L219" s="62">
        <f t="shared" si="16"/>
        <v>1483.4830000000002</v>
      </c>
    </row>
    <row r="220" spans="8:12" ht="12.75">
      <c r="H220" s="26" t="s">
        <v>22</v>
      </c>
      <c r="I220" s="57">
        <v>241.212</v>
      </c>
      <c r="J220" s="58">
        <v>575.36</v>
      </c>
      <c r="K220" s="71">
        <v>32.76</v>
      </c>
      <c r="L220" s="62">
        <f t="shared" si="16"/>
        <v>816.572</v>
      </c>
    </row>
    <row r="221" spans="8:12" ht="12.75">
      <c r="H221" s="26" t="s">
        <v>23</v>
      </c>
      <c r="I221" s="57">
        <v>73.248</v>
      </c>
      <c r="J221" s="58">
        <v>723.516</v>
      </c>
      <c r="K221" s="71">
        <v>29.66</v>
      </c>
      <c r="L221" s="62">
        <f t="shared" si="16"/>
        <v>796.764</v>
      </c>
    </row>
    <row r="222" spans="8:12" ht="12.75">
      <c r="H222" s="26" t="s">
        <v>4</v>
      </c>
      <c r="I222" s="57">
        <v>138.208</v>
      </c>
      <c r="J222" s="58">
        <v>833.027</v>
      </c>
      <c r="K222" s="71">
        <v>24.09</v>
      </c>
      <c r="L222" s="62">
        <f t="shared" si="16"/>
        <v>971.235</v>
      </c>
    </row>
    <row r="223" spans="8:12" ht="12.75">
      <c r="H223" s="26" t="s">
        <v>24</v>
      </c>
      <c r="I223" s="57">
        <v>397.042</v>
      </c>
      <c r="J223" s="58">
        <v>546.19</v>
      </c>
      <c r="K223" s="72">
        <v>37.29</v>
      </c>
      <c r="L223" s="62">
        <f t="shared" si="16"/>
        <v>943.232</v>
      </c>
    </row>
    <row r="224" spans="8:12" ht="12.75">
      <c r="H224" s="26" t="s">
        <v>25</v>
      </c>
      <c r="I224" s="57">
        <v>18.547</v>
      </c>
      <c r="J224" s="58">
        <v>100.846</v>
      </c>
      <c r="K224" s="72">
        <v>72.89</v>
      </c>
      <c r="L224" s="62">
        <f t="shared" si="16"/>
        <v>119.393</v>
      </c>
    </row>
    <row r="225" spans="8:12" ht="12.75">
      <c r="H225" s="26" t="s">
        <v>26</v>
      </c>
      <c r="I225" s="57">
        <v>85.947</v>
      </c>
      <c r="J225" s="58">
        <v>608.718</v>
      </c>
      <c r="K225" s="72">
        <v>32.16</v>
      </c>
      <c r="L225" s="62">
        <f t="shared" si="16"/>
        <v>694.665</v>
      </c>
    </row>
    <row r="226" spans="8:12" ht="12.75">
      <c r="H226" s="25" t="s">
        <v>27</v>
      </c>
      <c r="I226" s="55">
        <v>355.503</v>
      </c>
      <c r="J226" s="56">
        <v>17734.223</v>
      </c>
      <c r="K226" s="73">
        <v>7.5</v>
      </c>
      <c r="L226" s="61">
        <f t="shared" si="16"/>
        <v>18089.726000000002</v>
      </c>
    </row>
    <row r="227" spans="8:12" ht="12.75">
      <c r="H227" s="26" t="s">
        <v>28</v>
      </c>
      <c r="I227" s="57">
        <v>133.142</v>
      </c>
      <c r="J227" s="58">
        <v>7046.696</v>
      </c>
      <c r="K227" s="71">
        <v>15.96</v>
      </c>
      <c r="L227" s="62">
        <f t="shared" si="16"/>
        <v>7179.838</v>
      </c>
    </row>
    <row r="228" spans="8:12" ht="12.75">
      <c r="H228" s="26" t="s">
        <v>29</v>
      </c>
      <c r="I228" s="57">
        <v>84.07</v>
      </c>
      <c r="J228" s="58">
        <v>1233.568</v>
      </c>
      <c r="K228" s="71">
        <v>35.36</v>
      </c>
      <c r="L228" s="62">
        <f t="shared" si="16"/>
        <v>1317.638</v>
      </c>
    </row>
    <row r="229" spans="8:12" ht="12.75">
      <c r="H229" s="26" t="s">
        <v>30</v>
      </c>
      <c r="I229" s="57">
        <v>7.292</v>
      </c>
      <c r="J229" s="58">
        <v>1938.503</v>
      </c>
      <c r="K229" s="71">
        <v>35.96</v>
      </c>
      <c r="L229" s="62">
        <f t="shared" si="16"/>
        <v>1945.7949999999998</v>
      </c>
    </row>
    <row r="230" spans="8:12" ht="12.75">
      <c r="H230" s="26" t="s">
        <v>31</v>
      </c>
      <c r="I230" s="57">
        <v>19.578</v>
      </c>
      <c r="J230" s="58">
        <v>2472.346</v>
      </c>
      <c r="K230" s="71">
        <v>20.85</v>
      </c>
      <c r="L230" s="62">
        <f t="shared" si="16"/>
        <v>2491.924</v>
      </c>
    </row>
    <row r="231" spans="8:12" ht="12.75">
      <c r="H231" s="26" t="s">
        <v>32</v>
      </c>
      <c r="I231" s="57">
        <v>30.515</v>
      </c>
      <c r="J231" s="58">
        <v>948.643</v>
      </c>
      <c r="K231" s="71">
        <v>25.21</v>
      </c>
      <c r="L231" s="62">
        <f t="shared" si="16"/>
        <v>979.158</v>
      </c>
    </row>
    <row r="232" spans="8:12" ht="12.75">
      <c r="H232" s="26" t="s">
        <v>33</v>
      </c>
      <c r="I232" s="57">
        <v>6.363</v>
      </c>
      <c r="J232" s="58">
        <v>598.572</v>
      </c>
      <c r="K232" s="71">
        <v>34.51</v>
      </c>
      <c r="L232" s="62">
        <f t="shared" si="16"/>
        <v>604.9350000000001</v>
      </c>
    </row>
    <row r="233" spans="8:12" ht="12.75">
      <c r="H233" s="26" t="s">
        <v>34</v>
      </c>
      <c r="I233" s="57">
        <v>2.078</v>
      </c>
      <c r="J233" s="58">
        <v>649.622</v>
      </c>
      <c r="K233" s="71">
        <v>24.85</v>
      </c>
      <c r="L233" s="62">
        <f t="shared" si="16"/>
        <v>651.6999999999999</v>
      </c>
    </row>
    <row r="234" spans="8:12" ht="12.75">
      <c r="H234" s="26" t="s">
        <v>35</v>
      </c>
      <c r="I234" s="57">
        <v>0</v>
      </c>
      <c r="J234" s="58">
        <v>338.316</v>
      </c>
      <c r="K234" s="71">
        <v>20.06</v>
      </c>
      <c r="L234" s="62">
        <f t="shared" si="16"/>
        <v>338.316</v>
      </c>
    </row>
    <row r="235" spans="8:12" ht="12.75">
      <c r="H235" s="26" t="s">
        <v>36</v>
      </c>
      <c r="I235" s="57">
        <v>3.619</v>
      </c>
      <c r="J235" s="58">
        <v>544.54</v>
      </c>
      <c r="K235" s="71">
        <v>33.61</v>
      </c>
      <c r="L235" s="62">
        <f t="shared" si="16"/>
        <v>548.159</v>
      </c>
    </row>
    <row r="236" spans="8:12" ht="12.75">
      <c r="H236" s="26" t="s">
        <v>37</v>
      </c>
      <c r="I236" s="57">
        <v>0</v>
      </c>
      <c r="J236" s="58">
        <v>293.445</v>
      </c>
      <c r="K236" s="71">
        <v>28.4</v>
      </c>
      <c r="L236" s="62">
        <f t="shared" si="16"/>
        <v>293.445</v>
      </c>
    </row>
    <row r="237" spans="8:12" ht="12.75">
      <c r="H237" s="26" t="s">
        <v>38</v>
      </c>
      <c r="I237" s="57">
        <v>68.847</v>
      </c>
      <c r="J237" s="58">
        <v>1684.547</v>
      </c>
      <c r="K237" s="71">
        <v>24.62</v>
      </c>
      <c r="L237" s="62">
        <f t="shared" si="16"/>
        <v>1753.394</v>
      </c>
    </row>
    <row r="238" spans="8:12" ht="12.75">
      <c r="H238" s="27" t="s">
        <v>39</v>
      </c>
      <c r="I238" s="59">
        <v>1584.903</v>
      </c>
      <c r="J238" s="60">
        <v>22660.235</v>
      </c>
      <c r="K238" s="74">
        <v>6.42</v>
      </c>
      <c r="L238" s="63">
        <f t="shared" si="16"/>
        <v>24245.138</v>
      </c>
    </row>
  </sheetData>
  <sheetProtection/>
  <mergeCells count="36">
    <mergeCell ref="H94:H95"/>
    <mergeCell ref="J94:K94"/>
    <mergeCell ref="H124:H125"/>
    <mergeCell ref="J124:K124"/>
    <mergeCell ref="N64:N65"/>
    <mergeCell ref="P64:Q64"/>
    <mergeCell ref="N94:N95"/>
    <mergeCell ref="P94:Q94"/>
    <mergeCell ref="N4:N5"/>
    <mergeCell ref="P4:Q4"/>
    <mergeCell ref="N34:N35"/>
    <mergeCell ref="P34:Q34"/>
    <mergeCell ref="N124:N125"/>
    <mergeCell ref="P124:Q124"/>
    <mergeCell ref="H214:H215"/>
    <mergeCell ref="J214:K214"/>
    <mergeCell ref="H184:H185"/>
    <mergeCell ref="J184:K184"/>
    <mergeCell ref="H154:H155"/>
    <mergeCell ref="J154:K154"/>
    <mergeCell ref="H4:H5"/>
    <mergeCell ref="J4:K4"/>
    <mergeCell ref="H34:H35"/>
    <mergeCell ref="J34:K34"/>
    <mergeCell ref="H64:H65"/>
    <mergeCell ref="J64:K64"/>
    <mergeCell ref="B124:B125"/>
    <mergeCell ref="D124:E124"/>
    <mergeCell ref="B4:B5"/>
    <mergeCell ref="D4:E4"/>
    <mergeCell ref="B94:B95"/>
    <mergeCell ref="D94:E94"/>
    <mergeCell ref="B34:B35"/>
    <mergeCell ref="D34:E34"/>
    <mergeCell ref="B64:B65"/>
    <mergeCell ref="D64:E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3:W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1.75390625" style="2" bestFit="1" customWidth="1"/>
    <col min="2" max="4" width="15.625" style="41" customWidth="1"/>
    <col min="5" max="5" width="8.625" style="41" customWidth="1"/>
    <col min="6" max="6" width="15.625" style="41" customWidth="1"/>
    <col min="7" max="7" width="15.625" style="42" customWidth="1"/>
    <col min="8" max="8" width="12.625" style="2" customWidth="1"/>
    <col min="9" max="9" width="21.75390625" style="2" bestFit="1" customWidth="1"/>
    <col min="10" max="12" width="15.625" style="41" customWidth="1"/>
    <col min="13" max="13" width="8.625" style="41" customWidth="1"/>
    <col min="14" max="14" width="15.625" style="41" customWidth="1"/>
    <col min="15" max="15" width="15.625" style="42" customWidth="1"/>
    <col min="16" max="16" width="9.00390625" style="41" customWidth="1"/>
    <col min="17" max="17" width="21.75390625" style="2" bestFit="1" customWidth="1"/>
    <col min="18" max="20" width="15.625" style="41" customWidth="1"/>
    <col min="21" max="21" width="8.625" style="41" customWidth="1"/>
    <col min="22" max="22" width="15.625" style="41" customWidth="1"/>
    <col min="23" max="23" width="15.625" style="42" customWidth="1"/>
    <col min="24" max="16384" width="9.00390625" style="41" customWidth="1"/>
  </cols>
  <sheetData>
    <row r="3" spans="1:23" ht="15">
      <c r="A3" s="4" t="s">
        <v>68</v>
      </c>
      <c r="B3" s="3"/>
      <c r="C3" s="3"/>
      <c r="D3" s="3"/>
      <c r="E3" s="3"/>
      <c r="F3" s="3"/>
      <c r="G3" s="37"/>
      <c r="I3" s="4" t="s">
        <v>68</v>
      </c>
      <c r="J3" s="3"/>
      <c r="K3" s="3"/>
      <c r="L3" s="3"/>
      <c r="M3" s="3"/>
      <c r="N3" s="3"/>
      <c r="O3" s="37"/>
      <c r="Q3" s="4" t="s">
        <v>68</v>
      </c>
      <c r="R3" s="3"/>
      <c r="S3" s="3"/>
      <c r="T3" s="3"/>
      <c r="U3" s="3"/>
      <c r="V3" s="3"/>
      <c r="W3" s="37"/>
    </row>
    <row r="6" spans="2:23" ht="14.25">
      <c r="B6" s="43"/>
      <c r="C6" s="44" t="s">
        <v>1</v>
      </c>
      <c r="D6" s="44" t="s">
        <v>2</v>
      </c>
      <c r="E6" s="5"/>
      <c r="F6" s="6"/>
      <c r="G6" s="38" t="s">
        <v>11</v>
      </c>
      <c r="J6" s="43"/>
      <c r="K6" s="44" t="s">
        <v>1</v>
      </c>
      <c r="L6" s="44" t="s">
        <v>2</v>
      </c>
      <c r="M6" s="5"/>
      <c r="N6" s="6"/>
      <c r="O6" s="38" t="s">
        <v>11</v>
      </c>
      <c r="R6" s="43"/>
      <c r="S6" s="44" t="s">
        <v>1</v>
      </c>
      <c r="T6" s="44" t="s">
        <v>2</v>
      </c>
      <c r="U6" s="5"/>
      <c r="V6" s="6"/>
      <c r="W6" s="38" t="s">
        <v>11</v>
      </c>
    </row>
    <row r="7" spans="2:23" ht="14.25">
      <c r="B7" s="43" t="s">
        <v>43</v>
      </c>
      <c r="C7" s="44" t="s">
        <v>69</v>
      </c>
      <c r="D7" s="44" t="s">
        <v>69</v>
      </c>
      <c r="E7" s="5" t="s">
        <v>10</v>
      </c>
      <c r="F7" s="6" t="s">
        <v>3</v>
      </c>
      <c r="G7" s="44" t="s">
        <v>69</v>
      </c>
      <c r="J7" s="43" t="s">
        <v>43</v>
      </c>
      <c r="K7" s="44" t="s">
        <v>69</v>
      </c>
      <c r="L7" s="44" t="s">
        <v>69</v>
      </c>
      <c r="M7" s="5" t="s">
        <v>10</v>
      </c>
      <c r="N7" s="6" t="s">
        <v>3</v>
      </c>
      <c r="O7" s="44" t="s">
        <v>69</v>
      </c>
      <c r="R7" s="43" t="s">
        <v>43</v>
      </c>
      <c r="S7" s="44" t="s">
        <v>69</v>
      </c>
      <c r="T7" s="44" t="s">
        <v>69</v>
      </c>
      <c r="U7" s="5" t="s">
        <v>10</v>
      </c>
      <c r="V7" s="6" t="s">
        <v>3</v>
      </c>
      <c r="W7" s="44" t="s">
        <v>69</v>
      </c>
    </row>
    <row r="8" spans="1:23" ht="14.25">
      <c r="A8" s="18" t="str">
        <f>'Biomass by species - tables'!B6</f>
        <v>Great Britain</v>
      </c>
      <c r="B8" s="45" t="s">
        <v>45</v>
      </c>
      <c r="C8" s="39">
        <f>'Biomass by species - tables'!C7</f>
        <v>84023.182</v>
      </c>
      <c r="D8" s="46">
        <f>'Biomass by species - tables'!D7</f>
        <v>134307.562</v>
      </c>
      <c r="E8" s="47">
        <f>IF('Biomass by species - tables'!E7="-",0,'Biomass by species - tables'!E7)</f>
        <v>1.641452748463208</v>
      </c>
      <c r="F8" s="46">
        <f>IF(E8&gt;100,D8,E8*D8/100)</f>
        <v>2204.5951678429274</v>
      </c>
      <c r="G8" s="48">
        <f>C8+D8</f>
        <v>218330.744</v>
      </c>
      <c r="I8" s="18" t="str">
        <f>'Biomass by species - tables'!H6</f>
        <v>North West England</v>
      </c>
      <c r="J8" s="45" t="s">
        <v>45</v>
      </c>
      <c r="K8" s="39">
        <f>'Biomass by species - tables'!I7</f>
        <v>1886.414</v>
      </c>
      <c r="L8" s="46">
        <f>'Biomass by species - tables'!J7</f>
        <v>3955.208</v>
      </c>
      <c r="M8" s="47">
        <f>IF('Biomass by species - tables'!K7="-",0,'Biomass by species - tables'!K7)</f>
        <v>7.89</v>
      </c>
      <c r="N8" s="46">
        <f>IF(M8&gt;100,L8,M8*L8/100)</f>
        <v>312.0659112</v>
      </c>
      <c r="O8" s="48">
        <f>K8+L8</f>
        <v>5841.622</v>
      </c>
      <c r="Q8" s="18" t="str">
        <f>'Biomass by species - tables'!N6</f>
        <v>North Scotland</v>
      </c>
      <c r="R8" s="45" t="s">
        <v>45</v>
      </c>
      <c r="S8" s="39">
        <f>'Biomass by species - tables'!O7</f>
        <v>8682.216</v>
      </c>
      <c r="T8" s="46">
        <f>'Biomass by species - tables'!P7</f>
        <v>10185.917</v>
      </c>
      <c r="U8" s="47">
        <f>IF('Biomass by species - tables'!Q7="-",0,'Biomass by species - tables'!Q7)</f>
        <v>5.15</v>
      </c>
      <c r="V8" s="46">
        <f>IF(U8&gt;100,T8,U8*T8/100)</f>
        <v>524.5747255</v>
      </c>
      <c r="W8" s="48">
        <f>S8+T8</f>
        <v>18868.133</v>
      </c>
    </row>
    <row r="9" spans="1:23" ht="14.25">
      <c r="A9" s="19"/>
      <c r="B9" s="49" t="s">
        <v>44</v>
      </c>
      <c r="C9" s="1">
        <f>'Biomass by species - tables'!C16</f>
        <v>11992.926</v>
      </c>
      <c r="D9" s="17">
        <f>'Biomass by species - tables'!D16</f>
        <v>195921.758</v>
      </c>
      <c r="E9" s="16">
        <f>IF('Biomass by species - tables'!E16="-",0,'Biomass by species - tables'!E16)</f>
        <v>1.8052890762898073</v>
      </c>
      <c r="F9" s="17">
        <f>IF(E9&gt;100,D9,E9*D9/100)</f>
        <v>3536.9540952489515</v>
      </c>
      <c r="G9" s="50">
        <f>C9+D9</f>
        <v>207914.684</v>
      </c>
      <c r="I9" s="19"/>
      <c r="J9" s="49" t="s">
        <v>44</v>
      </c>
      <c r="K9" s="1">
        <f>'Biomass by species - tables'!I16</f>
        <v>324.391</v>
      </c>
      <c r="L9" s="17">
        <f>'Biomass by species - tables'!J16</f>
        <v>10476.642</v>
      </c>
      <c r="M9" s="16">
        <f>IF('Biomass by species - tables'!K16="-",0,'Biomass by species - tables'!K16)</f>
        <v>7.54</v>
      </c>
      <c r="N9" s="17">
        <f>IF(M9&gt;100,L9,M9*L9/100)</f>
        <v>789.9388068000001</v>
      </c>
      <c r="O9" s="50">
        <f>K9+L9</f>
        <v>10801.033</v>
      </c>
      <c r="Q9" s="19"/>
      <c r="R9" s="49" t="s">
        <v>44</v>
      </c>
      <c r="S9" s="1">
        <f>'Biomass by species - tables'!O16</f>
        <v>547.333</v>
      </c>
      <c r="T9" s="17">
        <f>'Biomass by species - tables'!P16</f>
        <v>3071.342</v>
      </c>
      <c r="U9" s="16">
        <f>IF('Biomass by species - tables'!Q16="-",0,'Biomass by species - tables'!Q16)</f>
        <v>14.15</v>
      </c>
      <c r="V9" s="17">
        <f>IF(U9&gt;100,T9,U9*T9/100)</f>
        <v>434.594893</v>
      </c>
      <c r="W9" s="50">
        <f>S9+T9</f>
        <v>3618.675</v>
      </c>
    </row>
    <row r="10" spans="1:23" ht="12.75">
      <c r="A10" s="20"/>
      <c r="B10" s="51" t="s">
        <v>39</v>
      </c>
      <c r="C10" s="40">
        <f>'Biomass by species - tables'!C28</f>
        <v>96016.104</v>
      </c>
      <c r="D10" s="52">
        <f>'Biomass by species - tables'!D28</f>
        <v>329927.014</v>
      </c>
      <c r="E10" s="53">
        <f>IF('Biomass by species - tables'!E28="-",0,'Biomass by species - tables'!E28)</f>
        <v>1.2498813995885236</v>
      </c>
      <c r="F10" s="52">
        <f>IF(E10&gt;100,D10,E10*D10/100)</f>
        <v>4123.696380203824</v>
      </c>
      <c r="G10" s="54">
        <f>C10+D10</f>
        <v>425943.118</v>
      </c>
      <c r="I10" s="20"/>
      <c r="J10" s="51" t="s">
        <v>39</v>
      </c>
      <c r="K10" s="40">
        <f>'Biomass by species - tables'!I28</f>
        <v>2210.804</v>
      </c>
      <c r="L10" s="52">
        <f>'Biomass by species - tables'!J28</f>
        <v>14474.24</v>
      </c>
      <c r="M10" s="53">
        <f>IF('Biomass by species - tables'!K28="-",0,'Biomass by species - tables'!K28)</f>
        <v>5.65</v>
      </c>
      <c r="N10" s="52">
        <f>IF(M10&gt;100,L10,M10*L10/100)</f>
        <v>817.79456</v>
      </c>
      <c r="O10" s="54">
        <f>K10+L10</f>
        <v>16685.044</v>
      </c>
      <c r="Q10" s="20"/>
      <c r="R10" s="51" t="s">
        <v>39</v>
      </c>
      <c r="S10" s="40">
        <f>'Biomass by species - tables'!O28</f>
        <v>9229.549</v>
      </c>
      <c r="T10" s="52">
        <f>'Biomass by species - tables'!P28</f>
        <v>13178.424</v>
      </c>
      <c r="U10" s="53">
        <f>IF('Biomass by species - tables'!Q28="-",0,'Biomass by species - tables'!Q28)</f>
        <v>5.24</v>
      </c>
      <c r="V10" s="52">
        <f>IF(U10&gt;100,T10,U10*T10/100)</f>
        <v>690.5494176</v>
      </c>
      <c r="W10" s="54">
        <f>S10+T10</f>
        <v>22407.973</v>
      </c>
    </row>
    <row r="12" spans="1:23" ht="14.25">
      <c r="A12" s="18" t="str">
        <f>'Biomass by species - tables'!B36</f>
        <v>England</v>
      </c>
      <c r="B12" s="45" t="s">
        <v>45</v>
      </c>
      <c r="C12" s="39">
        <f>'Biomass by species - tables'!C37</f>
        <v>17186.087</v>
      </c>
      <c r="D12" s="46">
        <f>'Biomass by species - tables'!D37</f>
        <v>38208.573</v>
      </c>
      <c r="E12" s="47">
        <f>IF('Biomass by species - tables'!E37="-",0,'Biomass by species - tables'!E37)</f>
        <v>2.926461359766786</v>
      </c>
      <c r="F12" s="46">
        <f>IF(E12&gt;100,D12,E12*D12/100)</f>
        <v>1118.159124963285</v>
      </c>
      <c r="G12" s="48">
        <f>C12+D12</f>
        <v>55394.659999999996</v>
      </c>
      <c r="I12" s="18" t="str">
        <f>'Biomass by species - tables'!H36</f>
        <v>North East England</v>
      </c>
      <c r="J12" s="45" t="s">
        <v>45</v>
      </c>
      <c r="K12" s="39">
        <f>'Biomass by species - tables'!I37</f>
        <v>4536.155</v>
      </c>
      <c r="L12" s="46">
        <f>'Biomass by species - tables'!J37</f>
        <v>4727.887</v>
      </c>
      <c r="M12" s="47">
        <f>IF('Biomass by species - tables'!K37="-",0,'Biomass by species - tables'!K37)</f>
        <v>8.24</v>
      </c>
      <c r="N12" s="46">
        <f>IF(M12&gt;100,L12,M12*L12/100)</f>
        <v>389.5778888</v>
      </c>
      <c r="O12" s="48">
        <f>K12+L12</f>
        <v>9264.042</v>
      </c>
      <c r="Q12" s="18" t="str">
        <f>'Biomass by species - tables'!N36</f>
        <v>North East Scotland</v>
      </c>
      <c r="R12" s="45" t="s">
        <v>45</v>
      </c>
      <c r="S12" s="39">
        <f>'Biomass by species - tables'!O37</f>
        <v>6604.924</v>
      </c>
      <c r="T12" s="46">
        <f>'Biomass by species - tables'!P37</f>
        <v>17388.192</v>
      </c>
      <c r="U12" s="47">
        <f>IF('Biomass by species - tables'!Q37="-",0,'Biomass by species - tables'!Q37)</f>
        <v>4.05</v>
      </c>
      <c r="V12" s="46">
        <f>IF(U12&gt;100,T12,U12*T12/100)</f>
        <v>704.221776</v>
      </c>
      <c r="W12" s="48">
        <f>S12+T12</f>
        <v>23993.115999999998</v>
      </c>
    </row>
    <row r="13" spans="1:23" ht="14.25">
      <c r="A13" s="19"/>
      <c r="B13" s="49" t="s">
        <v>44</v>
      </c>
      <c r="C13" s="1">
        <f>'Biomass by species - tables'!C46</f>
        <v>7607.954</v>
      </c>
      <c r="D13" s="17">
        <f>'Biomass by species - tables'!D46</f>
        <v>147800.567</v>
      </c>
      <c r="E13" s="16">
        <f>IF('Biomass by species - tables'!E46="-",0,'Biomass by species - tables'!E46)</f>
        <v>1.9917304643659854</v>
      </c>
      <c r="F13" s="17">
        <f>IF(E13&gt;100,D13,E13*D13/100)</f>
        <v>2943.7889194446598</v>
      </c>
      <c r="G13" s="50">
        <f>C13+D13</f>
        <v>155408.521</v>
      </c>
      <c r="I13" s="19"/>
      <c r="J13" s="49" t="s">
        <v>44</v>
      </c>
      <c r="K13" s="1">
        <f>'Biomass by species - tables'!I46</f>
        <v>110.865</v>
      </c>
      <c r="L13" s="17">
        <f>'Biomass by species - tables'!J46</f>
        <v>4756.126</v>
      </c>
      <c r="M13" s="16">
        <f>IF('Biomass by species - tables'!K46="-",0,'Biomass by species - tables'!K46)</f>
        <v>9.16</v>
      </c>
      <c r="N13" s="17">
        <f>IF(M13&gt;100,L13,M13*L13/100)</f>
        <v>435.66114160000006</v>
      </c>
      <c r="O13" s="50">
        <f>K13+L13</f>
        <v>4866.991</v>
      </c>
      <c r="Q13" s="19"/>
      <c r="R13" s="49" t="s">
        <v>44</v>
      </c>
      <c r="S13" s="1">
        <f>'Biomass by species - tables'!O46</f>
        <v>215.906</v>
      </c>
      <c r="T13" s="17">
        <f>'Biomass by species - tables'!P46</f>
        <v>3901.979</v>
      </c>
      <c r="U13" s="16">
        <f>IF('Biomass by species - tables'!Q46="-",0,'Biomass by species - tables'!Q46)</f>
        <v>9.5</v>
      </c>
      <c r="V13" s="17">
        <f>IF(U13&gt;100,T13,U13*T13/100)</f>
        <v>370.688005</v>
      </c>
      <c r="W13" s="50">
        <f>S13+T13</f>
        <v>4117.885</v>
      </c>
    </row>
    <row r="14" spans="1:23" ht="12.75">
      <c r="A14" s="20"/>
      <c r="B14" s="51" t="s">
        <v>39</v>
      </c>
      <c r="C14" s="40">
        <f>'Biomass by species - tables'!C58</f>
        <v>24794.037</v>
      </c>
      <c r="D14" s="52">
        <f>'Biomass by species - tables'!D58</f>
        <v>185982.357</v>
      </c>
      <c r="E14" s="53">
        <f>IF('Biomass by species - tables'!E58="-",0,'Biomass by species - tables'!E58)</f>
        <v>1.6591902591959153</v>
      </c>
      <c r="F14" s="52">
        <f>IF(E14&gt;100,D14,E14*D14/100)</f>
        <v>3085.801151166973</v>
      </c>
      <c r="G14" s="54">
        <f>C14+D14</f>
        <v>210776.394</v>
      </c>
      <c r="I14" s="20"/>
      <c r="J14" s="51" t="s">
        <v>39</v>
      </c>
      <c r="K14" s="40">
        <f>'Biomass by species - tables'!I58</f>
        <v>4647.02</v>
      </c>
      <c r="L14" s="52">
        <f>'Biomass by species - tables'!J58</f>
        <v>9522.562</v>
      </c>
      <c r="M14" s="53">
        <f>IF('Biomass by species - tables'!K58="-",0,'Biomass by species - tables'!K58)</f>
        <v>5.68</v>
      </c>
      <c r="N14" s="52">
        <f>IF(M14&gt;100,L14,M14*L14/100)</f>
        <v>540.8815215999999</v>
      </c>
      <c r="O14" s="54">
        <f>K14+L14</f>
        <v>14169.582</v>
      </c>
      <c r="Q14" s="20"/>
      <c r="R14" s="51" t="s">
        <v>39</v>
      </c>
      <c r="S14" s="40">
        <f>'Biomass by species - tables'!O58</f>
        <v>6820.83</v>
      </c>
      <c r="T14" s="52">
        <f>'Biomass by species - tables'!P58</f>
        <v>21226.713</v>
      </c>
      <c r="U14" s="53">
        <f>IF('Biomass by species - tables'!Q58="-",0,'Biomass by species - tables'!Q58)</f>
        <v>3.81</v>
      </c>
      <c r="V14" s="52">
        <f>IF(U14&gt;100,T14,U14*T14/100)</f>
        <v>808.7377653</v>
      </c>
      <c r="W14" s="54">
        <f>S14+T14</f>
        <v>28047.542999999998</v>
      </c>
    </row>
    <row r="16" spans="1:23" ht="14.25">
      <c r="A16" s="18" t="str">
        <f>'Biomass by species - tables'!B66</f>
        <v>Scotland</v>
      </c>
      <c r="B16" s="45" t="s">
        <v>45</v>
      </c>
      <c r="C16" s="39">
        <f>'Biomass by species - tables'!C67</f>
        <v>54632.58</v>
      </c>
      <c r="D16" s="46">
        <f>'Biomass by species - tables'!D67</f>
        <v>85276.66</v>
      </c>
      <c r="E16" s="47">
        <f>IF('Biomass by species - tables'!E67="-",0,'Biomass by species - tables'!E67)</f>
        <v>2.0806085643551455</v>
      </c>
      <c r="F16" s="46">
        <f>IF(E16&gt;100,D16,E16*D16/100)</f>
        <v>1774.2734913560187</v>
      </c>
      <c r="G16" s="48">
        <f>C16+D16</f>
        <v>139909.24</v>
      </c>
      <c r="I16" s="18" t="str">
        <f>'Biomass by species - tables'!H66</f>
        <v>Yorkshire and the Humber</v>
      </c>
      <c r="J16" s="45" t="s">
        <v>45</v>
      </c>
      <c r="K16" s="39">
        <f>'Biomass by species - tables'!I67</f>
        <v>1537.17</v>
      </c>
      <c r="L16" s="46">
        <f>'Biomass by species - tables'!J67</f>
        <v>3870.411</v>
      </c>
      <c r="M16" s="47">
        <f>IF('Biomass by species - tables'!K67="-",0,'Biomass by species - tables'!K67)</f>
        <v>6.05</v>
      </c>
      <c r="N16" s="46">
        <f>IF(M16&gt;100,L16,M16*L16/100)</f>
        <v>234.15986550000002</v>
      </c>
      <c r="O16" s="48">
        <f>K16+L16</f>
        <v>5407.581</v>
      </c>
      <c r="Q16" s="18" t="str">
        <f>'Biomass by species - tables'!N66</f>
        <v>East Scotland</v>
      </c>
      <c r="R16" s="45" t="s">
        <v>45</v>
      </c>
      <c r="S16" s="39">
        <f>'Biomass by species - tables'!O67</f>
        <v>3971.415</v>
      </c>
      <c r="T16" s="46">
        <f>'Biomass by species - tables'!P67</f>
        <v>9381.049</v>
      </c>
      <c r="U16" s="47">
        <f>IF('Biomass by species - tables'!Q67="-",0,'Biomass by species - tables'!Q67)</f>
        <v>4.83</v>
      </c>
      <c r="V16" s="46">
        <f>IF(U16&gt;100,T16,U16*T16/100)</f>
        <v>453.1046667</v>
      </c>
      <c r="W16" s="48">
        <f>S16+T16</f>
        <v>13352.464</v>
      </c>
    </row>
    <row r="17" spans="1:23" ht="14.25">
      <c r="A17" s="19"/>
      <c r="B17" s="49" t="s">
        <v>44</v>
      </c>
      <c r="C17" s="1">
        <f>'Biomass by species - tables'!C76</f>
        <v>3034.528</v>
      </c>
      <c r="D17" s="17">
        <f>'Biomass by species - tables'!D76</f>
        <v>28224.721</v>
      </c>
      <c r="E17" s="16">
        <f>IF('Biomass by species - tables'!E76="-",0,'Biomass by species - tables'!E76)</f>
        <v>5.288127059863792</v>
      </c>
      <c r="F17" s="17">
        <f>IF(E17&gt;100,D17,E17*D17/100)</f>
        <v>1492.5591087720584</v>
      </c>
      <c r="G17" s="50">
        <f>C17+D17</f>
        <v>31259.249</v>
      </c>
      <c r="I17" s="19"/>
      <c r="J17" s="49" t="s">
        <v>44</v>
      </c>
      <c r="K17" s="1">
        <f>'Biomass by species - tables'!I76</f>
        <v>273.93</v>
      </c>
      <c r="L17" s="17">
        <f>'Biomass by species - tables'!J76</f>
        <v>10683.065</v>
      </c>
      <c r="M17" s="16">
        <f>IF('Biomass by species - tables'!K76="-",0,'Biomass by species - tables'!K76)</f>
        <v>5.29</v>
      </c>
      <c r="N17" s="17">
        <f>IF(M17&gt;100,L17,M17*L17/100)</f>
        <v>565.1341385000001</v>
      </c>
      <c r="O17" s="50">
        <f>K17+L17</f>
        <v>10956.995</v>
      </c>
      <c r="Q17" s="19"/>
      <c r="R17" s="49" t="s">
        <v>44</v>
      </c>
      <c r="S17" s="1">
        <f>'Biomass by species - tables'!O76</f>
        <v>172.135</v>
      </c>
      <c r="T17" s="17">
        <f>'Biomass by species - tables'!P76</f>
        <v>4695.924</v>
      </c>
      <c r="U17" s="16">
        <f>IF('Biomass by species - tables'!Q76="-",0,'Biomass by species - tables'!Q76)</f>
        <v>9.09</v>
      </c>
      <c r="V17" s="17">
        <f>IF(U17&gt;100,T17,U17*T17/100)</f>
        <v>426.85949159999996</v>
      </c>
      <c r="W17" s="50">
        <f>S17+T17</f>
        <v>4868.059</v>
      </c>
    </row>
    <row r="18" spans="1:23" ht="12.75">
      <c r="A18" s="20"/>
      <c r="B18" s="51" t="s">
        <v>39</v>
      </c>
      <c r="C18" s="40">
        <f>'Biomass by species - tables'!C88</f>
        <v>57667.109</v>
      </c>
      <c r="D18" s="52">
        <f>'Biomass by species - tables'!D88</f>
        <v>113214.234</v>
      </c>
      <c r="E18" s="53">
        <f>IF('Biomass by species - tables'!E88="-",0,'Biomass by species - tables'!E88)</f>
        <v>2.063608390946073</v>
      </c>
      <c r="F18" s="52">
        <f>IF(E18&gt;100,D18,E18*D18/100)</f>
        <v>2336.2984325693224</v>
      </c>
      <c r="G18" s="54">
        <f>C18+D18</f>
        <v>170881.343</v>
      </c>
      <c r="I18" s="20"/>
      <c r="J18" s="51" t="s">
        <v>39</v>
      </c>
      <c r="K18" s="40">
        <f>'Biomass by species - tables'!I88</f>
        <v>1811.099</v>
      </c>
      <c r="L18" s="52">
        <f>'Biomass by species - tables'!J88</f>
        <v>14538.513</v>
      </c>
      <c r="M18" s="53">
        <f>IF('Biomass by species - tables'!K88="-",0,'Biomass by species - tables'!K88)</f>
        <v>4.04</v>
      </c>
      <c r="N18" s="52">
        <f>IF(M18&gt;100,L18,M18*L18/100)</f>
        <v>587.3559252</v>
      </c>
      <c r="O18" s="54">
        <f>K18+L18</f>
        <v>16349.612000000001</v>
      </c>
      <c r="Q18" s="20"/>
      <c r="R18" s="51" t="s">
        <v>39</v>
      </c>
      <c r="S18" s="40">
        <f>'Biomass by species - tables'!O88</f>
        <v>4143.55</v>
      </c>
      <c r="T18" s="52">
        <f>'Biomass by species - tables'!P88</f>
        <v>14042.531</v>
      </c>
      <c r="U18" s="53">
        <f>IF('Biomass by species - tables'!Q88="-",0,'Biomass by species - tables'!Q88)</f>
        <v>4.37</v>
      </c>
      <c r="V18" s="52">
        <f>IF(U18&gt;100,T18,U18*T18/100)</f>
        <v>613.6586047000001</v>
      </c>
      <c r="W18" s="54">
        <f>S18+T18</f>
        <v>18186.081000000002</v>
      </c>
    </row>
    <row r="20" spans="1:23" ht="14.25">
      <c r="A20" s="18" t="str">
        <f>'Biomass by species - tables'!B96</f>
        <v>Wales</v>
      </c>
      <c r="B20" s="45" t="s">
        <v>45</v>
      </c>
      <c r="C20" s="39">
        <f>'Biomass by species - tables'!C97</f>
        <v>12204.515</v>
      </c>
      <c r="D20" s="46">
        <f>'Biomass by species - tables'!D97</f>
        <v>10822.329</v>
      </c>
      <c r="E20" s="47">
        <f>IF('Biomass by species - tables'!E97="-",0,'Biomass by species - tables'!E97)</f>
        <v>6.28</v>
      </c>
      <c r="F20" s="46">
        <f>IF(E20&gt;100,D20,E20*D20/100)</f>
        <v>679.6422612000001</v>
      </c>
      <c r="G20" s="48">
        <f>C20+D20</f>
        <v>23026.843999999997</v>
      </c>
      <c r="I20" s="18" t="str">
        <f>'Biomass by species - tables'!H96</f>
        <v>East Midlands</v>
      </c>
      <c r="J20" s="45" t="s">
        <v>45</v>
      </c>
      <c r="K20" s="39">
        <f>'Biomass by species - tables'!I97</f>
        <v>1125.679</v>
      </c>
      <c r="L20" s="46">
        <f>'Biomass by species - tables'!J97</f>
        <v>1715.945</v>
      </c>
      <c r="M20" s="47">
        <f>IF('Biomass by species - tables'!K97="-",0,'Biomass by species - tables'!K97)</f>
        <v>16.49</v>
      </c>
      <c r="N20" s="46">
        <f>IF(M20&gt;100,L20,M20*L20/100)</f>
        <v>282.95933049999996</v>
      </c>
      <c r="O20" s="48">
        <f>K20+L20</f>
        <v>2841.624</v>
      </c>
      <c r="Q20" s="18" t="str">
        <f>'Biomass by species - tables'!N96</f>
        <v>South Scotland</v>
      </c>
      <c r="R20" s="45" t="s">
        <v>45</v>
      </c>
      <c r="S20" s="39">
        <f>'Biomass by species - tables'!O97</f>
        <v>16179.198</v>
      </c>
      <c r="T20" s="46">
        <f>'Biomass by species - tables'!P97</f>
        <v>28987.295</v>
      </c>
      <c r="U20" s="47">
        <f>IF('Biomass by species - tables'!Q97="-",0,'Biomass by species - tables'!Q97)</f>
        <v>3.79</v>
      </c>
      <c r="V20" s="46">
        <f>IF(U20&gt;100,T20,U20*T20/100)</f>
        <v>1098.6184805</v>
      </c>
      <c r="W20" s="48">
        <f>S20+T20</f>
        <v>45166.493</v>
      </c>
    </row>
    <row r="21" spans="1:23" ht="14.25">
      <c r="A21" s="19"/>
      <c r="B21" s="49" t="s">
        <v>44</v>
      </c>
      <c r="C21" s="1">
        <f>'Biomass by species - tables'!C106</f>
        <v>1350.444</v>
      </c>
      <c r="D21" s="17">
        <f>'Biomass by species - tables'!D106</f>
        <v>19896.47</v>
      </c>
      <c r="E21" s="16">
        <f>IF('Biomass by species - tables'!E106="-",0,'Biomass by species - tables'!E106)</f>
        <v>6.39</v>
      </c>
      <c r="F21" s="17">
        <f>IF(E21&gt;100,D21,E21*D21/100)</f>
        <v>1271.384433</v>
      </c>
      <c r="G21" s="50">
        <f>C21+D21</f>
        <v>21246.914</v>
      </c>
      <c r="I21" s="19"/>
      <c r="J21" s="49" t="s">
        <v>44</v>
      </c>
      <c r="K21" s="1">
        <f>'Biomass by species - tables'!I106</f>
        <v>860.98</v>
      </c>
      <c r="L21" s="17">
        <f>'Biomass by species - tables'!J106</f>
        <v>10401.5</v>
      </c>
      <c r="M21" s="16">
        <f>IF('Biomass by species - tables'!K106="-",0,'Biomass by species - tables'!K106)</f>
        <v>6.88</v>
      </c>
      <c r="N21" s="17">
        <f>IF(M21&gt;100,L21,M21*L21/100)</f>
        <v>715.6231999999999</v>
      </c>
      <c r="O21" s="50">
        <f>K21+L21</f>
        <v>11262.48</v>
      </c>
      <c r="Q21" s="19"/>
      <c r="R21" s="49" t="s">
        <v>44</v>
      </c>
      <c r="S21" s="1">
        <f>'Biomass by species - tables'!O106</f>
        <v>390.631</v>
      </c>
      <c r="T21" s="17">
        <f>'Biomass by species - tables'!P106</f>
        <v>11388.057</v>
      </c>
      <c r="U21" s="16">
        <f>IF('Biomass by species - tables'!Q106="-",0,'Biomass by species - tables'!Q106)</f>
        <v>9.96</v>
      </c>
      <c r="V21" s="17">
        <f>IF(U21&gt;100,T21,U21*T21/100)</f>
        <v>1134.2504772000002</v>
      </c>
      <c r="W21" s="50">
        <f>S21+T21</f>
        <v>11778.688</v>
      </c>
    </row>
    <row r="22" spans="1:23" ht="12.75">
      <c r="A22" s="20"/>
      <c r="B22" s="51" t="s">
        <v>39</v>
      </c>
      <c r="C22" s="40">
        <f>'Biomass by species - tables'!C118</f>
        <v>13554.958</v>
      </c>
      <c r="D22" s="52">
        <f>'Biomass by species - tables'!D118</f>
        <v>30730.423</v>
      </c>
      <c r="E22" s="53">
        <f>IF('Biomass by species - tables'!E118="-",0,'Biomass by species - tables'!E118)</f>
        <v>4.63</v>
      </c>
      <c r="F22" s="52">
        <f>IF(E22&gt;100,D22,E22*D22/100)</f>
        <v>1422.8185849</v>
      </c>
      <c r="G22" s="54">
        <f>C22+D22</f>
        <v>44285.381</v>
      </c>
      <c r="I22" s="20"/>
      <c r="J22" s="51" t="s">
        <v>39</v>
      </c>
      <c r="K22" s="40">
        <f>'Biomass by species - tables'!I118</f>
        <v>1986.659</v>
      </c>
      <c r="L22" s="52">
        <f>'Biomass by species - tables'!J118</f>
        <v>12115.222</v>
      </c>
      <c r="M22" s="53">
        <f>IF('Biomass by species - tables'!K118="-",0,'Biomass by species - tables'!K118)</f>
        <v>6.1</v>
      </c>
      <c r="N22" s="52">
        <f>IF(M22&gt;100,L22,M22*L22/100)</f>
        <v>739.0285419999999</v>
      </c>
      <c r="O22" s="54">
        <f>K22+L22</f>
        <v>14101.881</v>
      </c>
      <c r="Q22" s="20"/>
      <c r="R22" s="51" t="s">
        <v>39</v>
      </c>
      <c r="S22" s="40">
        <f>'Biomass by species - tables'!O118</f>
        <v>16569.829</v>
      </c>
      <c r="T22" s="52">
        <f>'Biomass by species - tables'!P118</f>
        <v>40349.586</v>
      </c>
      <c r="U22" s="53">
        <f>IF('Biomass by species - tables'!Q118="-",0,'Biomass by species - tables'!Q118)</f>
        <v>3.78</v>
      </c>
      <c r="V22" s="52">
        <f>IF(U22&gt;100,T22,U22*T22/100)</f>
        <v>1525.2143508</v>
      </c>
      <c r="W22" s="54">
        <f>S22+T22</f>
        <v>56919.41500000001</v>
      </c>
    </row>
    <row r="24" spans="9:23" ht="14.25">
      <c r="I24" s="18" t="str">
        <f>'Biomass by species - tables'!H126</f>
        <v>East England</v>
      </c>
      <c r="J24" s="45" t="s">
        <v>45</v>
      </c>
      <c r="K24" s="39">
        <f>'Biomass by species - tables'!I127</f>
        <v>2105.767</v>
      </c>
      <c r="L24" s="46">
        <f>'Biomass by species - tables'!J127</f>
        <v>2994.31</v>
      </c>
      <c r="M24" s="47">
        <f>IF('Biomass by species - tables'!K127="-",0,'Biomass by species - tables'!K127)</f>
        <v>8.92</v>
      </c>
      <c r="N24" s="46">
        <f>IF(M24&gt;100,L24,M24*L24/100)</f>
        <v>267.092452</v>
      </c>
      <c r="O24" s="48">
        <f>K24+L24</f>
        <v>5100.076999999999</v>
      </c>
      <c r="Q24" s="18" t="str">
        <f>'Biomass by species - tables'!N126</f>
        <v>West Scotland</v>
      </c>
      <c r="R24" s="45" t="s">
        <v>45</v>
      </c>
      <c r="S24" s="39">
        <f>'Biomass by species - tables'!O127</f>
        <v>19194.827</v>
      </c>
      <c r="T24" s="46">
        <f>'Biomass by species - tables'!P127</f>
        <v>19334.207</v>
      </c>
      <c r="U24" s="47">
        <f>IF('Biomass by species - tables'!Q127="-",0,'Biomass by species - tables'!Q127)</f>
        <v>5.08</v>
      </c>
      <c r="V24" s="46">
        <f>IF(U24&gt;100,T24,U24*T24/100)</f>
        <v>982.1777155999999</v>
      </c>
      <c r="W24" s="48">
        <f>S24+T24</f>
        <v>38529.034</v>
      </c>
    </row>
    <row r="25" spans="9:23" ht="14.25">
      <c r="I25" s="19"/>
      <c r="J25" s="49" t="s">
        <v>44</v>
      </c>
      <c r="K25" s="1">
        <f>'Biomass by species - tables'!I136</f>
        <v>489.783</v>
      </c>
      <c r="L25" s="17">
        <f>'Biomass by species - tables'!J136</f>
        <v>16103.497</v>
      </c>
      <c r="M25" s="16">
        <f>IF('Biomass by species - tables'!K136="-",0,'Biomass by species - tables'!K136)</f>
        <v>5.96</v>
      </c>
      <c r="N25" s="17">
        <f>IF(M25&gt;100,L25,M25*L25/100)</f>
        <v>959.7684212</v>
      </c>
      <c r="O25" s="50">
        <f>K25+L25</f>
        <v>16593.28</v>
      </c>
      <c r="Q25" s="19"/>
      <c r="R25" s="49" t="s">
        <v>44</v>
      </c>
      <c r="S25" s="1">
        <f>'Biomass by species - tables'!O136</f>
        <v>1708.523</v>
      </c>
      <c r="T25" s="17">
        <f>'Biomass by species - tables'!P136</f>
        <v>5167.419</v>
      </c>
      <c r="U25" s="16">
        <f>IF('Biomass by species - tables'!Q136="-",0,'Biomass by species - tables'!Q136)</f>
        <v>12.73</v>
      </c>
      <c r="V25" s="17">
        <f>IF(U25&gt;100,T25,U25*T25/100)</f>
        <v>657.8124387</v>
      </c>
      <c r="W25" s="50">
        <f>S25+T25</f>
        <v>6875.942</v>
      </c>
    </row>
    <row r="26" spans="9:23" ht="12.75">
      <c r="I26" s="20"/>
      <c r="J26" s="51" t="s">
        <v>39</v>
      </c>
      <c r="K26" s="40">
        <f>'Biomass by species - tables'!I148</f>
        <v>2595.55</v>
      </c>
      <c r="L26" s="52">
        <f>'Biomass by species - tables'!J148</f>
        <v>19097.807</v>
      </c>
      <c r="M26" s="53">
        <f>IF('Biomass by species - tables'!K148="-",0,'Biomass by species - tables'!K148)</f>
        <v>4.98</v>
      </c>
      <c r="N26" s="52">
        <f>IF(M26&gt;100,L26,M26*L26/100)</f>
        <v>951.0707886000001</v>
      </c>
      <c r="O26" s="54">
        <f>K26+L26</f>
        <v>21693.357</v>
      </c>
      <c r="Q26" s="20"/>
      <c r="R26" s="51" t="s">
        <v>39</v>
      </c>
      <c r="S26" s="40">
        <f>'Biomass by species - tables'!O148</f>
        <v>20903.351</v>
      </c>
      <c r="T26" s="52">
        <f>'Biomass by species - tables'!P148</f>
        <v>24416.98</v>
      </c>
      <c r="U26" s="53">
        <f>IF('Biomass by species - tables'!Q148="-",0,'Biomass by species - tables'!Q148)</f>
        <v>5.22</v>
      </c>
      <c r="V26" s="52">
        <f>IF(U26&gt;100,T26,U26*T26/100)</f>
        <v>1274.566356</v>
      </c>
      <c r="W26" s="54">
        <f>S26+T26</f>
        <v>45320.331</v>
      </c>
    </row>
    <row r="28" spans="9:15" ht="14.25">
      <c r="I28" s="18" t="str">
        <f>'Biomass by species - tables'!H156</f>
        <v>South East England and London</v>
      </c>
      <c r="J28" s="45" t="s">
        <v>45</v>
      </c>
      <c r="K28" s="39">
        <f>'Biomass by species - tables'!I157</f>
        <v>1985.933</v>
      </c>
      <c r="L28" s="46">
        <f>'Biomass by species - tables'!J157</f>
        <v>7532.746</v>
      </c>
      <c r="M28" s="47">
        <f>IF('Biomass by species - tables'!K157="-",0,'Biomass by species - tables'!K157)</f>
        <v>5.57</v>
      </c>
      <c r="N28" s="46">
        <f>IF(M28&gt;100,L28,M28*L28/100)</f>
        <v>419.57395220000006</v>
      </c>
      <c r="O28" s="48">
        <f>K28+L28</f>
        <v>9518.679</v>
      </c>
    </row>
    <row r="29" spans="9:15" ht="14.25">
      <c r="I29" s="19"/>
      <c r="J29" s="49" t="s">
        <v>44</v>
      </c>
      <c r="K29" s="1">
        <f>'Biomass by species - tables'!I166</f>
        <v>3710.813</v>
      </c>
      <c r="L29" s="17">
        <f>'Biomass by species - tables'!J166</f>
        <v>42518.028</v>
      </c>
      <c r="M29" s="16">
        <f>IF('Biomass by species - tables'!K166="-",0,'Biomass by species - tables'!K166)</f>
        <v>2.99</v>
      </c>
      <c r="N29" s="17">
        <f>IF(M29&gt;100,L29,M29*L29/100)</f>
        <v>1271.2890372</v>
      </c>
      <c r="O29" s="50">
        <f>K29+L29</f>
        <v>46228.841</v>
      </c>
    </row>
    <row r="30" spans="9:15" ht="12.75">
      <c r="I30" s="20"/>
      <c r="J30" s="51" t="s">
        <v>39</v>
      </c>
      <c r="K30" s="40">
        <f>'Biomass by species - tables'!I178</f>
        <v>5696.745</v>
      </c>
      <c r="L30" s="52">
        <f>'Biomass by species - tables'!J178</f>
        <v>49943.064</v>
      </c>
      <c r="M30" s="53">
        <f>IF('Biomass by species - tables'!K178="-",0,'Biomass by species - tables'!K178)</f>
        <v>2.64</v>
      </c>
      <c r="N30" s="52">
        <f>IF(M30&gt;100,L30,M30*L30/100)</f>
        <v>1318.4968896</v>
      </c>
      <c r="O30" s="54">
        <f>K30+L30</f>
        <v>55639.809</v>
      </c>
    </row>
    <row r="32" spans="9:15" ht="14.25">
      <c r="I32" s="18" t="str">
        <f>'Biomass by species - tables'!H186</f>
        <v>South West England</v>
      </c>
      <c r="J32" s="45" t="s">
        <v>45</v>
      </c>
      <c r="K32" s="39">
        <f>'Biomass by species - tables'!I187</f>
        <v>2779.569</v>
      </c>
      <c r="L32" s="46">
        <f>'Biomass by species - tables'!J187</f>
        <v>8526.286</v>
      </c>
      <c r="M32" s="47">
        <f>IF('Biomass by species - tables'!K187="-",0,'Biomass by species - tables'!K187)</f>
        <v>6.1</v>
      </c>
      <c r="N32" s="46">
        <f>IF(M32&gt;100,L32,M32*L32/100)</f>
        <v>520.103446</v>
      </c>
      <c r="O32" s="48">
        <f>K32+L32</f>
        <v>11305.855</v>
      </c>
    </row>
    <row r="33" spans="9:15" ht="14.25">
      <c r="I33" s="19"/>
      <c r="J33" s="49" t="s">
        <v>44</v>
      </c>
      <c r="K33" s="1">
        <f>'Biomass by species - tables'!I196</f>
        <v>1481.689</v>
      </c>
      <c r="L33" s="17">
        <f>'Biomass by species - tables'!J196</f>
        <v>35127.486</v>
      </c>
      <c r="M33" s="16">
        <f>IF('Biomass by species - tables'!K196="-",0,'Biomass by species - tables'!K92)</f>
        <v>0</v>
      </c>
      <c r="N33" s="17">
        <f>IF(M33&gt;100,L33,M33*L33/100)</f>
        <v>0</v>
      </c>
      <c r="O33" s="50">
        <f>K33+L33</f>
        <v>36609.174999999996</v>
      </c>
    </row>
    <row r="34" spans="9:15" ht="12.75">
      <c r="I34" s="20"/>
      <c r="J34" s="51" t="s">
        <v>39</v>
      </c>
      <c r="K34" s="40">
        <f>'Biomass by species - tables'!I208</f>
        <v>4261.257</v>
      </c>
      <c r="L34" s="52">
        <f>'Biomass by species - tables'!J208</f>
        <v>43630.714</v>
      </c>
      <c r="M34" s="53">
        <f>IF('Biomass by species - tables'!K208="-",0,'Biomass by species - tables'!K208)</f>
        <v>3.91</v>
      </c>
      <c r="N34" s="52">
        <f>IF(M34&gt;100,L34,M34*L34/100)</f>
        <v>1705.9609174</v>
      </c>
      <c r="O34" s="54">
        <f>K34+L34</f>
        <v>47891.971</v>
      </c>
    </row>
    <row r="36" spans="9:15" ht="14.25">
      <c r="I36" s="18" t="str">
        <f>'Biomass by species - tables'!H216</f>
        <v>West Midlands</v>
      </c>
      <c r="J36" s="45" t="s">
        <v>45</v>
      </c>
      <c r="K36" s="39">
        <f>'Biomass by species - tables'!I217</f>
        <v>1229.4</v>
      </c>
      <c r="L36" s="46">
        <f>'Biomass by species - tables'!J217</f>
        <v>4885.78</v>
      </c>
      <c r="M36" s="47">
        <f>IF('Biomass by species - tables'!K217="-",0,'Biomass by species - tables'!K217)</f>
        <v>12.08</v>
      </c>
      <c r="N36" s="46">
        <f>IF(M36&gt;100,L36,M36*L36/100)</f>
        <v>590.202224</v>
      </c>
      <c r="O36" s="48">
        <f>K36+L36</f>
        <v>6115.18</v>
      </c>
    </row>
    <row r="37" spans="9:15" ht="14.25">
      <c r="I37" s="19"/>
      <c r="J37" s="49" t="s">
        <v>44</v>
      </c>
      <c r="K37" s="1">
        <f>'Biomass by species - tables'!I226</f>
        <v>355.503</v>
      </c>
      <c r="L37" s="17">
        <f>'Biomass by species - tables'!J226</f>
        <v>17734.223</v>
      </c>
      <c r="M37" s="16">
        <f>IF('Biomass by species - tables'!K226="-",0,'Biomass by species - tables'!K226)</f>
        <v>7.5</v>
      </c>
      <c r="N37" s="17">
        <f>IF(M37&gt;100,L37,M37*L37/100)</f>
        <v>1330.0667250000001</v>
      </c>
      <c r="O37" s="50">
        <f>K37+L37</f>
        <v>18089.726000000002</v>
      </c>
    </row>
    <row r="38" spans="9:15" ht="12.75">
      <c r="I38" s="20"/>
      <c r="J38" s="51" t="s">
        <v>39</v>
      </c>
      <c r="K38" s="40">
        <f>'Biomass by species - tables'!I238</f>
        <v>1584.903</v>
      </c>
      <c r="L38" s="52">
        <f>'Biomass by species - tables'!J238</f>
        <v>22660.235</v>
      </c>
      <c r="M38" s="53">
        <f>IF('Biomass by species - tables'!K238="-",0,'Biomass by species - tables'!K238)</f>
        <v>6.42</v>
      </c>
      <c r="N38" s="52">
        <f>IF(M38&gt;100,L38,M38*L38/100)</f>
        <v>1454.787087</v>
      </c>
      <c r="O38" s="54">
        <f>K38+L38</f>
        <v>24245.138</v>
      </c>
    </row>
    <row r="41" spans="9:23" ht="15">
      <c r="I41" s="4" t="s">
        <v>68</v>
      </c>
      <c r="J41" s="3"/>
      <c r="K41" s="3"/>
      <c r="L41" s="3"/>
      <c r="M41" s="3"/>
      <c r="N41" s="3"/>
      <c r="O41" s="37"/>
      <c r="Q41" s="4" t="s">
        <v>68</v>
      </c>
      <c r="R41" s="3"/>
      <c r="S41" s="3"/>
      <c r="T41" s="3"/>
      <c r="U41" s="3"/>
      <c r="V41" s="3"/>
      <c r="W41" s="37"/>
    </row>
    <row r="44" spans="10:23" ht="14.25">
      <c r="J44" s="43"/>
      <c r="K44" s="44" t="s">
        <v>1</v>
      </c>
      <c r="L44" s="44" t="s">
        <v>2</v>
      </c>
      <c r="M44" s="5"/>
      <c r="N44" s="6"/>
      <c r="O44" s="38" t="s">
        <v>11</v>
      </c>
      <c r="R44" s="43"/>
      <c r="S44" s="44" t="s">
        <v>1</v>
      </c>
      <c r="T44" s="44" t="s">
        <v>2</v>
      </c>
      <c r="U44" s="5"/>
      <c r="V44" s="6"/>
      <c r="W44" s="38" t="s">
        <v>11</v>
      </c>
    </row>
    <row r="45" spans="10:23" ht="14.25">
      <c r="J45" s="43" t="s">
        <v>43</v>
      </c>
      <c r="K45" s="44" t="s">
        <v>69</v>
      </c>
      <c r="L45" s="44" t="s">
        <v>69</v>
      </c>
      <c r="M45" s="5" t="s">
        <v>10</v>
      </c>
      <c r="N45" s="6" t="s">
        <v>3</v>
      </c>
      <c r="O45" s="44" t="s">
        <v>69</v>
      </c>
      <c r="R45" s="43" t="s">
        <v>43</v>
      </c>
      <c r="S45" s="44" t="s">
        <v>69</v>
      </c>
      <c r="T45" s="44" t="s">
        <v>69</v>
      </c>
      <c r="U45" s="5" t="s">
        <v>10</v>
      </c>
      <c r="V45" s="6" t="s">
        <v>3</v>
      </c>
      <c r="W45" s="44" t="s">
        <v>69</v>
      </c>
    </row>
    <row r="46" spans="9:23" ht="14.25">
      <c r="I46" s="18" t="str">
        <f>'Biomass by species - tables'!H6</f>
        <v>North West England</v>
      </c>
      <c r="J46" s="45" t="s">
        <v>45</v>
      </c>
      <c r="K46" s="39">
        <f>'Biomass by species - tables'!I7</f>
        <v>1886.414</v>
      </c>
      <c r="L46" s="46">
        <f>'Biomass by species - tables'!J7</f>
        <v>3955.208</v>
      </c>
      <c r="M46" s="47">
        <f>IF('Biomass by species - tables'!K7="-",0,'Biomass by species - tables'!K7)</f>
        <v>7.89</v>
      </c>
      <c r="N46" s="46">
        <f>IF(M46&gt;100,L46,M46*L46/100)</f>
        <v>312.0659112</v>
      </c>
      <c r="O46" s="48">
        <f>K46+L46</f>
        <v>5841.622</v>
      </c>
      <c r="Q46" s="18" t="str">
        <f>'Biomass by species - tables'!N6</f>
        <v>North Scotland</v>
      </c>
      <c r="R46" s="45" t="s">
        <v>45</v>
      </c>
      <c r="S46" s="39">
        <f>'Biomass by species - tables'!O7</f>
        <v>8682.216</v>
      </c>
      <c r="T46" s="46">
        <f>'Biomass by species - tables'!P7</f>
        <v>10185.917</v>
      </c>
      <c r="U46" s="47">
        <f>IF('Biomass by species - tables'!Q7="-",0,'Biomass by species - tables'!Q7)</f>
        <v>5.15</v>
      </c>
      <c r="V46" s="46">
        <f>IF(U46&gt;100,T46,U46*T46/100)</f>
        <v>524.5747255</v>
      </c>
      <c r="W46" s="48">
        <f>S46+T46</f>
        <v>18868.133</v>
      </c>
    </row>
    <row r="47" spans="9:23" ht="12.75">
      <c r="I47" s="20"/>
      <c r="J47" s="51" t="s">
        <v>54</v>
      </c>
      <c r="K47" s="40">
        <f>'Biomass by species - tables'!I16</f>
        <v>324.391</v>
      </c>
      <c r="L47" s="52">
        <f>'Biomass by species - tables'!J16</f>
        <v>10476.642</v>
      </c>
      <c r="M47" s="53">
        <f>IF('Biomass by species - tables'!K16="-",0,'Biomass by species - tables'!K16)</f>
        <v>7.54</v>
      </c>
      <c r="N47" s="52">
        <f>IF(M47&gt;100,L47,M47*L47/100)</f>
        <v>789.9388068000001</v>
      </c>
      <c r="O47" s="54">
        <f>K47+L47</f>
        <v>10801.033</v>
      </c>
      <c r="Q47" s="20"/>
      <c r="R47" s="51" t="s">
        <v>54</v>
      </c>
      <c r="S47" s="40">
        <f>'Biomass by species - tables'!O16</f>
        <v>547.333</v>
      </c>
      <c r="T47" s="52">
        <f>'Biomass by species - tables'!P16</f>
        <v>3071.342</v>
      </c>
      <c r="U47" s="53">
        <f>IF('Biomass by species - tables'!Q16="-",0,'Biomass by species - tables'!Q16)</f>
        <v>14.15</v>
      </c>
      <c r="V47" s="52">
        <f>IF(U47&gt;100,T47,U47*T47/100)</f>
        <v>434.594893</v>
      </c>
      <c r="W47" s="54">
        <f>S47+T47</f>
        <v>3618.675</v>
      </c>
    </row>
    <row r="49" spans="9:23" ht="14.25">
      <c r="I49" s="18" t="str">
        <f>'Biomass by species - tables'!H36</f>
        <v>North East England</v>
      </c>
      <c r="J49" s="45" t="s">
        <v>45</v>
      </c>
      <c r="K49" s="39">
        <f>'Biomass by species - tables'!I37</f>
        <v>4536.155</v>
      </c>
      <c r="L49" s="46">
        <f>'Biomass by species - tables'!J37</f>
        <v>4727.887</v>
      </c>
      <c r="M49" s="47">
        <f>IF('Biomass by species - tables'!K37="-",0,'Biomass by species - tables'!K37)</f>
        <v>8.24</v>
      </c>
      <c r="N49" s="46">
        <f>IF(M49&gt;100,L49,M49*L49/100)</f>
        <v>389.5778888</v>
      </c>
      <c r="O49" s="48">
        <f>K49+L49</f>
        <v>9264.042</v>
      </c>
      <c r="Q49" s="18" t="str">
        <f>'Biomass by species - tables'!N36</f>
        <v>North East Scotland</v>
      </c>
      <c r="R49" s="45" t="s">
        <v>45</v>
      </c>
      <c r="S49" s="39">
        <f>'Biomass by species - tables'!O37</f>
        <v>6604.924</v>
      </c>
      <c r="T49" s="46">
        <f>'Biomass by species - tables'!P37</f>
        <v>17388.192</v>
      </c>
      <c r="U49" s="47">
        <f>IF('Biomass by species - tables'!Q37="-",0,'Biomass by species - tables'!Q37)</f>
        <v>4.05</v>
      </c>
      <c r="V49" s="46">
        <f>IF(U49&gt;100,T49,U49*T49/100)</f>
        <v>704.221776</v>
      </c>
      <c r="W49" s="48">
        <f>S49+T49</f>
        <v>23993.115999999998</v>
      </c>
    </row>
    <row r="50" spans="9:23" ht="12.75">
      <c r="I50" s="20"/>
      <c r="J50" s="51" t="s">
        <v>54</v>
      </c>
      <c r="K50" s="40">
        <f>'Biomass by species - tables'!I46</f>
        <v>110.865</v>
      </c>
      <c r="L50" s="52">
        <f>'Biomass by species - tables'!J46</f>
        <v>4756.126</v>
      </c>
      <c r="M50" s="53">
        <f>IF('Biomass by species - tables'!K46="-",0,'Biomass by species - tables'!K46)</f>
        <v>9.16</v>
      </c>
      <c r="N50" s="52">
        <f>IF(M50&gt;100,L50,M50*L50/100)</f>
        <v>435.66114160000006</v>
      </c>
      <c r="O50" s="54">
        <f>K50+L50</f>
        <v>4866.991</v>
      </c>
      <c r="Q50" s="20"/>
      <c r="R50" s="51" t="s">
        <v>54</v>
      </c>
      <c r="S50" s="40">
        <f>'Biomass by species - tables'!O46</f>
        <v>215.906</v>
      </c>
      <c r="T50" s="52">
        <f>'Biomass by species - tables'!P46</f>
        <v>3901.979</v>
      </c>
      <c r="U50" s="53">
        <f>IF('Biomass by species - tables'!Q46="-",0,'Biomass by species - tables'!Q46)</f>
        <v>9.5</v>
      </c>
      <c r="V50" s="52">
        <f>IF(U50&gt;100,T50,U50*T50/100)</f>
        <v>370.688005</v>
      </c>
      <c r="W50" s="54">
        <f>S50+T50</f>
        <v>4117.885</v>
      </c>
    </row>
    <row r="52" spans="9:23" ht="14.25">
      <c r="I52" s="18" t="str">
        <f>'Biomass by species - tables'!H66</f>
        <v>Yorkshire and the Humber</v>
      </c>
      <c r="J52" s="45" t="s">
        <v>45</v>
      </c>
      <c r="K52" s="39">
        <f>'Biomass by species - tables'!I67</f>
        <v>1537.17</v>
      </c>
      <c r="L52" s="46">
        <f>'Biomass by species - tables'!J67</f>
        <v>3870.411</v>
      </c>
      <c r="M52" s="47">
        <f>IF('Biomass by species - tables'!K67="-",0,'Biomass by species - tables'!K67)</f>
        <v>6.05</v>
      </c>
      <c r="N52" s="46">
        <f>IF(M52&gt;100,L52,M52*L52/100)</f>
        <v>234.15986550000002</v>
      </c>
      <c r="O52" s="48">
        <f>K52+L52</f>
        <v>5407.581</v>
      </c>
      <c r="Q52" s="18" t="str">
        <f>'Biomass by species - tables'!N66</f>
        <v>East Scotland</v>
      </c>
      <c r="R52" s="45" t="s">
        <v>45</v>
      </c>
      <c r="S52" s="39">
        <f>'Biomass by species - tables'!O67</f>
        <v>3971.415</v>
      </c>
      <c r="T52" s="46">
        <f>'Biomass by species - tables'!P67</f>
        <v>9381.049</v>
      </c>
      <c r="U52" s="47">
        <f>IF('Biomass by species - tables'!Q67="-",0,'Biomass by species - tables'!Q67)</f>
        <v>4.83</v>
      </c>
      <c r="V52" s="46">
        <f>IF(U52&gt;100,T52,U52*T52/100)</f>
        <v>453.1046667</v>
      </c>
      <c r="W52" s="48">
        <f>S52+T52</f>
        <v>13352.464</v>
      </c>
    </row>
    <row r="53" spans="9:23" ht="12.75">
      <c r="I53" s="20"/>
      <c r="J53" s="51" t="s">
        <v>54</v>
      </c>
      <c r="K53" s="40">
        <f>'Biomass by species - tables'!I76</f>
        <v>273.93</v>
      </c>
      <c r="L53" s="52">
        <f>'Biomass by species - tables'!J76</f>
        <v>10683.065</v>
      </c>
      <c r="M53" s="53">
        <f>IF('Biomass by species - tables'!K76="-",0,'Biomass by species - tables'!K76)</f>
        <v>5.29</v>
      </c>
      <c r="N53" s="52">
        <f>IF(M53&gt;100,L53,M53*L53/100)</f>
        <v>565.1341385000001</v>
      </c>
      <c r="O53" s="54">
        <f>K53+L53</f>
        <v>10956.995</v>
      </c>
      <c r="Q53" s="20"/>
      <c r="R53" s="51" t="s">
        <v>54</v>
      </c>
      <c r="S53" s="40">
        <f>'Biomass by species - tables'!O76</f>
        <v>172.135</v>
      </c>
      <c r="T53" s="52">
        <f>'Biomass by species - tables'!P76</f>
        <v>4695.924</v>
      </c>
      <c r="U53" s="53">
        <f>IF('Biomass by species - tables'!Q76="-",0,'Biomass by species - tables'!Q76)</f>
        <v>9.09</v>
      </c>
      <c r="V53" s="52">
        <f>IF(U53&gt;100,T53,U53*T53/100)</f>
        <v>426.85949159999996</v>
      </c>
      <c r="W53" s="54">
        <f>S53+T53</f>
        <v>4868.059</v>
      </c>
    </row>
    <row r="55" spans="9:23" ht="14.25">
      <c r="I55" s="18" t="str">
        <f>'Biomass by species - tables'!H96</f>
        <v>East Midlands</v>
      </c>
      <c r="J55" s="45" t="s">
        <v>45</v>
      </c>
      <c r="K55" s="39">
        <f>'Biomass by species - tables'!I97</f>
        <v>1125.679</v>
      </c>
      <c r="L55" s="46">
        <f>'Biomass by species - tables'!J97</f>
        <v>1715.945</v>
      </c>
      <c r="M55" s="47">
        <f>IF('Biomass by species - tables'!K97="-",0,'Biomass by species - tables'!K97)</f>
        <v>16.49</v>
      </c>
      <c r="N55" s="46">
        <f>IF(M55&gt;100,L55,M55*L55/100)</f>
        <v>282.95933049999996</v>
      </c>
      <c r="O55" s="48">
        <f>K55+L55</f>
        <v>2841.624</v>
      </c>
      <c r="Q55" s="18" t="str">
        <f>'Biomass by species - tables'!N96</f>
        <v>South Scotland</v>
      </c>
      <c r="R55" s="45" t="s">
        <v>45</v>
      </c>
      <c r="S55" s="39">
        <f>'Biomass by species - tables'!O97</f>
        <v>16179.198</v>
      </c>
      <c r="T55" s="46">
        <f>'Biomass by species - tables'!P97</f>
        <v>28987.295</v>
      </c>
      <c r="U55" s="47">
        <f>IF('Biomass by species - tables'!Q97="-",0,'Biomass by species - tables'!Q97)</f>
        <v>3.79</v>
      </c>
      <c r="V55" s="46">
        <f>IF(U55&gt;100,T55,U55*T55/100)</f>
        <v>1098.6184805</v>
      </c>
      <c r="W55" s="48">
        <f>S55+T55</f>
        <v>45166.493</v>
      </c>
    </row>
    <row r="56" spans="9:23" ht="12.75">
      <c r="I56" s="20"/>
      <c r="J56" s="51" t="s">
        <v>54</v>
      </c>
      <c r="K56" s="40">
        <f>'Biomass by species - tables'!I106</f>
        <v>860.98</v>
      </c>
      <c r="L56" s="52">
        <f>'Biomass by species - tables'!J106</f>
        <v>10401.5</v>
      </c>
      <c r="M56" s="53">
        <f>IF('Biomass by species - tables'!K106="-",0,'Biomass by species - tables'!K106)</f>
        <v>6.88</v>
      </c>
      <c r="N56" s="52">
        <f>IF(M56&gt;100,L56,M56*L56/100)</f>
        <v>715.6231999999999</v>
      </c>
      <c r="O56" s="54">
        <f>K56+L56</f>
        <v>11262.48</v>
      </c>
      <c r="Q56" s="20"/>
      <c r="R56" s="51" t="s">
        <v>54</v>
      </c>
      <c r="S56" s="40">
        <f>'Biomass by species - tables'!O106</f>
        <v>390.631</v>
      </c>
      <c r="T56" s="52">
        <f>'Biomass by species - tables'!P106</f>
        <v>11388.057</v>
      </c>
      <c r="U56" s="53">
        <f>IF('Biomass by species - tables'!Q106="-",0,'Biomass by species - tables'!Q106)</f>
        <v>9.96</v>
      </c>
      <c r="V56" s="52">
        <f>IF(U56&gt;100,T56,U56*T56/100)</f>
        <v>1134.2504772000002</v>
      </c>
      <c r="W56" s="54">
        <f>S56+T56</f>
        <v>11778.688</v>
      </c>
    </row>
    <row r="58" spans="9:23" ht="14.25">
      <c r="I58" s="18" t="str">
        <f>'Biomass by species - tables'!H126</f>
        <v>East England</v>
      </c>
      <c r="J58" s="45" t="s">
        <v>45</v>
      </c>
      <c r="K58" s="39">
        <f>'Biomass by species - tables'!I127</f>
        <v>2105.767</v>
      </c>
      <c r="L58" s="46">
        <f>'Biomass by species - tables'!J127</f>
        <v>2994.31</v>
      </c>
      <c r="M58" s="47">
        <f>IF('Biomass by species - tables'!K127="-",0,'Biomass by species - tables'!K127)</f>
        <v>8.92</v>
      </c>
      <c r="N58" s="46">
        <f>IF(M58&gt;100,L58,M58*L58/100)</f>
        <v>267.092452</v>
      </c>
      <c r="O58" s="48">
        <f>K58+L58</f>
        <v>5100.076999999999</v>
      </c>
      <c r="Q58" s="18" t="str">
        <f>'Biomass by species - tables'!N126</f>
        <v>West Scotland</v>
      </c>
      <c r="R58" s="45" t="s">
        <v>45</v>
      </c>
      <c r="S58" s="39">
        <f>'Biomass by species - tables'!O127</f>
        <v>19194.827</v>
      </c>
      <c r="T58" s="46">
        <f>'Biomass by species - tables'!P127</f>
        <v>19334.207</v>
      </c>
      <c r="U58" s="47">
        <f>IF('Biomass by species - tables'!Q127="-",0,'Biomass by species - tables'!Q127)</f>
        <v>5.08</v>
      </c>
      <c r="V58" s="46">
        <f>IF(U58&gt;100,T58,U58*T58/100)</f>
        <v>982.1777155999999</v>
      </c>
      <c r="W58" s="48">
        <f>S58+T58</f>
        <v>38529.034</v>
      </c>
    </row>
    <row r="59" spans="9:23" ht="12.75">
      <c r="I59" s="20"/>
      <c r="J59" s="51" t="s">
        <v>54</v>
      </c>
      <c r="K59" s="40">
        <f>'Biomass by species - tables'!I136</f>
        <v>489.783</v>
      </c>
      <c r="L59" s="52">
        <f>'Biomass by species - tables'!J136</f>
        <v>16103.497</v>
      </c>
      <c r="M59" s="53">
        <f>IF('Biomass by species - tables'!K136="-",0,'Biomass by species - tables'!K136)</f>
        <v>5.96</v>
      </c>
      <c r="N59" s="52">
        <f>IF(M59&gt;100,L59,M59*L59/100)</f>
        <v>959.7684212</v>
      </c>
      <c r="O59" s="54">
        <f>K59+L59</f>
        <v>16593.28</v>
      </c>
      <c r="Q59" s="20"/>
      <c r="R59" s="51" t="s">
        <v>54</v>
      </c>
      <c r="S59" s="40">
        <f>'Biomass by species - tables'!O136</f>
        <v>1708.523</v>
      </c>
      <c r="T59" s="52">
        <f>'Biomass by species - tables'!P136</f>
        <v>5167.419</v>
      </c>
      <c r="U59" s="53">
        <f>IF('Biomass by species - tables'!Q136="-",0,'Biomass by species - tables'!Q136)</f>
        <v>12.73</v>
      </c>
      <c r="V59" s="52">
        <f>IF(U59&gt;100,T59,U59*T59/100)</f>
        <v>657.8124387</v>
      </c>
      <c r="W59" s="54">
        <f>S59+T59</f>
        <v>6875.942</v>
      </c>
    </row>
    <row r="61" spans="9:15" ht="14.25">
      <c r="I61" s="18" t="str">
        <f>'Biomass by species - tables'!H156</f>
        <v>South East England and London</v>
      </c>
      <c r="J61" s="45" t="s">
        <v>45</v>
      </c>
      <c r="K61" s="39">
        <f>'Biomass by species - tables'!I157</f>
        <v>1985.933</v>
      </c>
      <c r="L61" s="46">
        <f>'Biomass by species - tables'!J157</f>
        <v>7532.746</v>
      </c>
      <c r="M61" s="47">
        <f>IF('Biomass by species - tables'!K157="-",0,'Biomass by species - tables'!K157)</f>
        <v>5.57</v>
      </c>
      <c r="N61" s="46">
        <f>IF(M61&gt;100,L61,M61*L61/100)</f>
        <v>419.57395220000006</v>
      </c>
      <c r="O61" s="48">
        <f>K61+L61</f>
        <v>9518.679</v>
      </c>
    </row>
    <row r="62" spans="9:15" ht="12.75">
      <c r="I62" s="20"/>
      <c r="J62" s="51" t="s">
        <v>54</v>
      </c>
      <c r="K62" s="40">
        <f>'Biomass by species - tables'!I166</f>
        <v>3710.813</v>
      </c>
      <c r="L62" s="52">
        <f>'Biomass by species - tables'!J166</f>
        <v>42518.028</v>
      </c>
      <c r="M62" s="53">
        <f>IF('Biomass by species - tables'!K166="-",0,'Biomass by species - tables'!K166)</f>
        <v>2.99</v>
      </c>
      <c r="N62" s="52">
        <f>IF(M62&gt;100,L62,M62*L62/100)</f>
        <v>1271.2890372</v>
      </c>
      <c r="O62" s="54">
        <f>K62+L62</f>
        <v>46228.841</v>
      </c>
    </row>
    <row r="64" spans="9:15" ht="14.25">
      <c r="I64" s="18" t="str">
        <f>'Biomass by species - tables'!H186</f>
        <v>South West England</v>
      </c>
      <c r="J64" s="45" t="s">
        <v>45</v>
      </c>
      <c r="K64" s="39">
        <f>'Biomass by species - tables'!I187</f>
        <v>2779.569</v>
      </c>
      <c r="L64" s="46">
        <f>'Biomass by species - tables'!J187</f>
        <v>8526.286</v>
      </c>
      <c r="M64" s="47">
        <f>IF('Biomass by species - tables'!K187="-",0,'Biomass by species - tables'!K187)</f>
        <v>6.1</v>
      </c>
      <c r="N64" s="46">
        <f>IF(M64&gt;100,L64,M64*L64/100)</f>
        <v>520.103446</v>
      </c>
      <c r="O64" s="48">
        <f>K64+L64</f>
        <v>11305.855</v>
      </c>
    </row>
    <row r="65" spans="9:15" ht="12.75">
      <c r="I65" s="20"/>
      <c r="J65" s="51" t="s">
        <v>54</v>
      </c>
      <c r="K65" s="40">
        <f>'Biomass by species - tables'!I196</f>
        <v>1481.689</v>
      </c>
      <c r="L65" s="52">
        <f>'Biomass by species - tables'!J196</f>
        <v>35127.486</v>
      </c>
      <c r="M65" s="53">
        <f>IF('Biomass by species - tables'!K196="-",0,'Biomass by species - tables'!K129)</f>
        <v>15.63</v>
      </c>
      <c r="N65" s="52">
        <f>IF(M65&gt;100,L65,M65*L65/100)</f>
        <v>5490.4260618</v>
      </c>
      <c r="O65" s="54">
        <f>K65+L65</f>
        <v>36609.174999999996</v>
      </c>
    </row>
    <row r="67" spans="9:15" ht="14.25">
      <c r="I67" s="18" t="str">
        <f>'Biomass by species - tables'!H216</f>
        <v>West Midlands</v>
      </c>
      <c r="J67" s="45" t="s">
        <v>45</v>
      </c>
      <c r="K67" s="39">
        <f>'Biomass by species - tables'!I217</f>
        <v>1229.4</v>
      </c>
      <c r="L67" s="46">
        <f>'Biomass by species - tables'!J217</f>
        <v>4885.78</v>
      </c>
      <c r="M67" s="47">
        <f>IF('Biomass by species - tables'!K217="-",0,'Biomass by species - tables'!K217)</f>
        <v>12.08</v>
      </c>
      <c r="N67" s="46">
        <f>IF(M67&gt;100,L67,M67*L67/100)</f>
        <v>590.202224</v>
      </c>
      <c r="O67" s="48">
        <f>K67+L67</f>
        <v>6115.18</v>
      </c>
    </row>
    <row r="68" spans="9:15" ht="12.75">
      <c r="I68" s="20"/>
      <c r="J68" s="51" t="s">
        <v>54</v>
      </c>
      <c r="K68" s="40">
        <f>'Biomass by species - tables'!I226</f>
        <v>355.503</v>
      </c>
      <c r="L68" s="52">
        <f>'Biomass by species - tables'!J226</f>
        <v>17734.223</v>
      </c>
      <c r="M68" s="53">
        <f>IF('Biomass by species - tables'!K226="-",0,'Biomass by species - tables'!K226)</f>
        <v>7.5</v>
      </c>
      <c r="N68" s="52">
        <f>IF(M68&gt;100,L68,M68*L68/100)</f>
        <v>1330.0667250000001</v>
      </c>
      <c r="O68" s="54">
        <f>K68+L68</f>
        <v>18089.726000000002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Forestry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 Halsall</dc:creator>
  <cp:keywords/>
  <dc:description/>
  <cp:lastModifiedBy>Halsall, Lesley</cp:lastModifiedBy>
  <cp:lastPrinted>2013-07-16T11:09:05Z</cp:lastPrinted>
  <dcterms:created xsi:type="dcterms:W3CDTF">2013-06-25T14:29:20Z</dcterms:created>
  <dcterms:modified xsi:type="dcterms:W3CDTF">2014-05-22T14:47:51Z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